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192.168.0.152\共有\04.2_data\$$$\2025\4_KSICroad\"/>
    </mc:Choice>
  </mc:AlternateContent>
  <xr:revisionPtr revIDLastSave="0" documentId="13_ncr:1_{A66BC738-28AF-4481-B077-945FF33763B6}" xr6:coauthVersionLast="47" xr6:coauthVersionMax="47" xr10:uidLastSave="{00000000-0000-0000-0000-000000000000}"/>
  <workbookProtection workbookAlgorithmName="SHA-512" workbookHashValue="viK6z2EsFa+x62lBnp838pOTI14PNHyk374l2UbAotUQ5Z88EykZNxoNSZ+qDAvlEcwwpwPcirtg2QXUjLJ0WA==" workbookSaltValue="xTp2kNZWmo6kbBjSov/CBg==" workbookSpinCount="100000" lockStructure="1"/>
  <bookViews>
    <workbookView xWindow="14295" yWindow="0" windowWidth="14610" windowHeight="17385" firstSheet="5" activeTab="5" xr2:uid="{00000000-000D-0000-FFFF-FFFF00000000}"/>
  </bookViews>
  <sheets>
    <sheet name="所属情報" sheetId="15" state="hidden" r:id="rId1"/>
    <sheet name="編集用" sheetId="1" state="hidden" r:id="rId2"/>
    <sheet name="男子登録情報" sheetId="2" state="hidden" r:id="rId3"/>
    <sheet name="女子登録情報" sheetId="3" state="hidden" r:id="rId4"/>
    <sheet name="完成マスター" sheetId="5" state="hidden" r:id="rId5"/>
    <sheet name="申込書" sheetId="4" r:id="rId6"/>
    <sheet name="男子対校の部申込" sheetId="8" r:id="rId7"/>
    <sheet name="男子オープンの部申込" sheetId="9" state="hidden" r:id="rId8"/>
    <sheet name="女子対校の部申込" sheetId="14" state="hidden" r:id="rId9"/>
    <sheet name="女子オープンの部申込" sheetId="12" state="hidden" r:id="rId10"/>
    <sheet name="申込確認表" sheetId="13" r:id="rId11"/>
    <sheet name="元マスター" sheetId="6" state="hidden" r:id="rId12"/>
    <sheet name="リスト" sheetId="7" state="hidden" r:id="rId13"/>
  </sheets>
  <definedNames>
    <definedName name="_xlnm._FilterDatabase" localSheetId="12" hidden="1">リスト!$A$1:$E$159</definedName>
    <definedName name="_xlnm._FilterDatabase" localSheetId="0" hidden="1">所属情報!$A$1:$I$1</definedName>
    <definedName name="_xlnm._FilterDatabase" localSheetId="2" hidden="1">男子登録情報!$B$1:$XFB$786</definedName>
    <definedName name="_xlnm.Print_Area" localSheetId="8">女子対校の部申込!$B$1:$O$71</definedName>
    <definedName name="_xlnm.Print_Area" localSheetId="6">男子対校の部申込!$B$1:$O$66</definedName>
    <definedName name="_xlnm.Print_Titles" localSheetId="8">女子対校の部申込!$B:$O,女子対校の部申込!$1:$5</definedName>
    <definedName name="_xlnm.Print_Titles" localSheetId="6">男子対校の部申込!$B:$O,男子対校の部申込!$1:$5</definedName>
    <definedName name="オープン女子" comment="女子オープンの部用の種目選択リスト">編集用!$N$12</definedName>
    <definedName name="オープン男子" comment="男子オープンの部用の種目選択リスト">編集用!$N$8</definedName>
    <definedName name="ラウンド" comment="記録会/ラウンド選択用">リスト!$V$2:$V$9</definedName>
    <definedName name="区分1" comment="区分選択用">リスト!$N$2:$N$3</definedName>
    <definedName name="区分2">リスト!$O$2</definedName>
    <definedName name="国籍">#REF!</definedName>
    <definedName name="七種競技">OFFSET(#REF!,0,0,2-COUNTBLANK(#REF!))</definedName>
    <definedName name="七種補欠・オープン">OFFSET(#REF!,0,0,3-COUNTBLANK(#REF!))</definedName>
    <definedName name="種別">OFFSET(#REF!,0,0,3-COUNTBLANK(#REF!))</definedName>
    <definedName name="種目なし用種目">OFFSET(#REF!,0,0,0)</definedName>
    <definedName name="十種競技">OFFSET(#REF!,0,0,2-COUNTBLANK(#REF!))</definedName>
    <definedName name="十種補欠・オープン">OFFSET(#REF!,0,0,3-COUNTBLANK(#REF!))</definedName>
    <definedName name="所属団体名">OFFSET(所属情報!$A$2,0,0,COUNTA(所属情報!$A:$A)-1)</definedName>
    <definedName name="女子リスト" comment="女子対校・オープン資格種目選択用">OFFSET(編集用!$W$11,0,0,MAX(編集用!$T$11:$T$14),1)</definedName>
    <definedName name="女子リスト1種目">OFFSET(#REF!,0,0,27-COUNTBLANK(#REF!))</definedName>
    <definedName name="女子リスト2種目">OFFSET(#REF!,0,0,27-COUNTBLANK(#REF!))</definedName>
    <definedName name="女子リレー">OFFSET(#REF!,0,0,10-COUNTBLANK(#REF!))</definedName>
    <definedName name="女子リレーオープン">OFFSET(#REF!,0,0,1-COUNTBLANK(#REF!))</definedName>
    <definedName name="女子学校枠">OFFSET(#REF!,0,0,1-COUNTBLANK(#REF!))</definedName>
    <definedName name="女子学校枠補欠OP">IF(#REF!="学校枠",女子学校枠,女子補欠・オープン)</definedName>
    <definedName name="女子種目">OFFSET(#REF!,0,0,54-COUNTBLANK(#REF!))</definedName>
    <definedName name="女子種目別用種目">IF(#REF!="",種目なし用種目,IF(OR(#REF!=#REF!,#REF!=#REF!),女子リスト1種目,IF(OR(#REF!=#REF!,#REF!=#REF!),女子リスト2種目,女子種目)))</definedName>
    <definedName name="女子選択用種目2">IF(#REF!="",女子種目,IF(#REF!=1,種目なし用種目,IF(#REF!=1,IF(#REF!&lt;&gt;"学校枠",女子種目,女子種目別用種目),女子種目)))</definedName>
    <definedName name="女子選択用種目3">IF(#REF!="",女子種目,IF(#REF!&lt;=2,種目なし用種目,IF(#REF!=1,IF(AND(#REF!&lt;&gt;"学校枠",#REF!&lt;&gt;"学校枠"),女子種目,女子種目別用種目),IF(#REF!=2,IF(OR(#REF!&lt;&gt;"学校枠",#REF!&lt;&gt;"学校枠"),女子種目,女子種目別用種目),女子種目))))</definedName>
    <definedName name="女子補欠・オープン">OFFSET(#REF!,0,0,3-COUNTBLANK(#REF!))</definedName>
    <definedName name="選択" comment="記録審査方法選択用">リスト!$Z$2:$Z$3</definedName>
    <definedName name="団体名ｶﾅ">OFFSET(所属情報!$C$1,MATCH(#REF!,所属情報!$A:$A,0)-1,0,1)</definedName>
    <definedName name="団体名英字">OFFSET(所属情報!$D$1,MATCH(#REF!,所属情報!$A:$A,0)-1,0,1)</definedName>
    <definedName name="団体名略称" localSheetId="0">OFFSET(所属情報!$B$1,MATCH(#REF!,所属情報!$A:$A,0)-1,0,1)</definedName>
    <definedName name="団体名略称" comment="団体名略称選択用">OFFSET(リスト!$B$2,0,0,COUNTA(リスト!$B:$B)-1,1)</definedName>
    <definedName name="男子リスト" comment="男子対校・オープン資格種目選択用">OFFSET(編集用!$W$5,0,0,MAX(編集用!$T$5:$T$8),1)</definedName>
    <definedName name="男子リスト1種目">OFFSET(#REF!,0,0,27-COUNTBLANK(#REF!))</definedName>
    <definedName name="男子リスト2種目">OFFSET(#REF!,0,0,27-COUNTBLANK(#REF!))</definedName>
    <definedName name="男子リレー">OFFSET(#REF!,0,0,10-COUNTBLANK(#REF!))</definedName>
    <definedName name="男子リレーオープン">OFFSET(#REF!,0,0,1-COUNTBLANK(#REF!))</definedName>
    <definedName name="男子学校枠">OFFSET(#REF!,0,0,1-COUNTBLANK(#REF!))</definedName>
    <definedName name="男子学校枠補欠OP">IF(#REF!="学校枠",男子学校枠,男子補欠・オープン)</definedName>
    <definedName name="男子種目">OFFSET(#REF!,0,0,54-COUNTBLANK(#REF!))</definedName>
    <definedName name="男子種目別用種目">IF(#REF!="",種目なし用種目,IF(OR(#REF!=#REF!,#REF!=#REF!),男子リスト1種目,IF(OR(#REF!=#REF!,#REF!=#REF!),男子リスト2種目,男子種目)))</definedName>
    <definedName name="男子選択用種目2">IF(#REF!="",男子種目,IF(#REF!=1,種目なし用種目,IF(#REF!=1,IF(#REF!&lt;&gt;"学校枠",男子種目,男子種目別用種目),男子種目)))</definedName>
    <definedName name="男子選択用種目3">IF(#REF!="",男子種目,IF(#REF!&lt;=2,種目なし用種目,IF(#REF!=1,IF(AND(#REF!&lt;&gt;"学校枠",#REF!&lt;&gt;"学校枠"),男子種目,男子種目別用種目),IF(#REF!=2,IF(OR(#REF!&lt;&gt;"学校枠",#REF!&lt;&gt;"学校枠"),男子種目,男子種目別用種目),男子種目))))</definedName>
    <definedName name="男子補欠・オープン">OFFSET(#REF!,0,0,3-COUNTBLANK(#REF!))</definedName>
    <definedName name="標準記録突破年" comment="標準記録突破年選択用">リスト!$X$2:$X$3</definedName>
    <definedName name="陸協記録集" comment="記録審査方法で陸協記録集選択時、陸協選択用">リスト!$AB$2:$AB$4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8" i="8" l="1"/>
  <c r="I28" i="8"/>
  <c r="I8" i="8"/>
  <c r="L3" i="2" l="1"/>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54" i="2"/>
  <c r="L255" i="2"/>
  <c r="L256" i="2"/>
  <c r="L257" i="2"/>
  <c r="L258" i="2"/>
  <c r="L259" i="2"/>
  <c r="L260" i="2"/>
  <c r="L261" i="2"/>
  <c r="L262" i="2"/>
  <c r="L263" i="2"/>
  <c r="L264" i="2"/>
  <c r="L265" i="2"/>
  <c r="L266" i="2"/>
  <c r="L267" i="2"/>
  <c r="L268" i="2"/>
  <c r="L269" i="2"/>
  <c r="L270" i="2"/>
  <c r="L271" i="2"/>
  <c r="L272" i="2"/>
  <c r="L273" i="2"/>
  <c r="L274" i="2"/>
  <c r="L275" i="2"/>
  <c r="L276" i="2"/>
  <c r="L277" i="2"/>
  <c r="L278" i="2"/>
  <c r="L279" i="2"/>
  <c r="L280" i="2"/>
  <c r="L281" i="2"/>
  <c r="L282" i="2"/>
  <c r="L283" i="2"/>
  <c r="L284" i="2"/>
  <c r="L285" i="2"/>
  <c r="L286" i="2"/>
  <c r="L287" i="2"/>
  <c r="L288" i="2"/>
  <c r="L289" i="2"/>
  <c r="L290" i="2"/>
  <c r="L291" i="2"/>
  <c r="L292" i="2"/>
  <c r="L293" i="2"/>
  <c r="L294" i="2"/>
  <c r="L295" i="2"/>
  <c r="L296" i="2"/>
  <c r="L297" i="2"/>
  <c r="L298" i="2"/>
  <c r="L299" i="2"/>
  <c r="L300" i="2"/>
  <c r="L301" i="2"/>
  <c r="L302" i="2"/>
  <c r="L303" i="2"/>
  <c r="L304" i="2"/>
  <c r="L305" i="2"/>
  <c r="L306" i="2"/>
  <c r="L307" i="2"/>
  <c r="L308" i="2"/>
  <c r="L309" i="2"/>
  <c r="L310" i="2"/>
  <c r="L311" i="2"/>
  <c r="L312" i="2"/>
  <c r="L313" i="2"/>
  <c r="L314" i="2"/>
  <c r="L315" i="2"/>
  <c r="L316" i="2"/>
  <c r="L317" i="2"/>
  <c r="L318" i="2"/>
  <c r="L319" i="2"/>
  <c r="L320" i="2"/>
  <c r="L321" i="2"/>
  <c r="L322" i="2"/>
  <c r="L323" i="2"/>
  <c r="L324" i="2"/>
  <c r="L325" i="2"/>
  <c r="L326" i="2"/>
  <c r="L327" i="2"/>
  <c r="L328" i="2"/>
  <c r="L329" i="2"/>
  <c r="L330" i="2"/>
  <c r="L331" i="2"/>
  <c r="L332" i="2"/>
  <c r="L333" i="2"/>
  <c r="L334" i="2"/>
  <c r="L335" i="2"/>
  <c r="L336" i="2"/>
  <c r="L337" i="2"/>
  <c r="L338" i="2"/>
  <c r="L339" i="2"/>
  <c r="L340" i="2"/>
  <c r="L341" i="2"/>
  <c r="L342" i="2"/>
  <c r="L343" i="2"/>
  <c r="L344" i="2"/>
  <c r="L345" i="2"/>
  <c r="L346" i="2"/>
  <c r="L347" i="2"/>
  <c r="L348" i="2"/>
  <c r="L349" i="2"/>
  <c r="L350" i="2"/>
  <c r="L351" i="2"/>
  <c r="L352" i="2"/>
  <c r="L353" i="2"/>
  <c r="L354" i="2"/>
  <c r="L355" i="2"/>
  <c r="L356" i="2"/>
  <c r="L357" i="2"/>
  <c r="L358" i="2"/>
  <c r="L359" i="2"/>
  <c r="L360" i="2"/>
  <c r="L361" i="2"/>
  <c r="L362" i="2"/>
  <c r="L363" i="2"/>
  <c r="L364" i="2"/>
  <c r="L365" i="2"/>
  <c r="L366" i="2"/>
  <c r="L367" i="2"/>
  <c r="L368" i="2"/>
  <c r="L369" i="2"/>
  <c r="L370" i="2"/>
  <c r="L371" i="2"/>
  <c r="L372" i="2"/>
  <c r="L373" i="2"/>
  <c r="L374" i="2"/>
  <c r="L375" i="2"/>
  <c r="L376" i="2"/>
  <c r="L377" i="2"/>
  <c r="L378" i="2"/>
  <c r="L379" i="2"/>
  <c r="L380" i="2"/>
  <c r="L381" i="2"/>
  <c r="L382" i="2"/>
  <c r="L383" i="2"/>
  <c r="L384" i="2"/>
  <c r="L385" i="2"/>
  <c r="L386" i="2"/>
  <c r="L387" i="2"/>
  <c r="L388" i="2"/>
  <c r="L389" i="2"/>
  <c r="L390" i="2"/>
  <c r="L391" i="2"/>
  <c r="L392" i="2"/>
  <c r="L393" i="2"/>
  <c r="L394" i="2"/>
  <c r="L395" i="2"/>
  <c r="L396" i="2"/>
  <c r="L397" i="2"/>
  <c r="L398" i="2"/>
  <c r="L399" i="2"/>
  <c r="L400" i="2"/>
  <c r="L401" i="2"/>
  <c r="L402" i="2"/>
  <c r="L403" i="2"/>
  <c r="L404" i="2"/>
  <c r="L405" i="2"/>
  <c r="L406" i="2"/>
  <c r="L407" i="2"/>
  <c r="L408" i="2"/>
  <c r="L409" i="2"/>
  <c r="L410" i="2"/>
  <c r="L411" i="2"/>
  <c r="L412" i="2"/>
  <c r="L413" i="2"/>
  <c r="L414" i="2"/>
  <c r="L415" i="2"/>
  <c r="L416" i="2"/>
  <c r="L417" i="2"/>
  <c r="L418" i="2"/>
  <c r="L419" i="2"/>
  <c r="L420" i="2"/>
  <c r="L421" i="2"/>
  <c r="L422" i="2"/>
  <c r="L423" i="2"/>
  <c r="L424" i="2"/>
  <c r="L425" i="2"/>
  <c r="L426" i="2"/>
  <c r="L427" i="2"/>
  <c r="L428" i="2"/>
  <c r="L429" i="2"/>
  <c r="L430" i="2"/>
  <c r="L431" i="2"/>
  <c r="L432" i="2"/>
  <c r="L433" i="2"/>
  <c r="L434" i="2"/>
  <c r="L435" i="2"/>
  <c r="L436" i="2"/>
  <c r="L437" i="2"/>
  <c r="L438" i="2"/>
  <c r="L439" i="2"/>
  <c r="L440" i="2"/>
  <c r="L441" i="2"/>
  <c r="L442" i="2"/>
  <c r="L443" i="2"/>
  <c r="L444" i="2"/>
  <c r="L445" i="2"/>
  <c r="L446" i="2"/>
  <c r="L447" i="2"/>
  <c r="L448" i="2"/>
  <c r="L449" i="2"/>
  <c r="L450" i="2"/>
  <c r="L451" i="2"/>
  <c r="L452" i="2"/>
  <c r="L453" i="2"/>
  <c r="L454" i="2"/>
  <c r="L455" i="2"/>
  <c r="L456" i="2"/>
  <c r="L457" i="2"/>
  <c r="L458" i="2"/>
  <c r="L459" i="2"/>
  <c r="L460" i="2"/>
  <c r="L461" i="2"/>
  <c r="L462" i="2"/>
  <c r="L463" i="2"/>
  <c r="L464" i="2"/>
  <c r="L465" i="2"/>
  <c r="L466" i="2"/>
  <c r="L467" i="2"/>
  <c r="L468" i="2"/>
  <c r="L469" i="2"/>
  <c r="L470" i="2"/>
  <c r="L471" i="2"/>
  <c r="L472" i="2"/>
  <c r="L473" i="2"/>
  <c r="L474" i="2"/>
  <c r="L475" i="2"/>
  <c r="L476" i="2"/>
  <c r="L477" i="2"/>
  <c r="L478" i="2"/>
  <c r="L479" i="2"/>
  <c r="L480" i="2"/>
  <c r="L481" i="2"/>
  <c r="L482" i="2"/>
  <c r="L483" i="2"/>
  <c r="L484" i="2"/>
  <c r="L485" i="2"/>
  <c r="L486" i="2"/>
  <c r="L487" i="2"/>
  <c r="L488" i="2"/>
  <c r="L489" i="2"/>
  <c r="L490" i="2"/>
  <c r="L491" i="2"/>
  <c r="L492" i="2"/>
  <c r="L493" i="2"/>
  <c r="L494" i="2"/>
  <c r="L495" i="2"/>
  <c r="L496" i="2"/>
  <c r="L497" i="2"/>
  <c r="L498" i="2"/>
  <c r="L499" i="2"/>
  <c r="L500" i="2"/>
  <c r="L501" i="2"/>
  <c r="L502" i="2"/>
  <c r="L503" i="2"/>
  <c r="L504" i="2"/>
  <c r="L505" i="2"/>
  <c r="L506" i="2"/>
  <c r="L507" i="2"/>
  <c r="L508" i="2"/>
  <c r="L509" i="2"/>
  <c r="L510" i="2"/>
  <c r="L511" i="2"/>
  <c r="L512" i="2"/>
  <c r="L513" i="2"/>
  <c r="L514" i="2"/>
  <c r="L515" i="2"/>
  <c r="L516" i="2"/>
  <c r="L517" i="2"/>
  <c r="L518" i="2"/>
  <c r="L519" i="2"/>
  <c r="L520" i="2"/>
  <c r="L521" i="2"/>
  <c r="L522" i="2"/>
  <c r="L523" i="2"/>
  <c r="L524" i="2"/>
  <c r="L525" i="2"/>
  <c r="L526" i="2"/>
  <c r="L527" i="2"/>
  <c r="L528" i="2"/>
  <c r="L529" i="2"/>
  <c r="L530" i="2"/>
  <c r="L531" i="2"/>
  <c r="L532" i="2"/>
  <c r="L533" i="2"/>
  <c r="L534" i="2"/>
  <c r="L535" i="2"/>
  <c r="L536" i="2"/>
  <c r="L537" i="2"/>
  <c r="L538" i="2"/>
  <c r="L539" i="2"/>
  <c r="L540" i="2"/>
  <c r="L541" i="2"/>
  <c r="L542" i="2"/>
  <c r="L543" i="2"/>
  <c r="L544" i="2"/>
  <c r="L545" i="2"/>
  <c r="L546" i="2"/>
  <c r="L547" i="2"/>
  <c r="L548" i="2"/>
  <c r="L549" i="2"/>
  <c r="L550" i="2"/>
  <c r="L551" i="2"/>
  <c r="L552" i="2"/>
  <c r="L553" i="2"/>
  <c r="L554" i="2"/>
  <c r="L555" i="2"/>
  <c r="L556" i="2"/>
  <c r="L557" i="2"/>
  <c r="L558" i="2"/>
  <c r="L559" i="2"/>
  <c r="L560" i="2"/>
  <c r="L561" i="2"/>
  <c r="L562" i="2"/>
  <c r="L563" i="2"/>
  <c r="L564" i="2"/>
  <c r="L565" i="2"/>
  <c r="L566" i="2"/>
  <c r="L567" i="2"/>
  <c r="L568" i="2"/>
  <c r="L569" i="2"/>
  <c r="L570" i="2"/>
  <c r="L571" i="2"/>
  <c r="L572" i="2"/>
  <c r="L573" i="2"/>
  <c r="L574" i="2"/>
  <c r="L575" i="2"/>
  <c r="L576" i="2"/>
  <c r="L577" i="2"/>
  <c r="L578" i="2"/>
  <c r="L579" i="2"/>
  <c r="L580" i="2"/>
  <c r="L581" i="2"/>
  <c r="L582" i="2"/>
  <c r="L583" i="2"/>
  <c r="L584" i="2"/>
  <c r="L585" i="2"/>
  <c r="L586" i="2"/>
  <c r="L587" i="2"/>
  <c r="L588" i="2"/>
  <c r="L589" i="2"/>
  <c r="L590" i="2"/>
  <c r="L591" i="2"/>
  <c r="L592" i="2"/>
  <c r="L593" i="2"/>
  <c r="L594" i="2"/>
  <c r="L595" i="2"/>
  <c r="L596" i="2"/>
  <c r="L597" i="2"/>
  <c r="L598" i="2"/>
  <c r="L599" i="2"/>
  <c r="L600" i="2"/>
  <c r="L601" i="2"/>
  <c r="L602" i="2"/>
  <c r="L603" i="2"/>
  <c r="L604" i="2"/>
  <c r="L605" i="2"/>
  <c r="L606" i="2"/>
  <c r="L607" i="2"/>
  <c r="L608" i="2"/>
  <c r="L609" i="2"/>
  <c r="L610" i="2"/>
  <c r="L611" i="2"/>
  <c r="L612" i="2"/>
  <c r="L613" i="2"/>
  <c r="L614" i="2"/>
  <c r="L615" i="2"/>
  <c r="L616" i="2"/>
  <c r="L617" i="2"/>
  <c r="L618" i="2"/>
  <c r="L619" i="2"/>
  <c r="L620" i="2"/>
  <c r="L621" i="2"/>
  <c r="L622" i="2"/>
  <c r="L623" i="2"/>
  <c r="L624" i="2"/>
  <c r="L625" i="2"/>
  <c r="L626" i="2"/>
  <c r="L627" i="2"/>
  <c r="L628" i="2"/>
  <c r="L629" i="2"/>
  <c r="L630" i="2"/>
  <c r="L631" i="2"/>
  <c r="L632" i="2"/>
  <c r="L633" i="2"/>
  <c r="L634" i="2"/>
  <c r="L635" i="2"/>
  <c r="L636" i="2"/>
  <c r="L637" i="2"/>
  <c r="L638" i="2"/>
  <c r="L639" i="2"/>
  <c r="L640" i="2"/>
  <c r="L641" i="2"/>
  <c r="L642" i="2"/>
  <c r="L643" i="2"/>
  <c r="L644" i="2"/>
  <c r="L645" i="2"/>
  <c r="L646" i="2"/>
  <c r="L647" i="2"/>
  <c r="L648" i="2"/>
  <c r="L649" i="2"/>
  <c r="L650" i="2"/>
  <c r="L651" i="2"/>
  <c r="L652" i="2"/>
  <c r="L653" i="2"/>
  <c r="L654" i="2"/>
  <c r="L655" i="2"/>
  <c r="L656" i="2"/>
  <c r="L657" i="2"/>
  <c r="L658" i="2"/>
  <c r="L659" i="2"/>
  <c r="L660" i="2"/>
  <c r="L661" i="2"/>
  <c r="L662" i="2"/>
  <c r="L663" i="2"/>
  <c r="L664" i="2"/>
  <c r="L665" i="2"/>
  <c r="L666" i="2"/>
  <c r="L667" i="2"/>
  <c r="L668" i="2"/>
  <c r="L669" i="2"/>
  <c r="L670" i="2"/>
  <c r="L671" i="2"/>
  <c r="L672" i="2"/>
  <c r="L673" i="2"/>
  <c r="L674" i="2"/>
  <c r="L675" i="2"/>
  <c r="L676" i="2"/>
  <c r="L677" i="2"/>
  <c r="L678" i="2"/>
  <c r="L679" i="2"/>
  <c r="L680" i="2"/>
  <c r="L681" i="2"/>
  <c r="L682" i="2"/>
  <c r="L683" i="2"/>
  <c r="L684" i="2"/>
  <c r="L685" i="2"/>
  <c r="L686" i="2"/>
  <c r="L687" i="2"/>
  <c r="L688" i="2"/>
  <c r="L689" i="2"/>
  <c r="L690" i="2"/>
  <c r="L691" i="2"/>
  <c r="L692" i="2"/>
  <c r="L693" i="2"/>
  <c r="L694" i="2"/>
  <c r="L695" i="2"/>
  <c r="L696" i="2"/>
  <c r="L697" i="2"/>
  <c r="L698" i="2"/>
  <c r="L699" i="2"/>
  <c r="L700" i="2"/>
  <c r="L701" i="2"/>
  <c r="L702" i="2"/>
  <c r="L703" i="2"/>
  <c r="L704" i="2"/>
  <c r="L705" i="2"/>
  <c r="L706" i="2"/>
  <c r="L707" i="2"/>
  <c r="L708" i="2"/>
  <c r="L709" i="2"/>
  <c r="L710" i="2"/>
  <c r="L711" i="2"/>
  <c r="L712" i="2"/>
  <c r="L713" i="2"/>
  <c r="L714" i="2"/>
  <c r="L715" i="2"/>
  <c r="L716" i="2"/>
  <c r="L717" i="2"/>
  <c r="L718" i="2"/>
  <c r="L719" i="2"/>
  <c r="L720" i="2"/>
  <c r="L721" i="2"/>
  <c r="L722" i="2"/>
  <c r="L723" i="2"/>
  <c r="L724" i="2"/>
  <c r="L725" i="2"/>
  <c r="L726" i="2"/>
  <c r="L727" i="2"/>
  <c r="L728" i="2"/>
  <c r="L729" i="2"/>
  <c r="L730" i="2"/>
  <c r="L731" i="2"/>
  <c r="L732" i="2"/>
  <c r="L733" i="2"/>
  <c r="L734" i="2"/>
  <c r="L735" i="2"/>
  <c r="L736" i="2"/>
  <c r="L737" i="2"/>
  <c r="L738" i="2"/>
  <c r="L739" i="2"/>
  <c r="L740" i="2"/>
  <c r="L741" i="2"/>
  <c r="L742" i="2"/>
  <c r="L743" i="2"/>
  <c r="L744" i="2"/>
  <c r="L745" i="2"/>
  <c r="L746" i="2"/>
  <c r="L747" i="2"/>
  <c r="L748" i="2"/>
  <c r="L749" i="2"/>
  <c r="L750" i="2"/>
  <c r="L751" i="2"/>
  <c r="L752" i="2"/>
  <c r="L753" i="2"/>
  <c r="L754" i="2"/>
  <c r="L755" i="2"/>
  <c r="L756" i="2"/>
  <c r="L757" i="2"/>
  <c r="L758" i="2"/>
  <c r="L759" i="2"/>
  <c r="L760" i="2"/>
  <c r="L761" i="2"/>
  <c r="L762" i="2"/>
  <c r="L763" i="2"/>
  <c r="L764" i="2"/>
  <c r="L765" i="2"/>
  <c r="L766" i="2"/>
  <c r="L767" i="2"/>
  <c r="L768" i="2"/>
  <c r="L769" i="2"/>
  <c r="L770" i="2"/>
  <c r="L771" i="2"/>
  <c r="L772" i="2"/>
  <c r="L773" i="2"/>
  <c r="L774" i="2"/>
  <c r="L775" i="2"/>
  <c r="L776" i="2"/>
  <c r="L777" i="2"/>
  <c r="L778" i="2"/>
  <c r="L779" i="2"/>
  <c r="L780" i="2"/>
  <c r="L781" i="2"/>
  <c r="L782" i="2"/>
  <c r="L783" i="2"/>
  <c r="L784" i="2"/>
  <c r="L785" i="2"/>
  <c r="L786" i="2"/>
  <c r="L787" i="2"/>
  <c r="L788" i="2"/>
  <c r="L789" i="2"/>
  <c r="L790" i="2"/>
  <c r="L791" i="2"/>
  <c r="L792" i="2"/>
  <c r="L793" i="2"/>
  <c r="L794" i="2"/>
  <c r="L795" i="2"/>
  <c r="L796" i="2"/>
  <c r="L797" i="2"/>
  <c r="L798" i="2"/>
  <c r="L799" i="2"/>
  <c r="L800" i="2"/>
  <c r="L801" i="2"/>
  <c r="L802" i="2"/>
  <c r="L803" i="2"/>
  <c r="L804" i="2"/>
  <c r="L805" i="2"/>
  <c r="L806" i="2"/>
  <c r="L807" i="2"/>
  <c r="L808" i="2"/>
  <c r="L809" i="2"/>
  <c r="L810" i="2"/>
  <c r="L811" i="2"/>
  <c r="L812" i="2"/>
  <c r="L813" i="2"/>
  <c r="L814" i="2"/>
  <c r="L815" i="2"/>
  <c r="L816" i="2"/>
  <c r="L817" i="2"/>
  <c r="L818" i="2"/>
  <c r="L819" i="2"/>
  <c r="L820" i="2"/>
  <c r="L821" i="2"/>
  <c r="L822" i="2"/>
  <c r="L823" i="2"/>
  <c r="L824" i="2"/>
  <c r="L825" i="2"/>
  <c r="L826" i="2"/>
  <c r="L827" i="2"/>
  <c r="L828" i="2"/>
  <c r="L829" i="2"/>
  <c r="L830" i="2"/>
  <c r="L831" i="2"/>
  <c r="L832" i="2"/>
  <c r="L833" i="2"/>
  <c r="L834" i="2"/>
  <c r="L835" i="2"/>
  <c r="L836" i="2"/>
  <c r="L837" i="2"/>
  <c r="L838" i="2"/>
  <c r="L839" i="2"/>
  <c r="L840" i="2"/>
  <c r="L841" i="2"/>
  <c r="L842" i="2"/>
  <c r="L843" i="2"/>
  <c r="L844" i="2"/>
  <c r="L845" i="2"/>
  <c r="L846" i="2"/>
  <c r="L847" i="2"/>
  <c r="L848" i="2"/>
  <c r="L849" i="2"/>
  <c r="L850" i="2"/>
  <c r="L851" i="2"/>
  <c r="L852" i="2"/>
  <c r="L853" i="2"/>
  <c r="L854" i="2"/>
  <c r="L855" i="2"/>
  <c r="L856" i="2"/>
  <c r="L857" i="2"/>
  <c r="L858" i="2"/>
  <c r="L859" i="2"/>
  <c r="L860" i="2"/>
  <c r="L861" i="2"/>
  <c r="L862" i="2"/>
  <c r="L863" i="2"/>
  <c r="L864" i="2"/>
  <c r="L865" i="2"/>
  <c r="L866" i="2"/>
  <c r="L867" i="2"/>
  <c r="L868" i="2"/>
  <c r="L869" i="2"/>
  <c r="L870" i="2"/>
  <c r="L871" i="2"/>
  <c r="L872" i="2"/>
  <c r="L873" i="2"/>
  <c r="L874" i="2"/>
  <c r="L875" i="2"/>
  <c r="L876" i="2"/>
  <c r="L877" i="2"/>
  <c r="L878" i="2"/>
  <c r="L879" i="2"/>
  <c r="L880" i="2"/>
  <c r="L881" i="2"/>
  <c r="L882" i="2"/>
  <c r="L883" i="2"/>
  <c r="L884" i="2"/>
  <c r="L885" i="2"/>
  <c r="L886" i="2"/>
  <c r="L887" i="2"/>
  <c r="L888" i="2"/>
  <c r="L889" i="2"/>
  <c r="L890" i="2"/>
  <c r="L891" i="2"/>
  <c r="L892" i="2"/>
  <c r="L893" i="2"/>
  <c r="L894" i="2"/>
  <c r="L895" i="2"/>
  <c r="L896" i="2"/>
  <c r="L897" i="2"/>
  <c r="L898" i="2"/>
  <c r="L899" i="2"/>
  <c r="L900" i="2"/>
  <c r="L901" i="2"/>
  <c r="L902" i="2"/>
  <c r="L903" i="2"/>
  <c r="L904" i="2"/>
  <c r="L905" i="2"/>
  <c r="L906" i="2"/>
  <c r="L907" i="2"/>
  <c r="L908" i="2"/>
  <c r="L909" i="2"/>
  <c r="L910" i="2"/>
  <c r="L911" i="2"/>
  <c r="L912" i="2"/>
  <c r="L913" i="2"/>
  <c r="L914" i="2"/>
  <c r="L915" i="2"/>
  <c r="L916" i="2"/>
  <c r="L917" i="2"/>
  <c r="L918" i="2"/>
  <c r="L919" i="2"/>
  <c r="L920" i="2"/>
  <c r="L921" i="2"/>
  <c r="L922" i="2"/>
  <c r="L923" i="2"/>
  <c r="L924" i="2"/>
  <c r="L925" i="2"/>
  <c r="L926" i="2"/>
  <c r="L927" i="2"/>
  <c r="L928" i="2"/>
  <c r="L929" i="2"/>
  <c r="L930" i="2"/>
  <c r="L931" i="2"/>
  <c r="L932" i="2"/>
  <c r="L933" i="2"/>
  <c r="L934" i="2"/>
  <c r="L935" i="2"/>
  <c r="L936" i="2"/>
  <c r="L937" i="2"/>
  <c r="L938" i="2"/>
  <c r="L939" i="2"/>
  <c r="L940" i="2"/>
  <c r="L941" i="2"/>
  <c r="L942" i="2"/>
  <c r="L943" i="2"/>
  <c r="L944" i="2"/>
  <c r="L945" i="2"/>
  <c r="L946" i="2"/>
  <c r="L947" i="2"/>
  <c r="L948" i="2"/>
  <c r="L949" i="2"/>
  <c r="L950" i="2"/>
  <c r="L951" i="2"/>
  <c r="L952" i="2"/>
  <c r="L953" i="2"/>
  <c r="L954" i="2"/>
  <c r="L955" i="2"/>
  <c r="L956" i="2"/>
  <c r="L957" i="2"/>
  <c r="L958" i="2"/>
  <c r="L959" i="2"/>
  <c r="L960" i="2"/>
  <c r="L961" i="2"/>
  <c r="L962" i="2"/>
  <c r="L963" i="2"/>
  <c r="L964" i="2"/>
  <c r="L965" i="2"/>
  <c r="L966" i="2"/>
  <c r="L967" i="2"/>
  <c r="L968" i="2"/>
  <c r="L969" i="2"/>
  <c r="L970" i="2"/>
  <c r="L971" i="2"/>
  <c r="L972" i="2"/>
  <c r="L973" i="2"/>
  <c r="L974" i="2"/>
  <c r="L975" i="2"/>
  <c r="L976" i="2"/>
  <c r="L977" i="2"/>
  <c r="L978" i="2"/>
  <c r="L979" i="2"/>
  <c r="L980" i="2"/>
  <c r="L981" i="2"/>
  <c r="L982" i="2"/>
  <c r="L983" i="2"/>
  <c r="L984" i="2"/>
  <c r="L985" i="2"/>
  <c r="L986" i="2"/>
  <c r="L987" i="2"/>
  <c r="L988" i="2"/>
  <c r="L989" i="2"/>
  <c r="L990" i="2"/>
  <c r="L991" i="2"/>
  <c r="L992" i="2"/>
  <c r="L993" i="2"/>
  <c r="L994" i="2"/>
  <c r="L995" i="2"/>
  <c r="L996" i="2"/>
  <c r="L997" i="2"/>
  <c r="L998" i="2"/>
  <c r="L999" i="2"/>
  <c r="L1000" i="2"/>
  <c r="L1001" i="2"/>
  <c r="L1002" i="2"/>
  <c r="L1003" i="2"/>
  <c r="L1004" i="2"/>
  <c r="L1005" i="2"/>
  <c r="L1006" i="2"/>
  <c r="L1007" i="2"/>
  <c r="L1008" i="2"/>
  <c r="L1009" i="2"/>
  <c r="L1010" i="2"/>
  <c r="L1011" i="2"/>
  <c r="L1012" i="2"/>
  <c r="L1013" i="2"/>
  <c r="L1014" i="2"/>
  <c r="L1015" i="2"/>
  <c r="L1016" i="2"/>
  <c r="L1017" i="2"/>
  <c r="L1018" i="2"/>
  <c r="L1019" i="2"/>
  <c r="L1020" i="2"/>
  <c r="L1021" i="2"/>
  <c r="L1022" i="2"/>
  <c r="L1023" i="2"/>
  <c r="L1024" i="2"/>
  <c r="L1025" i="2"/>
  <c r="L1026" i="2"/>
  <c r="L1027" i="2"/>
  <c r="L1028" i="2"/>
  <c r="L1029" i="2"/>
  <c r="L1030" i="2"/>
  <c r="L1031" i="2"/>
  <c r="L1032" i="2"/>
  <c r="L1033" i="2"/>
  <c r="L1034" i="2"/>
  <c r="L1035" i="2"/>
  <c r="L1036" i="2"/>
  <c r="L1037" i="2"/>
  <c r="L1038" i="2"/>
  <c r="L1039" i="2"/>
  <c r="L1040" i="2"/>
  <c r="L1041" i="2"/>
  <c r="L1042" i="2"/>
  <c r="L1043" i="2"/>
  <c r="L1044" i="2"/>
  <c r="L1045" i="2"/>
  <c r="L1046" i="2"/>
  <c r="L1047" i="2"/>
  <c r="L1048" i="2"/>
  <c r="L1049" i="2"/>
  <c r="L1050" i="2"/>
  <c r="L1051" i="2"/>
  <c r="L1052" i="2"/>
  <c r="L1053" i="2"/>
  <c r="L1054" i="2"/>
  <c r="L1055" i="2"/>
  <c r="L1056" i="2"/>
  <c r="L1057" i="2"/>
  <c r="L1058" i="2"/>
  <c r="L1059" i="2"/>
  <c r="L1060" i="2"/>
  <c r="L1061" i="2"/>
  <c r="L1062" i="2"/>
  <c r="L1063" i="2"/>
  <c r="L1064" i="2"/>
  <c r="L1065" i="2"/>
  <c r="L1066" i="2"/>
  <c r="L1067" i="2"/>
  <c r="L1068" i="2"/>
  <c r="L1069" i="2"/>
  <c r="L1070" i="2"/>
  <c r="L1071" i="2"/>
  <c r="L1072" i="2"/>
  <c r="L1073" i="2"/>
  <c r="L1074" i="2"/>
  <c r="L1075" i="2"/>
  <c r="L1076" i="2"/>
  <c r="L1077" i="2"/>
  <c r="L1078" i="2"/>
  <c r="L1079" i="2"/>
  <c r="L1080" i="2"/>
  <c r="L1081" i="2"/>
  <c r="L1082" i="2"/>
  <c r="L1083" i="2"/>
  <c r="L1084" i="2"/>
  <c r="L1085" i="2"/>
  <c r="L1086" i="2"/>
  <c r="L1087" i="2"/>
  <c r="L1088" i="2"/>
  <c r="L1089" i="2"/>
  <c r="L1090" i="2"/>
  <c r="L1091" i="2"/>
  <c r="L1092" i="2"/>
  <c r="L1093" i="2"/>
  <c r="L1094" i="2"/>
  <c r="L1095" i="2"/>
  <c r="L1096" i="2"/>
  <c r="L1097" i="2"/>
  <c r="L1098" i="2"/>
  <c r="L1099" i="2"/>
  <c r="L1100" i="2"/>
  <c r="L1101" i="2"/>
  <c r="L1102" i="2"/>
  <c r="L1103" i="2"/>
  <c r="L1104" i="2"/>
  <c r="L1105" i="2"/>
  <c r="L1106" i="2"/>
  <c r="L1107" i="2"/>
  <c r="L1108" i="2"/>
  <c r="L1109" i="2"/>
  <c r="L1110" i="2"/>
  <c r="L1111" i="2"/>
  <c r="L1112" i="2"/>
  <c r="L1113" i="2"/>
  <c r="L1114" i="2"/>
  <c r="L1115" i="2"/>
  <c r="L1116" i="2"/>
  <c r="L1117" i="2"/>
  <c r="L1118" i="2"/>
  <c r="L1119" i="2"/>
  <c r="L1120" i="2"/>
  <c r="L1121" i="2"/>
  <c r="L1122" i="2"/>
  <c r="L1123" i="2"/>
  <c r="L1124" i="2"/>
  <c r="L1125" i="2"/>
  <c r="L1126" i="2"/>
  <c r="L1127" i="2"/>
  <c r="L1128" i="2"/>
  <c r="L1129" i="2"/>
  <c r="L1130" i="2"/>
  <c r="L1131" i="2"/>
  <c r="L1132" i="2"/>
  <c r="L1133" i="2"/>
  <c r="L1134" i="2"/>
  <c r="L1135" i="2"/>
  <c r="L1136" i="2"/>
  <c r="L1137" i="2"/>
  <c r="L1138" i="2"/>
  <c r="L1139" i="2"/>
  <c r="L1140" i="2"/>
  <c r="L1141" i="2"/>
  <c r="L1142" i="2"/>
  <c r="L1143" i="2"/>
  <c r="L1144" i="2"/>
  <c r="L1145" i="2"/>
  <c r="L1146" i="2"/>
  <c r="L1147" i="2"/>
  <c r="L1148" i="2"/>
  <c r="L1149" i="2"/>
  <c r="L1150" i="2"/>
  <c r="L1151" i="2"/>
  <c r="L1152" i="2"/>
  <c r="L1153" i="2"/>
  <c r="L1154" i="2"/>
  <c r="L1155" i="2"/>
  <c r="L1156" i="2"/>
  <c r="L1157" i="2"/>
  <c r="L1158" i="2"/>
  <c r="L1159" i="2"/>
  <c r="L1160" i="2"/>
  <c r="L1161" i="2"/>
  <c r="L1162" i="2"/>
  <c r="L1163" i="2"/>
  <c r="L1164" i="2"/>
  <c r="L1165" i="2"/>
  <c r="L1166" i="2"/>
  <c r="L1167" i="2"/>
  <c r="L1168" i="2"/>
  <c r="L1169" i="2"/>
  <c r="L1170" i="2"/>
  <c r="L1171" i="2"/>
  <c r="L1172" i="2"/>
  <c r="L1173" i="2"/>
  <c r="L1174" i="2"/>
  <c r="L1175" i="2"/>
  <c r="L1176" i="2"/>
  <c r="L1177" i="2"/>
  <c r="L1178" i="2"/>
  <c r="L1179" i="2"/>
  <c r="L1180" i="2"/>
  <c r="L1181" i="2"/>
  <c r="L1182" i="2"/>
  <c r="L1183" i="2"/>
  <c r="L1184" i="2"/>
  <c r="L1185" i="2"/>
  <c r="L1186" i="2"/>
  <c r="L1187" i="2"/>
  <c r="L1188" i="2"/>
  <c r="L1189" i="2"/>
  <c r="L1190" i="2"/>
  <c r="L1191" i="2"/>
  <c r="L1192" i="2"/>
  <c r="L1193" i="2"/>
  <c r="L1194" i="2"/>
  <c r="L1195" i="2"/>
  <c r="L1196" i="2"/>
  <c r="L1197" i="2"/>
  <c r="L1198" i="2"/>
  <c r="L1199" i="2"/>
  <c r="L1200" i="2"/>
  <c r="L1201" i="2"/>
  <c r="L1202" i="2"/>
  <c r="L1203" i="2"/>
  <c r="L1204" i="2"/>
  <c r="L1205" i="2"/>
  <c r="L1206" i="2"/>
  <c r="L1207" i="2"/>
  <c r="L1208" i="2"/>
  <c r="L1209" i="2"/>
  <c r="L1210" i="2"/>
  <c r="L1211" i="2"/>
  <c r="L1212" i="2"/>
  <c r="L1213" i="2"/>
  <c r="L1214" i="2"/>
  <c r="L1215" i="2"/>
  <c r="L1216" i="2"/>
  <c r="L1217" i="2"/>
  <c r="L1218" i="2"/>
  <c r="L1219" i="2"/>
  <c r="L1220" i="2"/>
  <c r="L1221" i="2"/>
  <c r="L1222" i="2"/>
  <c r="L1223" i="2"/>
  <c r="L1224" i="2"/>
  <c r="L1225" i="2"/>
  <c r="L1226" i="2"/>
  <c r="L1227" i="2"/>
  <c r="L1228" i="2"/>
  <c r="L1229" i="2"/>
  <c r="L1230" i="2"/>
  <c r="L1231" i="2"/>
  <c r="L1232" i="2"/>
  <c r="L1233" i="2"/>
  <c r="L1234" i="2"/>
  <c r="L1235" i="2"/>
  <c r="L1236" i="2"/>
  <c r="L1237" i="2"/>
  <c r="L1238" i="2"/>
  <c r="L1239" i="2"/>
  <c r="L1240" i="2"/>
  <c r="L1241" i="2"/>
  <c r="L1242" i="2"/>
  <c r="L1243" i="2"/>
  <c r="L1244" i="2"/>
  <c r="L1245" i="2"/>
  <c r="L1246" i="2"/>
  <c r="L1247" i="2"/>
  <c r="L1248" i="2"/>
  <c r="L1249" i="2"/>
  <c r="L1250" i="2"/>
  <c r="L1251" i="2"/>
  <c r="L1252" i="2"/>
  <c r="L1253" i="2"/>
  <c r="L1254" i="2"/>
  <c r="L1255" i="2"/>
  <c r="L1256" i="2"/>
  <c r="L1257" i="2"/>
  <c r="L1258" i="2"/>
  <c r="L1259" i="2"/>
  <c r="L1260" i="2"/>
  <c r="L1261" i="2"/>
  <c r="L1262" i="2"/>
  <c r="L1263" i="2"/>
  <c r="L1264" i="2"/>
  <c r="L1265" i="2"/>
  <c r="L1266" i="2"/>
  <c r="L1267" i="2"/>
  <c r="L1268" i="2"/>
  <c r="L1269" i="2"/>
  <c r="L1270" i="2"/>
  <c r="L1271" i="2"/>
  <c r="L1272" i="2"/>
  <c r="L1273" i="2"/>
  <c r="L1274" i="2"/>
  <c r="L1275" i="2"/>
  <c r="L1276" i="2"/>
  <c r="L1277" i="2"/>
  <c r="L1278" i="2"/>
  <c r="L1279" i="2"/>
  <c r="L1280" i="2"/>
  <c r="L1281" i="2"/>
  <c r="L1282" i="2"/>
  <c r="L1283" i="2"/>
  <c r="L1284" i="2"/>
  <c r="L1285" i="2"/>
  <c r="L1286" i="2"/>
  <c r="L1287" i="2"/>
  <c r="L1288" i="2"/>
  <c r="L1289" i="2"/>
  <c r="L1290" i="2"/>
  <c r="L1291" i="2"/>
  <c r="L1292" i="2"/>
  <c r="L1293" i="2"/>
  <c r="L1294" i="2"/>
  <c r="L1295" i="2"/>
  <c r="L1296" i="2"/>
  <c r="L1297" i="2"/>
  <c r="L1298" i="2"/>
  <c r="L1299" i="2"/>
  <c r="L1300" i="2"/>
  <c r="L1301" i="2"/>
  <c r="L1302" i="2"/>
  <c r="L1303" i="2"/>
  <c r="L1304" i="2"/>
  <c r="L1305" i="2"/>
  <c r="L1306" i="2"/>
  <c r="L1307" i="2"/>
  <c r="L1308" i="2"/>
  <c r="L1309" i="2"/>
  <c r="L1310" i="2"/>
  <c r="L1311" i="2"/>
  <c r="L1312" i="2"/>
  <c r="L1313" i="2"/>
  <c r="L1314" i="2"/>
  <c r="L1315" i="2"/>
  <c r="L1316" i="2"/>
  <c r="L1317" i="2"/>
  <c r="L1318" i="2"/>
  <c r="L1319" i="2"/>
  <c r="L1320" i="2"/>
  <c r="L1321" i="2"/>
  <c r="L1322" i="2"/>
  <c r="L1323" i="2"/>
  <c r="L1324" i="2"/>
  <c r="L1325" i="2"/>
  <c r="L1326" i="2"/>
  <c r="L1327" i="2"/>
  <c r="L1328" i="2"/>
  <c r="L1329" i="2"/>
  <c r="L1330" i="2"/>
  <c r="L1331" i="2"/>
  <c r="L1332" i="2"/>
  <c r="L1333" i="2"/>
  <c r="L1334" i="2"/>
  <c r="L1335" i="2"/>
  <c r="L1336" i="2"/>
  <c r="L1337" i="2"/>
  <c r="L1338" i="2"/>
  <c r="L1339" i="2"/>
  <c r="L1340" i="2"/>
  <c r="L1341" i="2"/>
  <c r="L1342" i="2"/>
  <c r="L1343" i="2"/>
  <c r="L1344" i="2"/>
  <c r="L1345" i="2"/>
  <c r="L1346" i="2"/>
  <c r="L1347" i="2"/>
  <c r="L1348" i="2"/>
  <c r="L1349" i="2"/>
  <c r="L1350" i="2"/>
  <c r="L1351" i="2"/>
  <c r="L1352" i="2"/>
  <c r="L1353" i="2"/>
  <c r="L1354" i="2"/>
  <c r="L1355" i="2"/>
  <c r="L1356" i="2"/>
  <c r="L1357" i="2"/>
  <c r="L1358" i="2"/>
  <c r="L1359" i="2"/>
  <c r="L1360" i="2"/>
  <c r="L1361" i="2"/>
  <c r="L1362" i="2"/>
  <c r="L1363" i="2"/>
  <c r="L1364" i="2"/>
  <c r="L1365" i="2"/>
  <c r="L1366" i="2"/>
  <c r="L1367" i="2"/>
  <c r="L1368" i="2"/>
  <c r="L1369" i="2"/>
  <c r="L1370" i="2"/>
  <c r="L1371" i="2"/>
  <c r="L1372" i="2"/>
  <c r="L1373" i="2"/>
  <c r="L1374" i="2"/>
  <c r="L1375" i="2"/>
  <c r="L1376" i="2"/>
  <c r="L1377" i="2"/>
  <c r="L1378" i="2"/>
  <c r="L1379" i="2"/>
  <c r="L1380" i="2"/>
  <c r="L1381" i="2"/>
  <c r="L1382" i="2"/>
  <c r="L1383" i="2"/>
  <c r="L1384" i="2"/>
  <c r="L1385" i="2"/>
  <c r="L1386" i="2"/>
  <c r="L1387" i="2"/>
  <c r="L1388" i="2"/>
  <c r="L1389" i="2"/>
  <c r="L1390" i="2"/>
  <c r="L1391" i="2"/>
  <c r="L1392" i="2"/>
  <c r="L1393" i="2"/>
  <c r="L1394" i="2"/>
  <c r="L1395" i="2"/>
  <c r="L1396" i="2"/>
  <c r="L1397" i="2"/>
  <c r="L1398" i="2"/>
  <c r="L1399" i="2"/>
  <c r="L1400" i="2"/>
  <c r="L1401" i="2"/>
  <c r="L1402" i="2"/>
  <c r="L1403" i="2"/>
  <c r="L1404" i="2"/>
  <c r="L1405" i="2"/>
  <c r="L1406" i="2"/>
  <c r="L1407" i="2"/>
  <c r="L1408" i="2"/>
  <c r="L1409" i="2"/>
  <c r="L1410" i="2"/>
  <c r="L1411" i="2"/>
  <c r="L1412" i="2"/>
  <c r="L1413" i="2"/>
  <c r="L1414" i="2"/>
  <c r="L1415" i="2"/>
  <c r="L1416" i="2"/>
  <c r="L1417" i="2"/>
  <c r="L1418" i="2"/>
  <c r="L1419" i="2"/>
  <c r="L1420" i="2"/>
  <c r="L1421" i="2"/>
  <c r="L1422" i="2"/>
  <c r="L1423" i="2"/>
  <c r="L1424" i="2"/>
  <c r="L1425" i="2"/>
  <c r="L1426" i="2"/>
  <c r="L1427" i="2"/>
  <c r="L1428" i="2"/>
  <c r="L1429" i="2"/>
  <c r="L1430" i="2"/>
  <c r="L1431" i="2"/>
  <c r="L1432" i="2"/>
  <c r="L1433" i="2"/>
  <c r="L1434" i="2"/>
  <c r="L1435" i="2"/>
  <c r="L1436" i="2"/>
  <c r="L1437" i="2"/>
  <c r="L1438" i="2"/>
  <c r="L1439" i="2"/>
  <c r="L1440" i="2"/>
  <c r="L1441" i="2"/>
  <c r="L1442" i="2"/>
  <c r="L1443" i="2"/>
  <c r="L1444" i="2"/>
  <c r="L1445" i="2"/>
  <c r="L1446" i="2"/>
  <c r="L1447" i="2"/>
  <c r="L1448" i="2"/>
  <c r="L1449" i="2"/>
  <c r="L1450" i="2"/>
  <c r="L1451" i="2"/>
  <c r="L1452" i="2"/>
  <c r="L1453" i="2"/>
  <c r="L1454" i="2"/>
  <c r="L1455" i="2"/>
  <c r="L1456" i="2"/>
  <c r="L1457" i="2"/>
  <c r="L1458" i="2"/>
  <c r="L1459" i="2"/>
  <c r="L1460" i="2"/>
  <c r="L1461" i="2"/>
  <c r="L1462" i="2"/>
  <c r="L1463" i="2"/>
  <c r="L1464" i="2"/>
  <c r="L1465" i="2"/>
  <c r="L1466" i="2"/>
  <c r="L1467" i="2"/>
  <c r="L1468" i="2"/>
  <c r="L1469" i="2"/>
  <c r="L1470" i="2"/>
  <c r="L1471" i="2"/>
  <c r="L1472" i="2"/>
  <c r="L1473" i="2"/>
  <c r="L1474" i="2"/>
  <c r="L1475" i="2"/>
  <c r="L1476" i="2"/>
  <c r="L1477" i="2"/>
  <c r="L1478" i="2"/>
  <c r="L1479" i="2"/>
  <c r="L1480" i="2"/>
  <c r="L1481" i="2"/>
  <c r="L1482" i="2"/>
  <c r="L1483" i="2"/>
  <c r="L1484" i="2"/>
  <c r="L1485" i="2"/>
  <c r="L1486" i="2"/>
  <c r="L1487" i="2"/>
  <c r="L1488" i="2"/>
  <c r="L1489" i="2"/>
  <c r="L1490" i="2"/>
  <c r="L1491" i="2"/>
  <c r="L1492" i="2"/>
  <c r="L1493" i="2"/>
  <c r="L1494" i="2"/>
  <c r="L1495" i="2"/>
  <c r="L1496" i="2"/>
  <c r="L1497" i="2"/>
  <c r="L1498" i="2"/>
  <c r="L1499" i="2"/>
  <c r="L1500" i="2"/>
  <c r="L1501" i="2"/>
  <c r="L1502" i="2"/>
  <c r="L1503" i="2"/>
  <c r="L1504" i="2"/>
  <c r="L1505" i="2"/>
  <c r="L1506" i="2"/>
  <c r="L1507" i="2"/>
  <c r="L1508" i="2"/>
  <c r="L1509" i="2"/>
  <c r="L1510" i="2"/>
  <c r="L1511" i="2"/>
  <c r="L1512" i="2"/>
  <c r="L1513" i="2"/>
  <c r="L1514" i="2"/>
  <c r="L1515" i="2"/>
  <c r="L1516" i="2"/>
  <c r="L1517" i="2"/>
  <c r="L1518" i="2"/>
  <c r="L1519" i="2"/>
  <c r="L1520" i="2"/>
  <c r="L1521" i="2"/>
  <c r="L1522" i="2"/>
  <c r="L1523" i="2"/>
  <c r="L1524" i="2"/>
  <c r="L1525" i="2"/>
  <c r="L1526" i="2"/>
  <c r="L1527" i="2"/>
  <c r="L1528" i="2"/>
  <c r="L1529" i="2"/>
  <c r="L1530" i="2"/>
  <c r="L1531" i="2"/>
  <c r="L1532" i="2"/>
  <c r="L1533" i="2"/>
  <c r="L1534" i="2"/>
  <c r="L1535" i="2"/>
  <c r="L1536" i="2"/>
  <c r="L1537" i="2"/>
  <c r="L1538" i="2"/>
  <c r="L1539" i="2"/>
  <c r="L1540" i="2"/>
  <c r="L1541" i="2"/>
  <c r="L1542" i="2"/>
  <c r="L1543" i="2"/>
  <c r="L1544" i="2"/>
  <c r="L1545" i="2"/>
  <c r="L1546" i="2"/>
  <c r="L1547" i="2"/>
  <c r="L1548" i="2"/>
  <c r="L1549" i="2"/>
  <c r="L1550" i="2"/>
  <c r="L1551" i="2"/>
  <c r="L1552" i="2"/>
  <c r="L1553" i="2"/>
  <c r="L1554" i="2"/>
  <c r="L1555" i="2"/>
  <c r="L1556" i="2"/>
  <c r="L1557" i="2"/>
  <c r="L1558" i="2"/>
  <c r="L1559" i="2"/>
  <c r="L1560" i="2"/>
  <c r="L1561" i="2"/>
  <c r="L1562" i="2"/>
  <c r="L1563" i="2"/>
  <c r="L1564" i="2"/>
  <c r="L1565" i="2"/>
  <c r="L1566" i="2"/>
  <c r="L1567" i="2"/>
  <c r="L1568" i="2"/>
  <c r="L1569" i="2"/>
  <c r="L1570" i="2"/>
  <c r="L1571" i="2"/>
  <c r="L1572" i="2"/>
  <c r="L1573" i="2"/>
  <c r="L1574" i="2"/>
  <c r="L1575" i="2"/>
  <c r="L1576" i="2"/>
  <c r="L1577" i="2"/>
  <c r="L1578" i="2"/>
  <c r="L1579" i="2"/>
  <c r="L1580" i="2"/>
  <c r="L1581" i="2"/>
  <c r="L1582" i="2"/>
  <c r="L1583" i="2"/>
  <c r="L1584" i="2"/>
  <c r="L1585" i="2"/>
  <c r="L1586" i="2"/>
  <c r="L1587" i="2"/>
  <c r="L1588" i="2"/>
  <c r="L1589" i="2"/>
  <c r="L1590" i="2"/>
  <c r="L1591" i="2"/>
  <c r="L1592" i="2"/>
  <c r="L1593" i="2"/>
  <c r="L1594" i="2"/>
  <c r="L1595" i="2"/>
  <c r="L1596" i="2"/>
  <c r="L1597" i="2"/>
  <c r="L1598" i="2"/>
  <c r="L1599" i="2"/>
  <c r="L1600" i="2"/>
  <c r="L1601" i="2"/>
  <c r="L1602" i="2"/>
  <c r="L1603" i="2"/>
  <c r="L1604" i="2"/>
  <c r="L1605" i="2"/>
  <c r="L1606" i="2"/>
  <c r="L1607" i="2"/>
  <c r="L1608" i="2"/>
  <c r="L1609" i="2"/>
  <c r="L1610" i="2"/>
  <c r="L1611" i="2"/>
  <c r="L1612" i="2"/>
  <c r="L1613" i="2"/>
  <c r="L1614" i="2"/>
  <c r="L1615" i="2"/>
  <c r="L1616" i="2"/>
  <c r="L1617" i="2"/>
  <c r="L1618" i="2"/>
  <c r="L1619" i="2"/>
  <c r="L1620" i="2"/>
  <c r="L1621" i="2"/>
  <c r="L1622" i="2"/>
  <c r="L1623" i="2"/>
  <c r="L1624" i="2"/>
  <c r="L1625" i="2"/>
  <c r="L1626" i="2"/>
  <c r="L1627" i="2"/>
  <c r="L1628" i="2"/>
  <c r="L1629" i="2"/>
  <c r="L1630" i="2"/>
  <c r="L1631" i="2"/>
  <c r="L1632" i="2"/>
  <c r="L1633" i="2"/>
  <c r="L1634" i="2"/>
  <c r="L1635" i="2"/>
  <c r="L1636" i="2"/>
  <c r="L1637" i="2"/>
  <c r="L1638" i="2"/>
  <c r="L1639" i="2"/>
  <c r="L1640" i="2"/>
  <c r="L1641" i="2"/>
  <c r="L1642" i="2"/>
  <c r="L1643" i="2"/>
  <c r="L1644" i="2"/>
  <c r="L1645" i="2"/>
  <c r="L1646" i="2"/>
  <c r="L1647" i="2"/>
  <c r="L1648" i="2"/>
  <c r="L1649" i="2"/>
  <c r="L1650" i="2"/>
  <c r="L1651" i="2"/>
  <c r="L1652" i="2"/>
  <c r="L1653" i="2"/>
  <c r="L1654" i="2"/>
  <c r="L1655" i="2"/>
  <c r="L1656" i="2"/>
  <c r="L1657" i="2"/>
  <c r="L1658" i="2"/>
  <c r="L1659" i="2"/>
  <c r="L1660" i="2"/>
  <c r="L1661" i="2"/>
  <c r="L1662" i="2"/>
  <c r="L1663" i="2"/>
  <c r="L1664" i="2"/>
  <c r="L1665" i="2"/>
  <c r="L1666" i="2"/>
  <c r="L1667" i="2"/>
  <c r="L1668" i="2"/>
  <c r="L1669" i="2"/>
  <c r="L1670" i="2"/>
  <c r="L1671" i="2"/>
  <c r="L1672" i="2"/>
  <c r="L1673" i="2"/>
  <c r="L1674" i="2"/>
  <c r="L1675" i="2"/>
  <c r="L1676" i="2"/>
  <c r="L1677" i="2"/>
  <c r="L1678" i="2"/>
  <c r="L1679" i="2"/>
  <c r="L1680" i="2"/>
  <c r="L1681" i="2"/>
  <c r="L1682" i="2"/>
  <c r="L1683" i="2"/>
  <c r="L1684" i="2"/>
  <c r="L1685" i="2"/>
  <c r="L1686" i="2"/>
  <c r="L1687" i="2"/>
  <c r="L1688" i="2"/>
  <c r="L1689" i="2"/>
  <c r="L1690" i="2"/>
  <c r="L1691" i="2"/>
  <c r="L1692" i="2"/>
  <c r="L1693" i="2"/>
  <c r="L1694" i="2"/>
  <c r="L1695" i="2"/>
  <c r="L1696" i="2"/>
  <c r="L1697" i="2"/>
  <c r="L1698" i="2"/>
  <c r="L1699" i="2"/>
  <c r="L1700" i="2"/>
  <c r="L1701" i="2"/>
  <c r="L1702" i="2"/>
  <c r="L1703" i="2"/>
  <c r="L1704" i="2"/>
  <c r="L1705" i="2"/>
  <c r="L1706" i="2"/>
  <c r="L1707" i="2"/>
  <c r="L1708" i="2"/>
  <c r="L1709" i="2"/>
  <c r="L1710" i="2"/>
  <c r="L1711" i="2"/>
  <c r="L1712" i="2"/>
  <c r="L1713" i="2"/>
  <c r="L1714" i="2"/>
  <c r="L1715" i="2"/>
  <c r="L1716" i="2"/>
  <c r="L1717" i="2"/>
  <c r="L1718" i="2"/>
  <c r="L1719" i="2"/>
  <c r="L1720" i="2"/>
  <c r="L1721" i="2"/>
  <c r="L1722" i="2"/>
  <c r="L1723" i="2"/>
  <c r="L1724" i="2"/>
  <c r="L1725" i="2"/>
  <c r="L1726" i="2"/>
  <c r="L1727" i="2"/>
  <c r="L1728" i="2"/>
  <c r="L1729" i="2"/>
  <c r="L1730" i="2"/>
  <c r="L1731" i="2"/>
  <c r="L1732" i="2"/>
  <c r="L1733" i="2"/>
  <c r="L1734" i="2"/>
  <c r="L1735" i="2"/>
  <c r="L1736" i="2"/>
  <c r="L1737" i="2"/>
  <c r="L1738" i="2"/>
  <c r="L1739" i="2"/>
  <c r="L1740" i="2"/>
  <c r="L1741" i="2"/>
  <c r="L1742" i="2"/>
  <c r="L1743" i="2"/>
  <c r="L1744" i="2"/>
  <c r="L1745" i="2"/>
  <c r="L1746" i="2"/>
  <c r="L1747" i="2"/>
  <c r="L1748" i="2"/>
  <c r="L1749" i="2"/>
  <c r="L1750" i="2"/>
  <c r="L1751" i="2"/>
  <c r="L1752" i="2"/>
  <c r="L1753" i="2"/>
  <c r="L1754" i="2"/>
  <c r="L1755" i="2"/>
  <c r="L1756" i="2"/>
  <c r="L1757" i="2"/>
  <c r="L1758" i="2"/>
  <c r="L1759" i="2"/>
  <c r="L1760" i="2"/>
  <c r="L1761" i="2"/>
  <c r="L1762" i="2"/>
  <c r="L1763" i="2"/>
  <c r="L1764" i="2"/>
  <c r="L1765" i="2"/>
  <c r="L1766" i="2"/>
  <c r="L1767" i="2"/>
  <c r="L1768" i="2"/>
  <c r="L1769" i="2"/>
  <c r="L1770" i="2"/>
  <c r="L1771" i="2"/>
  <c r="L1772" i="2"/>
  <c r="L1773" i="2"/>
  <c r="L1774" i="2"/>
  <c r="L1775" i="2"/>
  <c r="L1776" i="2"/>
  <c r="L1777" i="2"/>
  <c r="L1778" i="2"/>
  <c r="L1779" i="2"/>
  <c r="L1780" i="2"/>
  <c r="L1781" i="2"/>
  <c r="L1782" i="2"/>
  <c r="L1783" i="2"/>
  <c r="L1784" i="2"/>
  <c r="L1785" i="2"/>
  <c r="L1786" i="2"/>
  <c r="L1787" i="2"/>
  <c r="L1788" i="2"/>
  <c r="L1789" i="2"/>
  <c r="L1790" i="2"/>
  <c r="L1791" i="2"/>
  <c r="L1792" i="2"/>
  <c r="L1793" i="2"/>
  <c r="L1794" i="2"/>
  <c r="L1795" i="2"/>
  <c r="L1796" i="2"/>
  <c r="L1797" i="2"/>
  <c r="L1798" i="2"/>
  <c r="L1799" i="2"/>
  <c r="L1800" i="2"/>
  <c r="L1801" i="2"/>
  <c r="L1802" i="2"/>
  <c r="L1803" i="2"/>
  <c r="L1804" i="2"/>
  <c r="L1805" i="2"/>
  <c r="L1806" i="2"/>
  <c r="L1807" i="2"/>
  <c r="L1808" i="2"/>
  <c r="L1809" i="2"/>
  <c r="L1810" i="2"/>
  <c r="L1811" i="2"/>
  <c r="L1812" i="2"/>
  <c r="L1813" i="2"/>
  <c r="L1814" i="2"/>
  <c r="L1815" i="2"/>
  <c r="L1816" i="2"/>
  <c r="L1817" i="2"/>
  <c r="L1818" i="2"/>
  <c r="L1819" i="2"/>
  <c r="L1820" i="2"/>
  <c r="L1821" i="2"/>
  <c r="L1822" i="2"/>
  <c r="L1823" i="2"/>
  <c r="L1824" i="2"/>
  <c r="L1825" i="2"/>
  <c r="L1826" i="2"/>
  <c r="L1827" i="2"/>
  <c r="L1828" i="2"/>
  <c r="L1829" i="2"/>
  <c r="L1830" i="2"/>
  <c r="L1831" i="2"/>
  <c r="L1832" i="2"/>
  <c r="L1833" i="2"/>
  <c r="L1834" i="2"/>
  <c r="L1835" i="2"/>
  <c r="L1836" i="2"/>
  <c r="L1837" i="2"/>
  <c r="L1838" i="2"/>
  <c r="L1839" i="2"/>
  <c r="L1840" i="2"/>
  <c r="L1841" i="2"/>
  <c r="L1842" i="2"/>
  <c r="L1843" i="2"/>
  <c r="L1844" i="2"/>
  <c r="L1845" i="2"/>
  <c r="L1846" i="2"/>
  <c r="L1847" i="2"/>
  <c r="L1848" i="2"/>
  <c r="L1849" i="2"/>
  <c r="L1850" i="2"/>
  <c r="L1851" i="2"/>
  <c r="L1852" i="2"/>
  <c r="L1853" i="2"/>
  <c r="L1854" i="2"/>
  <c r="L1855" i="2"/>
  <c r="L1856" i="2"/>
  <c r="L1857" i="2"/>
  <c r="L1858" i="2"/>
  <c r="L1859" i="2"/>
  <c r="L1860" i="2"/>
  <c r="L1861" i="2"/>
  <c r="L1862" i="2"/>
  <c r="L1863" i="2"/>
  <c r="L1864" i="2"/>
  <c r="L1865" i="2"/>
  <c r="L1866" i="2"/>
  <c r="L1867" i="2"/>
  <c r="L1868" i="2"/>
  <c r="L1869" i="2"/>
  <c r="L1870" i="2"/>
  <c r="L1871" i="2"/>
  <c r="L1872" i="2"/>
  <c r="L1873" i="2"/>
  <c r="L1874" i="2"/>
  <c r="L1875" i="2"/>
  <c r="L1876" i="2"/>
  <c r="L1877" i="2"/>
  <c r="L1878" i="2"/>
  <c r="L1879" i="2"/>
  <c r="L1880" i="2"/>
  <c r="L1881" i="2"/>
  <c r="L1882" i="2"/>
  <c r="L1883" i="2"/>
  <c r="L1884" i="2"/>
  <c r="L1885" i="2"/>
  <c r="L1886" i="2"/>
  <c r="L1887" i="2"/>
  <c r="L1888" i="2"/>
  <c r="L1889" i="2"/>
  <c r="L1890" i="2"/>
  <c r="L1891" i="2"/>
  <c r="L1892" i="2"/>
  <c r="L1893" i="2"/>
  <c r="L1894" i="2"/>
  <c r="L1895" i="2"/>
  <c r="L1896" i="2"/>
  <c r="L1897" i="2"/>
  <c r="L1898" i="2"/>
  <c r="L1899" i="2"/>
  <c r="L1900" i="2"/>
  <c r="L1901" i="2"/>
  <c r="L1902" i="2"/>
  <c r="L1903" i="2"/>
  <c r="L1904" i="2"/>
  <c r="L1905" i="2"/>
  <c r="L1906" i="2"/>
  <c r="L1907" i="2"/>
  <c r="L1908" i="2"/>
  <c r="L1909" i="2"/>
  <c r="L1910" i="2"/>
  <c r="L1911" i="2"/>
  <c r="L1912" i="2"/>
  <c r="L1913" i="2"/>
  <c r="L1914" i="2"/>
  <c r="L1915" i="2"/>
  <c r="L1916" i="2"/>
  <c r="L1917" i="2"/>
  <c r="L1918" i="2"/>
  <c r="L1919" i="2"/>
  <c r="L1920" i="2"/>
  <c r="L1921" i="2"/>
  <c r="L1922" i="2"/>
  <c r="L1923" i="2"/>
  <c r="L1924" i="2"/>
  <c r="L1925" i="2"/>
  <c r="L1926" i="2"/>
  <c r="L1927" i="2"/>
  <c r="L1928" i="2"/>
  <c r="L1929" i="2"/>
  <c r="L1930" i="2"/>
  <c r="L1931" i="2"/>
  <c r="L1932" i="2"/>
  <c r="L1933" i="2"/>
  <c r="L1934" i="2"/>
  <c r="L1935" i="2"/>
  <c r="L1936" i="2"/>
  <c r="L1937" i="2"/>
  <c r="L1938" i="2"/>
  <c r="L1939" i="2"/>
  <c r="L1940" i="2"/>
  <c r="L1941" i="2"/>
  <c r="L1942" i="2"/>
  <c r="L1943" i="2"/>
  <c r="L1944" i="2"/>
  <c r="L1945" i="2"/>
  <c r="L1946" i="2"/>
  <c r="L1947" i="2"/>
  <c r="L1948" i="2"/>
  <c r="L1949" i="2"/>
  <c r="L1950" i="2"/>
  <c r="L1951" i="2"/>
  <c r="L1952" i="2"/>
  <c r="L1953" i="2"/>
  <c r="L1954" i="2"/>
  <c r="L1955" i="2"/>
  <c r="L1956" i="2"/>
  <c r="L1957" i="2"/>
  <c r="L1958" i="2"/>
  <c r="L1959" i="2"/>
  <c r="L1960" i="2"/>
  <c r="L1961" i="2"/>
  <c r="L1962" i="2"/>
  <c r="L1963" i="2"/>
  <c r="L1964" i="2"/>
  <c r="L1965" i="2"/>
  <c r="L1966" i="2"/>
  <c r="L1967" i="2"/>
  <c r="L1968" i="2"/>
  <c r="L1969" i="2"/>
  <c r="L1970" i="2"/>
  <c r="L1971" i="2"/>
  <c r="L1972" i="2"/>
  <c r="L1973" i="2"/>
  <c r="L1974" i="2"/>
  <c r="L1975" i="2"/>
  <c r="L1976" i="2"/>
  <c r="L1977" i="2"/>
  <c r="L1978" i="2"/>
  <c r="L1979" i="2"/>
  <c r="L1980" i="2"/>
  <c r="L1981" i="2"/>
  <c r="L1982" i="2"/>
  <c r="L1983" i="2"/>
  <c r="L1984" i="2"/>
  <c r="L1985" i="2"/>
  <c r="L1986" i="2"/>
  <c r="L1987" i="2"/>
  <c r="L1988" i="2"/>
  <c r="L1989" i="2"/>
  <c r="L1990" i="2"/>
  <c r="L1991" i="2"/>
  <c r="L1992" i="2"/>
  <c r="L1993" i="2"/>
  <c r="L1994" i="2"/>
  <c r="L1995" i="2"/>
  <c r="L1996" i="2"/>
  <c r="L1997" i="2"/>
  <c r="L1998" i="2"/>
  <c r="L1999" i="2"/>
  <c r="L2000" i="2"/>
  <c r="L2001" i="2"/>
  <c r="L2002" i="2"/>
  <c r="L2003" i="2"/>
  <c r="L2004" i="2"/>
  <c r="L2005" i="2"/>
  <c r="L2006" i="2"/>
  <c r="L2007" i="2"/>
  <c r="L2008" i="2"/>
  <c r="L2009" i="2"/>
  <c r="L2010" i="2"/>
  <c r="L2011" i="2"/>
  <c r="L2012" i="2"/>
  <c r="L2013" i="2"/>
  <c r="L2014" i="2"/>
  <c r="L2015" i="2"/>
  <c r="L2016" i="2"/>
  <c r="L2017" i="2"/>
  <c r="L2018" i="2"/>
  <c r="L2019" i="2"/>
  <c r="L2020" i="2"/>
  <c r="L2021" i="2"/>
  <c r="L2022" i="2"/>
  <c r="L2023" i="2"/>
  <c r="L2024" i="2"/>
  <c r="L2025" i="2"/>
  <c r="L2026" i="2"/>
  <c r="L2027" i="2"/>
  <c r="L2028" i="2"/>
  <c r="L2029" i="2"/>
  <c r="L2030" i="2"/>
  <c r="L2031" i="2"/>
  <c r="L2032" i="2"/>
  <c r="L2033" i="2"/>
  <c r="L2" i="2"/>
  <c r="I49" i="8"/>
  <c r="I29" i="8"/>
  <c r="I9" i="8"/>
  <c r="R3" i="2"/>
  <c r="R4" i="2"/>
  <c r="R5" i="2"/>
  <c r="R6" i="2"/>
  <c r="R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41" i="2"/>
  <c r="R742" i="2"/>
  <c r="R743" i="2"/>
  <c r="R744" i="2"/>
  <c r="R745" i="2"/>
  <c r="R746" i="2"/>
  <c r="R747" i="2"/>
  <c r="R748" i="2"/>
  <c r="R749" i="2"/>
  <c r="R750" i="2"/>
  <c r="R751" i="2"/>
  <c r="R752" i="2"/>
  <c r="R753" i="2"/>
  <c r="R754" i="2"/>
  <c r="R755" i="2"/>
  <c r="R756" i="2"/>
  <c r="R757"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0" i="2"/>
  <c r="R831" i="2"/>
  <c r="R832" i="2"/>
  <c r="R833" i="2"/>
  <c r="R834" i="2"/>
  <c r="R835" i="2"/>
  <c r="R836" i="2"/>
  <c r="R837" i="2"/>
  <c r="R838" i="2"/>
  <c r="R839" i="2"/>
  <c r="R840" i="2"/>
  <c r="R841" i="2"/>
  <c r="R842" i="2"/>
  <c r="R843" i="2"/>
  <c r="R844" i="2"/>
  <c r="R845" i="2"/>
  <c r="R846" i="2"/>
  <c r="R847" i="2"/>
  <c r="R848" i="2"/>
  <c r="R849" i="2"/>
  <c r="R850" i="2"/>
  <c r="R851" i="2"/>
  <c r="R852" i="2"/>
  <c r="R853" i="2"/>
  <c r="R854" i="2"/>
  <c r="R855" i="2"/>
  <c r="R856" i="2"/>
  <c r="R857" i="2"/>
  <c r="R858" i="2"/>
  <c r="R859" i="2"/>
  <c r="R860" i="2"/>
  <c r="R861" i="2"/>
  <c r="R862" i="2"/>
  <c r="R863" i="2"/>
  <c r="R864" i="2"/>
  <c r="R865" i="2"/>
  <c r="R866" i="2"/>
  <c r="R867" i="2"/>
  <c r="R868" i="2"/>
  <c r="R869" i="2"/>
  <c r="R870" i="2"/>
  <c r="R871" i="2"/>
  <c r="R872" i="2"/>
  <c r="R873" i="2"/>
  <c r="R874" i="2"/>
  <c r="R875" i="2"/>
  <c r="R876" i="2"/>
  <c r="R877" i="2"/>
  <c r="R878" i="2"/>
  <c r="R879" i="2"/>
  <c r="R880" i="2"/>
  <c r="R881" i="2"/>
  <c r="R882" i="2"/>
  <c r="R883" i="2"/>
  <c r="R884" i="2"/>
  <c r="R885" i="2"/>
  <c r="R886" i="2"/>
  <c r="R887" i="2"/>
  <c r="R888" i="2"/>
  <c r="R889" i="2"/>
  <c r="R890" i="2"/>
  <c r="R891" i="2"/>
  <c r="R892" i="2"/>
  <c r="R893" i="2"/>
  <c r="R894"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32" i="2"/>
  <c r="R933" i="2"/>
  <c r="R934" i="2"/>
  <c r="R935" i="2"/>
  <c r="R936" i="2"/>
  <c r="R937" i="2"/>
  <c r="R938" i="2"/>
  <c r="R939" i="2"/>
  <c r="R940" i="2"/>
  <c r="R941" i="2"/>
  <c r="R942" i="2"/>
  <c r="R943" i="2"/>
  <c r="R944" i="2"/>
  <c r="R945" i="2"/>
  <c r="R946" i="2"/>
  <c r="R947" i="2"/>
  <c r="R948" i="2"/>
  <c r="R949" i="2"/>
  <c r="R950" i="2"/>
  <c r="R951" i="2"/>
  <c r="R952" i="2"/>
  <c r="R953" i="2"/>
  <c r="R954" i="2"/>
  <c r="R955" i="2"/>
  <c r="R956" i="2"/>
  <c r="R957" i="2"/>
  <c r="R958" i="2"/>
  <c r="R959" i="2"/>
  <c r="R960" i="2"/>
  <c r="R961" i="2"/>
  <c r="R962" i="2"/>
  <c r="R963" i="2"/>
  <c r="R964" i="2"/>
  <c r="R965" i="2"/>
  <c r="R966" i="2"/>
  <c r="R967" i="2"/>
  <c r="R968" i="2"/>
  <c r="R969" i="2"/>
  <c r="R970" i="2"/>
  <c r="R971" i="2"/>
  <c r="R972" i="2"/>
  <c r="R973" i="2"/>
  <c r="R974" i="2"/>
  <c r="R975" i="2"/>
  <c r="R976" i="2"/>
  <c r="R977" i="2"/>
  <c r="R978" i="2"/>
  <c r="R979" i="2"/>
  <c r="R980" i="2"/>
  <c r="R981" i="2"/>
  <c r="R982" i="2"/>
  <c r="R983" i="2"/>
  <c r="R984" i="2"/>
  <c r="R985" i="2"/>
  <c r="R986" i="2"/>
  <c r="R987" i="2"/>
  <c r="R988" i="2"/>
  <c r="R989" i="2"/>
  <c r="R990" i="2"/>
  <c r="R991" i="2"/>
  <c r="R992" i="2"/>
  <c r="R993" i="2"/>
  <c r="R994" i="2"/>
  <c r="R995" i="2"/>
  <c r="R996" i="2"/>
  <c r="R997" i="2"/>
  <c r="R998" i="2"/>
  <c r="R999" i="2"/>
  <c r="R1000" i="2"/>
  <c r="R1001" i="2"/>
  <c r="R1002" i="2"/>
  <c r="R1003" i="2"/>
  <c r="R1004" i="2"/>
  <c r="R1005" i="2"/>
  <c r="R1006" i="2"/>
  <c r="R1007" i="2"/>
  <c r="R1008" i="2"/>
  <c r="R1009" i="2"/>
  <c r="R1010" i="2"/>
  <c r="R1011" i="2"/>
  <c r="R1012" i="2"/>
  <c r="R1013" i="2"/>
  <c r="R1014" i="2"/>
  <c r="R1015" i="2"/>
  <c r="R1016" i="2"/>
  <c r="R1017" i="2"/>
  <c r="R1018" i="2"/>
  <c r="R1019" i="2"/>
  <c r="R1020" i="2"/>
  <c r="R1021" i="2"/>
  <c r="R1022" i="2"/>
  <c r="R1023" i="2"/>
  <c r="R1024" i="2"/>
  <c r="R1025" i="2"/>
  <c r="R1026" i="2"/>
  <c r="R1027" i="2"/>
  <c r="R1028" i="2"/>
  <c r="R1029" i="2"/>
  <c r="R1030" i="2"/>
  <c r="R1031" i="2"/>
  <c r="R1032" i="2"/>
  <c r="R1033" i="2"/>
  <c r="R1034" i="2"/>
  <c r="R1035" i="2"/>
  <c r="R1036" i="2"/>
  <c r="R1037" i="2"/>
  <c r="R1038" i="2"/>
  <c r="R1039" i="2"/>
  <c r="R1040" i="2"/>
  <c r="R1041" i="2"/>
  <c r="R1042" i="2"/>
  <c r="R1043" i="2"/>
  <c r="R1044" i="2"/>
  <c r="R1045" i="2"/>
  <c r="R1046" i="2"/>
  <c r="R1047" i="2"/>
  <c r="R1048" i="2"/>
  <c r="R1049" i="2"/>
  <c r="R1050" i="2"/>
  <c r="R1051" i="2"/>
  <c r="R1052" i="2"/>
  <c r="R1053" i="2"/>
  <c r="R1054" i="2"/>
  <c r="R1055" i="2"/>
  <c r="R1056" i="2"/>
  <c r="R1057" i="2"/>
  <c r="R1058" i="2"/>
  <c r="R1059" i="2"/>
  <c r="R1060" i="2"/>
  <c r="R1061" i="2"/>
  <c r="R1062" i="2"/>
  <c r="R1063" i="2"/>
  <c r="R1064" i="2"/>
  <c r="R1065" i="2"/>
  <c r="R1066" i="2"/>
  <c r="R1067" i="2"/>
  <c r="R1068" i="2"/>
  <c r="R1069" i="2"/>
  <c r="R1070" i="2"/>
  <c r="R1071" i="2"/>
  <c r="R1072" i="2"/>
  <c r="R1073" i="2"/>
  <c r="R1074" i="2"/>
  <c r="R1075" i="2"/>
  <c r="R1076" i="2"/>
  <c r="R1077" i="2"/>
  <c r="R1078" i="2"/>
  <c r="R1079" i="2"/>
  <c r="R1080" i="2"/>
  <c r="R1081" i="2"/>
  <c r="R1082" i="2"/>
  <c r="R1083" i="2"/>
  <c r="R1084" i="2"/>
  <c r="R1085" i="2"/>
  <c r="R1086" i="2"/>
  <c r="R1087" i="2"/>
  <c r="R1088" i="2"/>
  <c r="R1089" i="2"/>
  <c r="R1090" i="2"/>
  <c r="R1091" i="2"/>
  <c r="R1092" i="2"/>
  <c r="R1093" i="2"/>
  <c r="R1094" i="2"/>
  <c r="R1095" i="2"/>
  <c r="R1096" i="2"/>
  <c r="R1097" i="2"/>
  <c r="R1098" i="2"/>
  <c r="R1099" i="2"/>
  <c r="R1100" i="2"/>
  <c r="R1101" i="2"/>
  <c r="R1102" i="2"/>
  <c r="R1103" i="2"/>
  <c r="R1104" i="2"/>
  <c r="R1105" i="2"/>
  <c r="R1106" i="2"/>
  <c r="R1107" i="2"/>
  <c r="R1108" i="2"/>
  <c r="R1109" i="2"/>
  <c r="R1110" i="2"/>
  <c r="R1111" i="2"/>
  <c r="R1112" i="2"/>
  <c r="R1113" i="2"/>
  <c r="R1114" i="2"/>
  <c r="R1115" i="2"/>
  <c r="R1116" i="2"/>
  <c r="R1117" i="2"/>
  <c r="R1118" i="2"/>
  <c r="R1119" i="2"/>
  <c r="R1120" i="2"/>
  <c r="R1121" i="2"/>
  <c r="R1122" i="2"/>
  <c r="R1123" i="2"/>
  <c r="R1124" i="2"/>
  <c r="R1125" i="2"/>
  <c r="R1126" i="2"/>
  <c r="R1127" i="2"/>
  <c r="R1128" i="2"/>
  <c r="R1129" i="2"/>
  <c r="R1130" i="2"/>
  <c r="R1131" i="2"/>
  <c r="R1132" i="2"/>
  <c r="R1133" i="2"/>
  <c r="R1134" i="2"/>
  <c r="R1135" i="2"/>
  <c r="R1136" i="2"/>
  <c r="R1137" i="2"/>
  <c r="R1138" i="2"/>
  <c r="R1139" i="2"/>
  <c r="R1140" i="2"/>
  <c r="R1141" i="2"/>
  <c r="R1142" i="2"/>
  <c r="R1143" i="2"/>
  <c r="R1144" i="2"/>
  <c r="R1145" i="2"/>
  <c r="R1146" i="2"/>
  <c r="R1147" i="2"/>
  <c r="R1148" i="2"/>
  <c r="R1149" i="2"/>
  <c r="R1150" i="2"/>
  <c r="R1151" i="2"/>
  <c r="R1152" i="2"/>
  <c r="R1153" i="2"/>
  <c r="R1154" i="2"/>
  <c r="R1155" i="2"/>
  <c r="R1156" i="2"/>
  <c r="R1157" i="2"/>
  <c r="R1158" i="2"/>
  <c r="R1159" i="2"/>
  <c r="R1160" i="2"/>
  <c r="R1161" i="2"/>
  <c r="R1162" i="2"/>
  <c r="R1163" i="2"/>
  <c r="R1164" i="2"/>
  <c r="R1165" i="2"/>
  <c r="R1166" i="2"/>
  <c r="R1167" i="2"/>
  <c r="R1168" i="2"/>
  <c r="R1169" i="2"/>
  <c r="R1170" i="2"/>
  <c r="R1171" i="2"/>
  <c r="R1172" i="2"/>
  <c r="R1173" i="2"/>
  <c r="R1174" i="2"/>
  <c r="R1175" i="2"/>
  <c r="R1176" i="2"/>
  <c r="R1177" i="2"/>
  <c r="R1178" i="2"/>
  <c r="R1179" i="2"/>
  <c r="R1180" i="2"/>
  <c r="R1181" i="2"/>
  <c r="R1182" i="2"/>
  <c r="R1183" i="2"/>
  <c r="R1184" i="2"/>
  <c r="R1185" i="2"/>
  <c r="R1186" i="2"/>
  <c r="R1187" i="2"/>
  <c r="R1188" i="2"/>
  <c r="R1189" i="2"/>
  <c r="R1190" i="2"/>
  <c r="R1191" i="2"/>
  <c r="R1192" i="2"/>
  <c r="R1193" i="2"/>
  <c r="R1194" i="2"/>
  <c r="R1195" i="2"/>
  <c r="R1196" i="2"/>
  <c r="R1197" i="2"/>
  <c r="R1198" i="2"/>
  <c r="R1199" i="2"/>
  <c r="R1200" i="2"/>
  <c r="R1201" i="2"/>
  <c r="R1202" i="2"/>
  <c r="R1203" i="2"/>
  <c r="R1204" i="2"/>
  <c r="R1205" i="2"/>
  <c r="R1206" i="2"/>
  <c r="R1207" i="2"/>
  <c r="R1208" i="2"/>
  <c r="R1209" i="2"/>
  <c r="R1210" i="2"/>
  <c r="R1211" i="2"/>
  <c r="R1212" i="2"/>
  <c r="R1213" i="2"/>
  <c r="R1214" i="2"/>
  <c r="R1215" i="2"/>
  <c r="R1216" i="2"/>
  <c r="R1217" i="2"/>
  <c r="R1218" i="2"/>
  <c r="R1219" i="2"/>
  <c r="R1220" i="2"/>
  <c r="R1221" i="2"/>
  <c r="R1222" i="2"/>
  <c r="R1223" i="2"/>
  <c r="R1224" i="2"/>
  <c r="R1225" i="2"/>
  <c r="R1226" i="2"/>
  <c r="R1227" i="2"/>
  <c r="R1228" i="2"/>
  <c r="R1229" i="2"/>
  <c r="R1230" i="2"/>
  <c r="R1231" i="2"/>
  <c r="R1232" i="2"/>
  <c r="R1233" i="2"/>
  <c r="R1234" i="2"/>
  <c r="R1235" i="2"/>
  <c r="R1236" i="2"/>
  <c r="R1237" i="2"/>
  <c r="R1238" i="2"/>
  <c r="R1239" i="2"/>
  <c r="R1240" i="2"/>
  <c r="R1241" i="2"/>
  <c r="R1242" i="2"/>
  <c r="R1243" i="2"/>
  <c r="R1244" i="2"/>
  <c r="R1245" i="2"/>
  <c r="R1246" i="2"/>
  <c r="R1247" i="2"/>
  <c r="R1248" i="2"/>
  <c r="R1249" i="2"/>
  <c r="R1250" i="2"/>
  <c r="R1251" i="2"/>
  <c r="R1252" i="2"/>
  <c r="R1253" i="2"/>
  <c r="R1254" i="2"/>
  <c r="R1255" i="2"/>
  <c r="R1256" i="2"/>
  <c r="R1257" i="2"/>
  <c r="R1258" i="2"/>
  <c r="R1259" i="2"/>
  <c r="R1260" i="2"/>
  <c r="R1261" i="2"/>
  <c r="R1262" i="2"/>
  <c r="R1263" i="2"/>
  <c r="R1264" i="2"/>
  <c r="R1265" i="2"/>
  <c r="R1266" i="2"/>
  <c r="R1267" i="2"/>
  <c r="R1268" i="2"/>
  <c r="R1269" i="2"/>
  <c r="R1270" i="2"/>
  <c r="R1271" i="2"/>
  <c r="R1272" i="2"/>
  <c r="R1273" i="2"/>
  <c r="R1274" i="2"/>
  <c r="R1275" i="2"/>
  <c r="R1276" i="2"/>
  <c r="R1277" i="2"/>
  <c r="R1278" i="2"/>
  <c r="R1279" i="2"/>
  <c r="R1280" i="2"/>
  <c r="R1281" i="2"/>
  <c r="R1282" i="2"/>
  <c r="R1283" i="2"/>
  <c r="R1284" i="2"/>
  <c r="R1285" i="2"/>
  <c r="R1286" i="2"/>
  <c r="R1287" i="2"/>
  <c r="R1288" i="2"/>
  <c r="R1289" i="2"/>
  <c r="R1290" i="2"/>
  <c r="R1291" i="2"/>
  <c r="R1292" i="2"/>
  <c r="R1293" i="2"/>
  <c r="R1294" i="2"/>
  <c r="R1295" i="2"/>
  <c r="R1296" i="2"/>
  <c r="R1297" i="2"/>
  <c r="R1298" i="2"/>
  <c r="R1299" i="2"/>
  <c r="R1300" i="2"/>
  <c r="R1301" i="2"/>
  <c r="R1302" i="2"/>
  <c r="R1303" i="2"/>
  <c r="R1304" i="2"/>
  <c r="R1305" i="2"/>
  <c r="R1306" i="2"/>
  <c r="R1307" i="2"/>
  <c r="R1308" i="2"/>
  <c r="R1309" i="2"/>
  <c r="R1310" i="2"/>
  <c r="R1311" i="2"/>
  <c r="R1312" i="2"/>
  <c r="R1313" i="2"/>
  <c r="R1314" i="2"/>
  <c r="R1315" i="2"/>
  <c r="R1316" i="2"/>
  <c r="R1317" i="2"/>
  <c r="R1318" i="2"/>
  <c r="R1319" i="2"/>
  <c r="R1320" i="2"/>
  <c r="R1321" i="2"/>
  <c r="R1322" i="2"/>
  <c r="R1323" i="2"/>
  <c r="R1324" i="2"/>
  <c r="R1325" i="2"/>
  <c r="R1326" i="2"/>
  <c r="R1327" i="2"/>
  <c r="R1328" i="2"/>
  <c r="R1329" i="2"/>
  <c r="R1330" i="2"/>
  <c r="R1331" i="2"/>
  <c r="R1332" i="2"/>
  <c r="R1333" i="2"/>
  <c r="R1334" i="2"/>
  <c r="R1335" i="2"/>
  <c r="R1336" i="2"/>
  <c r="R1337" i="2"/>
  <c r="R1338" i="2"/>
  <c r="R1339" i="2"/>
  <c r="R1340" i="2"/>
  <c r="R1341" i="2"/>
  <c r="R1342" i="2"/>
  <c r="R1343" i="2"/>
  <c r="R1344" i="2"/>
  <c r="R1345" i="2"/>
  <c r="R1346" i="2"/>
  <c r="R1347" i="2"/>
  <c r="R1348" i="2"/>
  <c r="R1349" i="2"/>
  <c r="R1350" i="2"/>
  <c r="R1351" i="2"/>
  <c r="R1352" i="2"/>
  <c r="R1353" i="2"/>
  <c r="R1354" i="2"/>
  <c r="R1355" i="2"/>
  <c r="R1356" i="2"/>
  <c r="R1357" i="2"/>
  <c r="R1358" i="2"/>
  <c r="R1359" i="2"/>
  <c r="R1360" i="2"/>
  <c r="R1361" i="2"/>
  <c r="R1362" i="2"/>
  <c r="R1363" i="2"/>
  <c r="R1364" i="2"/>
  <c r="R1365" i="2"/>
  <c r="R1366" i="2"/>
  <c r="R1367" i="2"/>
  <c r="R1368" i="2"/>
  <c r="R1369" i="2"/>
  <c r="R1370" i="2"/>
  <c r="R1371" i="2"/>
  <c r="R1372" i="2"/>
  <c r="R1373" i="2"/>
  <c r="R1374" i="2"/>
  <c r="R1375" i="2"/>
  <c r="R1376" i="2"/>
  <c r="R1377" i="2"/>
  <c r="R1378" i="2"/>
  <c r="R1379" i="2"/>
  <c r="R1380" i="2"/>
  <c r="R1381" i="2"/>
  <c r="R1382" i="2"/>
  <c r="R1383" i="2"/>
  <c r="R1384" i="2"/>
  <c r="R1385" i="2"/>
  <c r="R1386" i="2"/>
  <c r="R1387" i="2"/>
  <c r="R1388" i="2"/>
  <c r="R1389" i="2"/>
  <c r="R1390" i="2"/>
  <c r="R1391" i="2"/>
  <c r="R1392" i="2"/>
  <c r="R1393" i="2"/>
  <c r="R1394" i="2"/>
  <c r="R1395" i="2"/>
  <c r="R1396" i="2"/>
  <c r="R1397" i="2"/>
  <c r="R1398" i="2"/>
  <c r="R1399" i="2"/>
  <c r="R1400" i="2"/>
  <c r="R1401" i="2"/>
  <c r="R1402" i="2"/>
  <c r="R1403" i="2"/>
  <c r="R1404" i="2"/>
  <c r="R1405" i="2"/>
  <c r="R1406" i="2"/>
  <c r="R1407" i="2"/>
  <c r="R1408" i="2"/>
  <c r="R1409" i="2"/>
  <c r="R1410" i="2"/>
  <c r="R1411" i="2"/>
  <c r="R1412" i="2"/>
  <c r="R1413" i="2"/>
  <c r="R1414" i="2"/>
  <c r="R1415" i="2"/>
  <c r="R1416" i="2"/>
  <c r="R1417" i="2"/>
  <c r="R1418" i="2"/>
  <c r="R1419" i="2"/>
  <c r="R1420" i="2"/>
  <c r="R1421" i="2"/>
  <c r="R1422" i="2"/>
  <c r="R1423" i="2"/>
  <c r="R1424" i="2"/>
  <c r="R1425" i="2"/>
  <c r="R1426" i="2"/>
  <c r="R1427" i="2"/>
  <c r="R1428" i="2"/>
  <c r="R1429" i="2"/>
  <c r="R1430" i="2"/>
  <c r="R1431" i="2"/>
  <c r="R1432" i="2"/>
  <c r="R1433" i="2"/>
  <c r="R1434" i="2"/>
  <c r="R1435" i="2"/>
  <c r="R1436" i="2"/>
  <c r="R1437" i="2"/>
  <c r="R1438" i="2"/>
  <c r="R1439" i="2"/>
  <c r="R1440" i="2"/>
  <c r="R1441" i="2"/>
  <c r="R1442" i="2"/>
  <c r="R1443" i="2"/>
  <c r="R1444" i="2"/>
  <c r="R1445" i="2"/>
  <c r="R1446" i="2"/>
  <c r="R1447" i="2"/>
  <c r="R1448" i="2"/>
  <c r="R1449" i="2"/>
  <c r="R1450" i="2"/>
  <c r="R1451" i="2"/>
  <c r="R1452" i="2"/>
  <c r="R1453" i="2"/>
  <c r="R1454" i="2"/>
  <c r="R1455" i="2"/>
  <c r="R1456" i="2"/>
  <c r="R1457" i="2"/>
  <c r="R1458" i="2"/>
  <c r="R1459" i="2"/>
  <c r="R1460" i="2"/>
  <c r="R1461" i="2"/>
  <c r="R1462" i="2"/>
  <c r="R1463" i="2"/>
  <c r="R1464" i="2"/>
  <c r="R1465" i="2"/>
  <c r="R1466" i="2"/>
  <c r="R1467" i="2"/>
  <c r="R1468" i="2"/>
  <c r="R1469" i="2"/>
  <c r="R1470" i="2"/>
  <c r="R1471" i="2"/>
  <c r="R1472" i="2"/>
  <c r="R1473" i="2"/>
  <c r="R1474" i="2"/>
  <c r="R1475" i="2"/>
  <c r="R1476" i="2"/>
  <c r="R1477" i="2"/>
  <c r="R1478" i="2"/>
  <c r="R1479" i="2"/>
  <c r="R1480" i="2"/>
  <c r="R1481" i="2"/>
  <c r="R1482" i="2"/>
  <c r="R1483" i="2"/>
  <c r="R1484" i="2"/>
  <c r="R1485" i="2"/>
  <c r="R1486" i="2"/>
  <c r="R1487" i="2"/>
  <c r="R1488" i="2"/>
  <c r="R1489" i="2"/>
  <c r="R1490" i="2"/>
  <c r="R1491" i="2"/>
  <c r="R1492" i="2"/>
  <c r="R1493" i="2"/>
  <c r="R1494" i="2"/>
  <c r="R1495" i="2"/>
  <c r="R1496" i="2"/>
  <c r="R1497" i="2"/>
  <c r="R1498" i="2"/>
  <c r="R1499" i="2"/>
  <c r="R1500" i="2"/>
  <c r="R1501" i="2"/>
  <c r="R1502" i="2"/>
  <c r="R1503" i="2"/>
  <c r="R1504" i="2"/>
  <c r="R1505" i="2"/>
  <c r="R1506" i="2"/>
  <c r="R1507" i="2"/>
  <c r="R1508" i="2"/>
  <c r="R1509" i="2"/>
  <c r="R1510" i="2"/>
  <c r="R1511" i="2"/>
  <c r="R1512" i="2"/>
  <c r="R1513" i="2"/>
  <c r="R1514" i="2"/>
  <c r="R1515" i="2"/>
  <c r="R1516" i="2"/>
  <c r="R1517" i="2"/>
  <c r="R1518" i="2"/>
  <c r="R1519" i="2"/>
  <c r="R1520" i="2"/>
  <c r="R1521" i="2"/>
  <c r="R1522" i="2"/>
  <c r="R1523" i="2"/>
  <c r="R1524" i="2"/>
  <c r="R1525" i="2"/>
  <c r="R1526" i="2"/>
  <c r="R1527" i="2"/>
  <c r="R1528" i="2"/>
  <c r="R1529" i="2"/>
  <c r="R1530" i="2"/>
  <c r="R1531" i="2"/>
  <c r="R1532" i="2"/>
  <c r="R1533" i="2"/>
  <c r="R1534" i="2"/>
  <c r="R1535" i="2"/>
  <c r="R1536" i="2"/>
  <c r="R1537" i="2"/>
  <c r="R1538" i="2"/>
  <c r="R1539" i="2"/>
  <c r="R1540" i="2"/>
  <c r="R1541" i="2"/>
  <c r="R1542" i="2"/>
  <c r="R1543" i="2"/>
  <c r="R1544" i="2"/>
  <c r="R1545" i="2"/>
  <c r="R1546" i="2"/>
  <c r="R1547" i="2"/>
  <c r="R1548" i="2"/>
  <c r="R1549" i="2"/>
  <c r="R1550" i="2"/>
  <c r="R1551" i="2"/>
  <c r="R1552" i="2"/>
  <c r="R1553" i="2"/>
  <c r="R1554" i="2"/>
  <c r="R1555" i="2"/>
  <c r="R1556" i="2"/>
  <c r="R1557" i="2"/>
  <c r="R1558" i="2"/>
  <c r="R1559" i="2"/>
  <c r="R1560" i="2"/>
  <c r="R1561" i="2"/>
  <c r="R1562" i="2"/>
  <c r="R1563" i="2"/>
  <c r="R1564" i="2"/>
  <c r="R1565" i="2"/>
  <c r="R1566" i="2"/>
  <c r="R1567" i="2"/>
  <c r="R1568" i="2"/>
  <c r="R1569" i="2"/>
  <c r="R1570" i="2"/>
  <c r="R1571" i="2"/>
  <c r="R1572" i="2"/>
  <c r="R1573" i="2"/>
  <c r="R1574" i="2"/>
  <c r="R1575" i="2"/>
  <c r="R1576" i="2"/>
  <c r="R1577" i="2"/>
  <c r="R1578" i="2"/>
  <c r="R1579" i="2"/>
  <c r="R1580" i="2"/>
  <c r="R1581" i="2"/>
  <c r="R1582" i="2"/>
  <c r="R1583" i="2"/>
  <c r="R1584" i="2"/>
  <c r="R1585" i="2"/>
  <c r="R1586" i="2"/>
  <c r="R1587" i="2"/>
  <c r="R1588" i="2"/>
  <c r="R1589" i="2"/>
  <c r="R1590" i="2"/>
  <c r="R1591" i="2"/>
  <c r="R1592" i="2"/>
  <c r="R1593" i="2"/>
  <c r="R1594" i="2"/>
  <c r="R1595" i="2"/>
  <c r="R1596" i="2"/>
  <c r="R1597" i="2"/>
  <c r="R1598" i="2"/>
  <c r="R1599" i="2"/>
  <c r="R1600" i="2"/>
  <c r="R1601" i="2"/>
  <c r="R1602" i="2"/>
  <c r="R1603" i="2"/>
  <c r="R1604" i="2"/>
  <c r="R1605" i="2"/>
  <c r="R1606" i="2"/>
  <c r="R1607" i="2"/>
  <c r="R1608" i="2"/>
  <c r="R1609" i="2"/>
  <c r="R1610" i="2"/>
  <c r="R1611" i="2"/>
  <c r="R1612" i="2"/>
  <c r="R1613" i="2"/>
  <c r="R1614" i="2"/>
  <c r="R1615" i="2"/>
  <c r="R1616" i="2"/>
  <c r="R1617" i="2"/>
  <c r="R1618" i="2"/>
  <c r="R1619" i="2"/>
  <c r="R1620" i="2"/>
  <c r="R1621" i="2"/>
  <c r="R1622" i="2"/>
  <c r="R1623" i="2"/>
  <c r="R1624" i="2"/>
  <c r="R1625" i="2"/>
  <c r="R1626" i="2"/>
  <c r="R1627" i="2"/>
  <c r="R1628" i="2"/>
  <c r="R1629" i="2"/>
  <c r="R1630" i="2"/>
  <c r="R1631" i="2"/>
  <c r="R1632" i="2"/>
  <c r="R1633" i="2"/>
  <c r="R1634" i="2"/>
  <c r="R1635" i="2"/>
  <c r="R1636" i="2"/>
  <c r="R1637" i="2"/>
  <c r="R1638" i="2"/>
  <c r="R1639" i="2"/>
  <c r="R1640" i="2"/>
  <c r="R1641" i="2"/>
  <c r="R1642" i="2"/>
  <c r="R1643" i="2"/>
  <c r="R1644" i="2"/>
  <c r="R1645" i="2"/>
  <c r="R1646" i="2"/>
  <c r="R1647" i="2"/>
  <c r="R1648" i="2"/>
  <c r="R1649" i="2"/>
  <c r="R1650" i="2"/>
  <c r="R1651" i="2"/>
  <c r="R1652" i="2"/>
  <c r="R1653" i="2"/>
  <c r="R1654" i="2"/>
  <c r="R1655" i="2"/>
  <c r="R1656" i="2"/>
  <c r="R1657" i="2"/>
  <c r="R1658" i="2"/>
  <c r="R1659" i="2"/>
  <c r="R1660" i="2"/>
  <c r="R1661" i="2"/>
  <c r="R1662" i="2"/>
  <c r="R1663" i="2"/>
  <c r="R1664" i="2"/>
  <c r="R1665" i="2"/>
  <c r="R1666" i="2"/>
  <c r="R1667" i="2"/>
  <c r="R1668" i="2"/>
  <c r="R1669" i="2"/>
  <c r="R1670" i="2"/>
  <c r="R1671" i="2"/>
  <c r="R1672" i="2"/>
  <c r="R1673" i="2"/>
  <c r="R1674" i="2"/>
  <c r="R1675" i="2"/>
  <c r="R1676" i="2"/>
  <c r="R1677" i="2"/>
  <c r="R1678" i="2"/>
  <c r="R1679" i="2"/>
  <c r="R1680" i="2"/>
  <c r="R1681" i="2"/>
  <c r="R1682" i="2"/>
  <c r="R1683" i="2"/>
  <c r="R1684" i="2"/>
  <c r="R1685" i="2"/>
  <c r="R1686" i="2"/>
  <c r="R1687" i="2"/>
  <c r="R1688" i="2"/>
  <c r="R1689" i="2"/>
  <c r="R1690" i="2"/>
  <c r="R1691" i="2"/>
  <c r="R1692" i="2"/>
  <c r="R1693" i="2"/>
  <c r="R1694" i="2"/>
  <c r="R1695" i="2"/>
  <c r="R1696" i="2"/>
  <c r="R1697" i="2"/>
  <c r="R1698" i="2"/>
  <c r="R1699" i="2"/>
  <c r="R1700" i="2"/>
  <c r="R1701" i="2"/>
  <c r="R1702" i="2"/>
  <c r="R1703" i="2"/>
  <c r="R1704" i="2"/>
  <c r="R1705" i="2"/>
  <c r="R1706" i="2"/>
  <c r="R1707" i="2"/>
  <c r="R1708" i="2"/>
  <c r="R1709" i="2"/>
  <c r="R1710" i="2"/>
  <c r="R1711" i="2"/>
  <c r="R1712" i="2"/>
  <c r="R1713" i="2"/>
  <c r="R1714" i="2"/>
  <c r="R1715" i="2"/>
  <c r="R1716" i="2"/>
  <c r="R1717" i="2"/>
  <c r="R1718" i="2"/>
  <c r="R1719" i="2"/>
  <c r="R1720" i="2"/>
  <c r="R1721" i="2"/>
  <c r="R1722" i="2"/>
  <c r="R1723" i="2"/>
  <c r="R1724" i="2"/>
  <c r="R1725" i="2"/>
  <c r="R1726" i="2"/>
  <c r="R1727" i="2"/>
  <c r="R1728" i="2"/>
  <c r="R1729" i="2"/>
  <c r="R1730" i="2"/>
  <c r="R1731" i="2"/>
  <c r="R1732" i="2"/>
  <c r="R1733" i="2"/>
  <c r="R1734" i="2"/>
  <c r="R1735" i="2"/>
  <c r="R1736" i="2"/>
  <c r="R1737" i="2"/>
  <c r="R1738" i="2"/>
  <c r="R1739" i="2"/>
  <c r="R1740" i="2"/>
  <c r="R1741" i="2"/>
  <c r="R1742" i="2"/>
  <c r="R1743" i="2"/>
  <c r="R1744" i="2"/>
  <c r="R1745" i="2"/>
  <c r="R1746" i="2"/>
  <c r="R1747" i="2"/>
  <c r="R1748" i="2"/>
  <c r="R1749" i="2"/>
  <c r="R1750" i="2"/>
  <c r="R1751" i="2"/>
  <c r="R1752" i="2"/>
  <c r="R1753" i="2"/>
  <c r="R1754" i="2"/>
  <c r="R1755" i="2"/>
  <c r="R1756" i="2"/>
  <c r="R1757" i="2"/>
  <c r="R1758" i="2"/>
  <c r="R1759" i="2"/>
  <c r="R1760" i="2"/>
  <c r="R1761" i="2"/>
  <c r="R1762" i="2"/>
  <c r="R1763" i="2"/>
  <c r="R1764" i="2"/>
  <c r="R1765" i="2"/>
  <c r="R1766" i="2"/>
  <c r="R1767" i="2"/>
  <c r="R1768" i="2"/>
  <c r="R1769" i="2"/>
  <c r="R1770" i="2"/>
  <c r="R1771" i="2"/>
  <c r="R1772" i="2"/>
  <c r="R1773" i="2"/>
  <c r="R1774" i="2"/>
  <c r="R1775" i="2"/>
  <c r="R1776" i="2"/>
  <c r="R1777" i="2"/>
  <c r="R1778" i="2"/>
  <c r="R1779" i="2"/>
  <c r="R1780" i="2"/>
  <c r="R1781" i="2"/>
  <c r="R1782" i="2"/>
  <c r="R1783" i="2"/>
  <c r="R1784" i="2"/>
  <c r="R1785" i="2"/>
  <c r="R1786" i="2"/>
  <c r="R1787" i="2"/>
  <c r="R1788" i="2"/>
  <c r="R1789" i="2"/>
  <c r="R1790" i="2"/>
  <c r="R1791" i="2"/>
  <c r="R1792" i="2"/>
  <c r="R1793" i="2"/>
  <c r="R1794" i="2"/>
  <c r="R1795" i="2"/>
  <c r="R1796" i="2"/>
  <c r="R1797" i="2"/>
  <c r="R1798" i="2"/>
  <c r="R1799" i="2"/>
  <c r="R1800" i="2"/>
  <c r="R1801" i="2"/>
  <c r="R1802" i="2"/>
  <c r="R1803" i="2"/>
  <c r="R1804" i="2"/>
  <c r="R1805" i="2"/>
  <c r="R1806" i="2"/>
  <c r="R1807" i="2"/>
  <c r="R1808" i="2"/>
  <c r="R1809" i="2"/>
  <c r="R1810" i="2"/>
  <c r="R1811" i="2"/>
  <c r="R1812" i="2"/>
  <c r="R1813" i="2"/>
  <c r="R1814" i="2"/>
  <c r="R1815" i="2"/>
  <c r="R1816" i="2"/>
  <c r="R1817" i="2"/>
  <c r="R1818" i="2"/>
  <c r="R1819" i="2"/>
  <c r="R1820" i="2"/>
  <c r="R1821" i="2"/>
  <c r="R1822" i="2"/>
  <c r="R1823" i="2"/>
  <c r="R1824" i="2"/>
  <c r="R1825" i="2"/>
  <c r="R1826" i="2"/>
  <c r="R1827" i="2"/>
  <c r="R1828" i="2"/>
  <c r="R1829" i="2"/>
  <c r="R1830" i="2"/>
  <c r="R1831" i="2"/>
  <c r="R1832" i="2"/>
  <c r="R1833" i="2"/>
  <c r="R1834" i="2"/>
  <c r="R1835" i="2"/>
  <c r="R1836" i="2"/>
  <c r="R1837" i="2"/>
  <c r="R1838" i="2"/>
  <c r="R1839" i="2"/>
  <c r="R1840" i="2"/>
  <c r="R1841" i="2"/>
  <c r="R1842" i="2"/>
  <c r="R1843" i="2"/>
  <c r="R1844" i="2"/>
  <c r="R1845" i="2"/>
  <c r="R1846" i="2"/>
  <c r="R1847" i="2"/>
  <c r="R1848" i="2"/>
  <c r="R1849" i="2"/>
  <c r="R1850" i="2"/>
  <c r="R1851" i="2"/>
  <c r="R1852" i="2"/>
  <c r="R1853" i="2"/>
  <c r="R1854" i="2"/>
  <c r="R1855" i="2"/>
  <c r="R1856" i="2"/>
  <c r="R1857" i="2"/>
  <c r="R1858" i="2"/>
  <c r="R1859" i="2"/>
  <c r="R1860" i="2"/>
  <c r="R1861" i="2"/>
  <c r="R1862" i="2"/>
  <c r="R1863" i="2"/>
  <c r="R1864" i="2"/>
  <c r="R1865" i="2"/>
  <c r="R1866" i="2"/>
  <c r="R1867" i="2"/>
  <c r="R1868" i="2"/>
  <c r="R1869" i="2"/>
  <c r="R1870" i="2"/>
  <c r="R1871" i="2"/>
  <c r="R1872" i="2"/>
  <c r="R1873" i="2"/>
  <c r="R1874" i="2"/>
  <c r="R1875" i="2"/>
  <c r="R1876" i="2"/>
  <c r="R1877" i="2"/>
  <c r="R1878" i="2"/>
  <c r="R1879" i="2"/>
  <c r="R1880" i="2"/>
  <c r="R1881" i="2"/>
  <c r="R1882" i="2"/>
  <c r="R1883" i="2"/>
  <c r="R1884" i="2"/>
  <c r="R1885" i="2"/>
  <c r="R1886" i="2"/>
  <c r="R1887" i="2"/>
  <c r="R1888" i="2"/>
  <c r="R1889" i="2"/>
  <c r="R1890" i="2"/>
  <c r="R1891" i="2"/>
  <c r="R1892" i="2"/>
  <c r="R1893" i="2"/>
  <c r="R1894" i="2"/>
  <c r="R1895" i="2"/>
  <c r="R1896" i="2"/>
  <c r="R1897" i="2"/>
  <c r="R1898" i="2"/>
  <c r="R1899" i="2"/>
  <c r="R1900" i="2"/>
  <c r="R1901" i="2"/>
  <c r="R1902" i="2"/>
  <c r="R1903" i="2"/>
  <c r="R1904" i="2"/>
  <c r="R1905" i="2"/>
  <c r="R1906" i="2"/>
  <c r="R1907" i="2"/>
  <c r="R1908" i="2"/>
  <c r="R1909" i="2"/>
  <c r="R1910" i="2"/>
  <c r="R1911" i="2"/>
  <c r="R1912" i="2"/>
  <c r="R1913" i="2"/>
  <c r="R1914" i="2"/>
  <c r="R1915" i="2"/>
  <c r="R1916" i="2"/>
  <c r="R1917" i="2"/>
  <c r="R1918" i="2"/>
  <c r="R1919" i="2"/>
  <c r="R1920" i="2"/>
  <c r="R1921" i="2"/>
  <c r="R1922" i="2"/>
  <c r="R1923" i="2"/>
  <c r="R1924" i="2"/>
  <c r="R1925" i="2"/>
  <c r="R1926" i="2"/>
  <c r="R1927" i="2"/>
  <c r="R1928" i="2"/>
  <c r="R1929" i="2"/>
  <c r="R1930" i="2"/>
  <c r="R1931" i="2"/>
  <c r="R1932" i="2"/>
  <c r="R1933" i="2"/>
  <c r="R1934" i="2"/>
  <c r="R1935" i="2"/>
  <c r="R1936" i="2"/>
  <c r="R1937" i="2"/>
  <c r="R1938" i="2"/>
  <c r="R1939" i="2"/>
  <c r="R1940" i="2"/>
  <c r="R1941" i="2"/>
  <c r="R1942" i="2"/>
  <c r="R1943" i="2"/>
  <c r="R1944" i="2"/>
  <c r="R1945" i="2"/>
  <c r="R1946" i="2"/>
  <c r="R1947" i="2"/>
  <c r="R1948" i="2"/>
  <c r="R1949" i="2"/>
  <c r="R1950" i="2"/>
  <c r="R1951" i="2"/>
  <c r="R1952" i="2"/>
  <c r="R1953" i="2"/>
  <c r="R1954" i="2"/>
  <c r="R1955" i="2"/>
  <c r="R1956" i="2"/>
  <c r="R1957" i="2"/>
  <c r="R1958" i="2"/>
  <c r="R1959" i="2"/>
  <c r="R1960" i="2"/>
  <c r="R1961" i="2"/>
  <c r="R1962" i="2"/>
  <c r="R1963" i="2"/>
  <c r="R1964" i="2"/>
  <c r="R1965" i="2"/>
  <c r="R1966" i="2"/>
  <c r="R1967" i="2"/>
  <c r="R1968" i="2"/>
  <c r="R1969" i="2"/>
  <c r="R1970" i="2"/>
  <c r="R1971" i="2"/>
  <c r="R1972" i="2"/>
  <c r="R1973" i="2"/>
  <c r="R1974" i="2"/>
  <c r="R1975" i="2"/>
  <c r="R1976" i="2"/>
  <c r="R1977" i="2"/>
  <c r="R1978" i="2"/>
  <c r="R1979" i="2"/>
  <c r="R1980" i="2"/>
  <c r="R1981" i="2"/>
  <c r="R1982" i="2"/>
  <c r="R1983" i="2"/>
  <c r="R1984" i="2"/>
  <c r="R1985" i="2"/>
  <c r="R1986" i="2"/>
  <c r="R1987" i="2"/>
  <c r="R1988" i="2"/>
  <c r="R1989" i="2"/>
  <c r="R1990" i="2"/>
  <c r="R1991" i="2"/>
  <c r="R1992" i="2"/>
  <c r="R1993" i="2"/>
  <c r="R1994" i="2"/>
  <c r="R1995" i="2"/>
  <c r="R1996" i="2"/>
  <c r="R1997" i="2"/>
  <c r="R1998" i="2"/>
  <c r="R1999" i="2"/>
  <c r="R2000" i="2"/>
  <c r="R2001" i="2"/>
  <c r="R2002" i="2"/>
  <c r="R2003" i="2"/>
  <c r="R2004" i="2"/>
  <c r="R2005" i="2"/>
  <c r="R2006" i="2"/>
  <c r="R2007" i="2"/>
  <c r="R2008" i="2"/>
  <c r="R2009" i="2"/>
  <c r="R2010" i="2"/>
  <c r="R2011" i="2"/>
  <c r="R2012" i="2"/>
  <c r="R2013" i="2"/>
  <c r="R2014" i="2"/>
  <c r="R2015" i="2"/>
  <c r="R2016" i="2"/>
  <c r="R2017" i="2"/>
  <c r="R2018" i="2"/>
  <c r="R2019" i="2"/>
  <c r="R2020" i="2"/>
  <c r="R2021" i="2"/>
  <c r="R2022" i="2"/>
  <c r="R2023" i="2"/>
  <c r="R2024" i="2"/>
  <c r="R2025" i="2"/>
  <c r="R2026" i="2"/>
  <c r="R2027" i="2"/>
  <c r="R2028" i="2"/>
  <c r="R2029" i="2"/>
  <c r="R2030" i="2"/>
  <c r="R2031" i="2"/>
  <c r="R2032" i="2"/>
  <c r="R2033" i="2"/>
  <c r="R2" i="2"/>
  <c r="N2" i="2" l="1"/>
  <c r="N3" i="2"/>
  <c r="N4" i="2"/>
  <c r="N5" i="2"/>
  <c r="N6" i="2"/>
  <c r="N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157" i="2"/>
  <c r="N158" i="2"/>
  <c r="N159" i="2"/>
  <c r="N160" i="2"/>
  <c r="N161" i="2"/>
  <c r="N162" i="2"/>
  <c r="N163" i="2"/>
  <c r="N164" i="2"/>
  <c r="N165" i="2"/>
  <c r="N166" i="2"/>
  <c r="N167" i="2"/>
  <c r="N168" i="2"/>
  <c r="N169" i="2"/>
  <c r="N170" i="2"/>
  <c r="N171" i="2"/>
  <c r="N172" i="2"/>
  <c r="N173" i="2"/>
  <c r="N174" i="2"/>
  <c r="N175" i="2"/>
  <c r="N176" i="2"/>
  <c r="N177" i="2"/>
  <c r="N178" i="2"/>
  <c r="N179" i="2"/>
  <c r="N180" i="2"/>
  <c r="N181" i="2"/>
  <c r="N182" i="2"/>
  <c r="N183" i="2"/>
  <c r="N184" i="2"/>
  <c r="N185" i="2"/>
  <c r="N186" i="2"/>
  <c r="N187" i="2"/>
  <c r="N188" i="2"/>
  <c r="N189" i="2"/>
  <c r="N190" i="2"/>
  <c r="N191" i="2"/>
  <c r="N192" i="2"/>
  <c r="N193" i="2"/>
  <c r="N194" i="2"/>
  <c r="N195" i="2"/>
  <c r="N196" i="2"/>
  <c r="N197" i="2"/>
  <c r="N198" i="2"/>
  <c r="N199" i="2"/>
  <c r="N200" i="2"/>
  <c r="N201" i="2"/>
  <c r="N202" i="2"/>
  <c r="N203" i="2"/>
  <c r="N204" i="2"/>
  <c r="N205" i="2"/>
  <c r="N206" i="2"/>
  <c r="N207" i="2"/>
  <c r="N208" i="2"/>
  <c r="N209" i="2"/>
  <c r="N210" i="2"/>
  <c r="N211" i="2"/>
  <c r="N212" i="2"/>
  <c r="N213" i="2"/>
  <c r="N214" i="2"/>
  <c r="N215" i="2"/>
  <c r="N216" i="2"/>
  <c r="N217" i="2"/>
  <c r="N218" i="2"/>
  <c r="N219" i="2"/>
  <c r="N220" i="2"/>
  <c r="N221" i="2"/>
  <c r="N222" i="2"/>
  <c r="N223" i="2"/>
  <c r="N224" i="2"/>
  <c r="N225" i="2"/>
  <c r="N226" i="2"/>
  <c r="N227" i="2"/>
  <c r="N228" i="2"/>
  <c r="N229" i="2"/>
  <c r="N230" i="2"/>
  <c r="N231" i="2"/>
  <c r="N232" i="2"/>
  <c r="N233" i="2"/>
  <c r="N234" i="2"/>
  <c r="N235" i="2"/>
  <c r="N236" i="2"/>
  <c r="N237" i="2"/>
  <c r="N238" i="2"/>
  <c r="N239" i="2"/>
  <c r="N240" i="2"/>
  <c r="N241" i="2"/>
  <c r="N242" i="2"/>
  <c r="N243" i="2"/>
  <c r="N244" i="2"/>
  <c r="N245" i="2"/>
  <c r="N246" i="2"/>
  <c r="N247" i="2"/>
  <c r="N248" i="2"/>
  <c r="N249" i="2"/>
  <c r="N250" i="2"/>
  <c r="N251" i="2"/>
  <c r="N252" i="2"/>
  <c r="N253" i="2"/>
  <c r="N254" i="2"/>
  <c r="N255" i="2"/>
  <c r="N256" i="2"/>
  <c r="N257" i="2"/>
  <c r="N258" i="2"/>
  <c r="N259" i="2"/>
  <c r="N260" i="2"/>
  <c r="N261" i="2"/>
  <c r="N262" i="2"/>
  <c r="N263" i="2"/>
  <c r="N264" i="2"/>
  <c r="N265" i="2"/>
  <c r="N266" i="2"/>
  <c r="N267" i="2"/>
  <c r="N268" i="2"/>
  <c r="N269" i="2"/>
  <c r="N270" i="2"/>
  <c r="N271" i="2"/>
  <c r="N272" i="2"/>
  <c r="N273" i="2"/>
  <c r="N274" i="2"/>
  <c r="N275" i="2"/>
  <c r="N276" i="2"/>
  <c r="N277" i="2"/>
  <c r="N278" i="2"/>
  <c r="N279" i="2"/>
  <c r="N280" i="2"/>
  <c r="N281" i="2"/>
  <c r="N282" i="2"/>
  <c r="N283" i="2"/>
  <c r="N284" i="2"/>
  <c r="N285" i="2"/>
  <c r="N286" i="2"/>
  <c r="N287" i="2"/>
  <c r="N288" i="2"/>
  <c r="N289" i="2"/>
  <c r="N290" i="2"/>
  <c r="N291" i="2"/>
  <c r="N292" i="2"/>
  <c r="N293" i="2"/>
  <c r="N294" i="2"/>
  <c r="N295" i="2"/>
  <c r="N296" i="2"/>
  <c r="N297" i="2"/>
  <c r="N298" i="2"/>
  <c r="N299" i="2"/>
  <c r="N300" i="2"/>
  <c r="N301" i="2"/>
  <c r="N302" i="2"/>
  <c r="N303" i="2"/>
  <c r="N304" i="2"/>
  <c r="N305" i="2"/>
  <c r="N306" i="2"/>
  <c r="N307" i="2"/>
  <c r="N308"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0" i="2"/>
  <c r="N391" i="2"/>
  <c r="N392" i="2"/>
  <c r="N393" i="2"/>
  <c r="N394" i="2"/>
  <c r="N395" i="2"/>
  <c r="N396" i="2"/>
  <c r="N397" i="2"/>
  <c r="N398" i="2"/>
  <c r="N399" i="2"/>
  <c r="N400" i="2"/>
  <c r="N401" i="2"/>
  <c r="N402" i="2"/>
  <c r="N403" i="2"/>
  <c r="N404" i="2"/>
  <c r="N405" i="2"/>
  <c r="N406" i="2"/>
  <c r="N407" i="2"/>
  <c r="N408" i="2"/>
  <c r="N409" i="2"/>
  <c r="N410" i="2"/>
  <c r="N411" i="2"/>
  <c r="N412" i="2"/>
  <c r="N413" i="2"/>
  <c r="N414" i="2"/>
  <c r="N415" i="2"/>
  <c r="N416" i="2"/>
  <c r="N417" i="2"/>
  <c r="N418" i="2"/>
  <c r="N419" i="2"/>
  <c r="N420" i="2"/>
  <c r="N421" i="2"/>
  <c r="N422" i="2"/>
  <c r="N423" i="2"/>
  <c r="N424" i="2"/>
  <c r="N425" i="2"/>
  <c r="N426" i="2"/>
  <c r="N427" i="2"/>
  <c r="N428" i="2"/>
  <c r="N429" i="2"/>
  <c r="N430" i="2"/>
  <c r="N431" i="2"/>
  <c r="N432" i="2"/>
  <c r="N433" i="2"/>
  <c r="N434" i="2"/>
  <c r="N435" i="2"/>
  <c r="N436" i="2"/>
  <c r="N437" i="2"/>
  <c r="N438" i="2"/>
  <c r="N439" i="2"/>
  <c r="N440" i="2"/>
  <c r="N441" i="2"/>
  <c r="N442" i="2"/>
  <c r="N443" i="2"/>
  <c r="N444" i="2"/>
  <c r="N445" i="2"/>
  <c r="N446" i="2"/>
  <c r="N447" i="2"/>
  <c r="N448" i="2"/>
  <c r="N449" i="2"/>
  <c r="N450" i="2"/>
  <c r="N451" i="2"/>
  <c r="N452" i="2"/>
  <c r="N453" i="2"/>
  <c r="N454" i="2"/>
  <c r="N455" i="2"/>
  <c r="N456" i="2"/>
  <c r="N457" i="2"/>
  <c r="N458" i="2"/>
  <c r="N459" i="2"/>
  <c r="N460" i="2"/>
  <c r="N461" i="2"/>
  <c r="N462" i="2"/>
  <c r="N463" i="2"/>
  <c r="N464" i="2"/>
  <c r="N465" i="2"/>
  <c r="N466" i="2"/>
  <c r="N467" i="2"/>
  <c r="N468" i="2"/>
  <c r="N469" i="2"/>
  <c r="N470" i="2"/>
  <c r="N471" i="2"/>
  <c r="N472" i="2"/>
  <c r="N473" i="2"/>
  <c r="N474" i="2"/>
  <c r="N475" i="2"/>
  <c r="N476" i="2"/>
  <c r="N477" i="2"/>
  <c r="N478" i="2"/>
  <c r="N479" i="2"/>
  <c r="N480" i="2"/>
  <c r="N481" i="2"/>
  <c r="N482" i="2"/>
  <c r="N483" i="2"/>
  <c r="N484" i="2"/>
  <c r="N485" i="2"/>
  <c r="N486" i="2"/>
  <c r="N487" i="2"/>
  <c r="N488" i="2"/>
  <c r="N489" i="2"/>
  <c r="N490" i="2"/>
  <c r="N491" i="2"/>
  <c r="N492" i="2"/>
  <c r="N493" i="2"/>
  <c r="N494" i="2"/>
  <c r="N495" i="2"/>
  <c r="N496" i="2"/>
  <c r="N497" i="2"/>
  <c r="N498" i="2"/>
  <c r="N499" i="2"/>
  <c r="N500" i="2"/>
  <c r="N501" i="2"/>
  <c r="N502" i="2"/>
  <c r="N503" i="2"/>
  <c r="N504" i="2"/>
  <c r="N505" i="2"/>
  <c r="N506" i="2"/>
  <c r="N507" i="2"/>
  <c r="N508" i="2"/>
  <c r="N509" i="2"/>
  <c r="N510" i="2"/>
  <c r="N511" i="2"/>
  <c r="N512" i="2"/>
  <c r="N513" i="2"/>
  <c r="N514" i="2"/>
  <c r="N515" i="2"/>
  <c r="N516" i="2"/>
  <c r="N517" i="2"/>
  <c r="N518" i="2"/>
  <c r="N519" i="2"/>
  <c r="N520" i="2"/>
  <c r="N521" i="2"/>
  <c r="N522" i="2"/>
  <c r="N523" i="2"/>
  <c r="N524" i="2"/>
  <c r="N525" i="2"/>
  <c r="N526" i="2"/>
  <c r="N527" i="2"/>
  <c r="N528" i="2"/>
  <c r="N529" i="2"/>
  <c r="N530" i="2"/>
  <c r="N531" i="2"/>
  <c r="N532" i="2"/>
  <c r="N533" i="2"/>
  <c r="N534" i="2"/>
  <c r="N535" i="2"/>
  <c r="N536" i="2"/>
  <c r="N537" i="2"/>
  <c r="N538" i="2"/>
  <c r="N539" i="2"/>
  <c r="N540" i="2"/>
  <c r="N541" i="2"/>
  <c r="N542" i="2"/>
  <c r="N543" i="2"/>
  <c r="N544" i="2"/>
  <c r="N545" i="2"/>
  <c r="N546" i="2"/>
  <c r="N547" i="2"/>
  <c r="N548" i="2"/>
  <c r="N549" i="2"/>
  <c r="N550" i="2"/>
  <c r="N551" i="2"/>
  <c r="N552" i="2"/>
  <c r="N553" i="2"/>
  <c r="N554" i="2"/>
  <c r="N555" i="2"/>
  <c r="N556" i="2"/>
  <c r="N557" i="2"/>
  <c r="N558" i="2"/>
  <c r="N559" i="2"/>
  <c r="N560" i="2"/>
  <c r="N561" i="2"/>
  <c r="N562" i="2"/>
  <c r="N563" i="2"/>
  <c r="N564" i="2"/>
  <c r="N565" i="2"/>
  <c r="N566" i="2"/>
  <c r="N567" i="2"/>
  <c r="N568" i="2"/>
  <c r="N569" i="2"/>
  <c r="N570" i="2"/>
  <c r="N571" i="2"/>
  <c r="N572" i="2"/>
  <c r="N573" i="2"/>
  <c r="N574" i="2"/>
  <c r="N575" i="2"/>
  <c r="N576" i="2"/>
  <c r="N577" i="2"/>
  <c r="N578" i="2"/>
  <c r="N579" i="2"/>
  <c r="N580" i="2"/>
  <c r="N581" i="2"/>
  <c r="N582" i="2"/>
  <c r="N583" i="2"/>
  <c r="N584" i="2"/>
  <c r="N585" i="2"/>
  <c r="N586" i="2"/>
  <c r="N587" i="2"/>
  <c r="N588" i="2"/>
  <c r="N589" i="2"/>
  <c r="N590" i="2"/>
  <c r="N591" i="2"/>
  <c r="N592" i="2"/>
  <c r="N593" i="2"/>
  <c r="N594" i="2"/>
  <c r="N595" i="2"/>
  <c r="N596" i="2"/>
  <c r="N597" i="2"/>
  <c r="N598" i="2"/>
  <c r="N599" i="2"/>
  <c r="N600" i="2"/>
  <c r="N601" i="2"/>
  <c r="N602" i="2"/>
  <c r="N603" i="2"/>
  <c r="N604" i="2"/>
  <c r="N605" i="2"/>
  <c r="N606" i="2"/>
  <c r="N607" i="2"/>
  <c r="N608" i="2"/>
  <c r="N609" i="2"/>
  <c r="N610" i="2"/>
  <c r="N611" i="2"/>
  <c r="N612" i="2"/>
  <c r="N613" i="2"/>
  <c r="N614" i="2"/>
  <c r="N615" i="2"/>
  <c r="N616" i="2"/>
  <c r="N617" i="2"/>
  <c r="N618" i="2"/>
  <c r="N619" i="2"/>
  <c r="N620" i="2"/>
  <c r="N621" i="2"/>
  <c r="N622" i="2"/>
  <c r="N623" i="2"/>
  <c r="N624" i="2"/>
  <c r="N625" i="2"/>
  <c r="N626" i="2"/>
  <c r="N627" i="2"/>
  <c r="N628" i="2"/>
  <c r="N629" i="2"/>
  <c r="N630" i="2"/>
  <c r="N631" i="2"/>
  <c r="N632" i="2"/>
  <c r="N633" i="2"/>
  <c r="N634" i="2"/>
  <c r="N635" i="2"/>
  <c r="N636" i="2"/>
  <c r="N637" i="2"/>
  <c r="N638" i="2"/>
  <c r="N639" i="2"/>
  <c r="N640" i="2"/>
  <c r="N641" i="2"/>
  <c r="N642" i="2"/>
  <c r="N643" i="2"/>
  <c r="N644" i="2"/>
  <c r="N645" i="2"/>
  <c r="N646" i="2"/>
  <c r="N647" i="2"/>
  <c r="N648" i="2"/>
  <c r="N649" i="2"/>
  <c r="N650" i="2"/>
  <c r="N651" i="2"/>
  <c r="N652" i="2"/>
  <c r="N653" i="2"/>
  <c r="N654" i="2"/>
  <c r="N655" i="2"/>
  <c r="N656" i="2"/>
  <c r="N657" i="2"/>
  <c r="N658" i="2"/>
  <c r="N659" i="2"/>
  <c r="N660" i="2"/>
  <c r="N661" i="2"/>
  <c r="N662" i="2"/>
  <c r="N663" i="2"/>
  <c r="N664" i="2"/>
  <c r="N665" i="2"/>
  <c r="N666" i="2"/>
  <c r="N667" i="2"/>
  <c r="N668" i="2"/>
  <c r="N669" i="2"/>
  <c r="N670" i="2"/>
  <c r="N671" i="2"/>
  <c r="N672" i="2"/>
  <c r="N673" i="2"/>
  <c r="N674" i="2"/>
  <c r="N675" i="2"/>
  <c r="N676" i="2"/>
  <c r="N677" i="2"/>
  <c r="N678" i="2"/>
  <c r="N679" i="2"/>
  <c r="N680" i="2"/>
  <c r="N681" i="2"/>
  <c r="N682" i="2"/>
  <c r="N683" i="2"/>
  <c r="N684" i="2"/>
  <c r="N685" i="2"/>
  <c r="N686" i="2"/>
  <c r="N687" i="2"/>
  <c r="N688" i="2"/>
  <c r="N689" i="2"/>
  <c r="N690" i="2"/>
  <c r="N691" i="2"/>
  <c r="N692" i="2"/>
  <c r="N693" i="2"/>
  <c r="N694" i="2"/>
  <c r="N695" i="2"/>
  <c r="N696" i="2"/>
  <c r="N697" i="2"/>
  <c r="N698" i="2"/>
  <c r="N699" i="2"/>
  <c r="N700" i="2"/>
  <c r="N701" i="2"/>
  <c r="N702" i="2"/>
  <c r="N703" i="2"/>
  <c r="N704" i="2"/>
  <c r="N705" i="2"/>
  <c r="N706" i="2"/>
  <c r="N707" i="2"/>
  <c r="N708" i="2"/>
  <c r="N709" i="2"/>
  <c r="N710" i="2"/>
  <c r="N711" i="2"/>
  <c r="N712" i="2"/>
  <c r="N713" i="2"/>
  <c r="N714" i="2"/>
  <c r="N715" i="2"/>
  <c r="N716" i="2"/>
  <c r="N717" i="2"/>
  <c r="N718" i="2"/>
  <c r="N719" i="2"/>
  <c r="N720" i="2"/>
  <c r="N721" i="2"/>
  <c r="N722" i="2"/>
  <c r="N723" i="2"/>
  <c r="N724" i="2"/>
  <c r="N725" i="2"/>
  <c r="N726" i="2"/>
  <c r="N727" i="2"/>
  <c r="N728" i="2"/>
  <c r="N729" i="2"/>
  <c r="N730" i="2"/>
  <c r="N731" i="2"/>
  <c r="N732" i="2"/>
  <c r="N733" i="2"/>
  <c r="N734" i="2"/>
  <c r="N735" i="2"/>
  <c r="N736" i="2"/>
  <c r="N737" i="2"/>
  <c r="N738" i="2"/>
  <c r="N739" i="2"/>
  <c r="N740" i="2"/>
  <c r="N741" i="2"/>
  <c r="N742" i="2"/>
  <c r="N743" i="2"/>
  <c r="N744" i="2"/>
  <c r="N745" i="2"/>
  <c r="N746" i="2"/>
  <c r="N747" i="2"/>
  <c r="N748" i="2"/>
  <c r="N749" i="2"/>
  <c r="N750" i="2"/>
  <c r="N751" i="2"/>
  <c r="N752" i="2"/>
  <c r="N753" i="2"/>
  <c r="N754" i="2"/>
  <c r="N755" i="2"/>
  <c r="N756" i="2"/>
  <c r="N757" i="2"/>
  <c r="N758" i="2"/>
  <c r="N759" i="2"/>
  <c r="N760" i="2"/>
  <c r="N761" i="2"/>
  <c r="N762" i="2"/>
  <c r="N763" i="2"/>
  <c r="N764" i="2"/>
  <c r="N765" i="2"/>
  <c r="N766" i="2"/>
  <c r="N767" i="2"/>
  <c r="N768" i="2"/>
  <c r="N769" i="2"/>
  <c r="N770" i="2"/>
  <c r="N771" i="2"/>
  <c r="N772" i="2"/>
  <c r="N773" i="2"/>
  <c r="N774" i="2"/>
  <c r="N775" i="2"/>
  <c r="N776" i="2"/>
  <c r="N777" i="2"/>
  <c r="N778" i="2"/>
  <c r="N779" i="2"/>
  <c r="N780" i="2"/>
  <c r="N781" i="2"/>
  <c r="N782" i="2"/>
  <c r="N783" i="2"/>
  <c r="N784" i="2"/>
  <c r="N785" i="2"/>
  <c r="N786" i="2"/>
  <c r="N787" i="2"/>
  <c r="N788" i="2"/>
  <c r="N789" i="2"/>
  <c r="N790" i="2"/>
  <c r="N791" i="2"/>
  <c r="N792" i="2"/>
  <c r="N793" i="2"/>
  <c r="N794" i="2"/>
  <c r="N795" i="2"/>
  <c r="N796" i="2"/>
  <c r="N797" i="2"/>
  <c r="N798" i="2"/>
  <c r="N799" i="2"/>
  <c r="N800" i="2"/>
  <c r="N801" i="2"/>
  <c r="N802" i="2"/>
  <c r="N803" i="2"/>
  <c r="N804" i="2"/>
  <c r="N805" i="2"/>
  <c r="N806" i="2"/>
  <c r="N807" i="2"/>
  <c r="N808" i="2"/>
  <c r="N809" i="2"/>
  <c r="N810" i="2"/>
  <c r="N811" i="2"/>
  <c r="N812" i="2"/>
  <c r="N813" i="2"/>
  <c r="N814" i="2"/>
  <c r="N815" i="2"/>
  <c r="N816" i="2"/>
  <c r="N817" i="2"/>
  <c r="N818" i="2"/>
  <c r="N819" i="2"/>
  <c r="N820" i="2"/>
  <c r="N821" i="2"/>
  <c r="N822" i="2"/>
  <c r="N823" i="2"/>
  <c r="N824" i="2"/>
  <c r="N825" i="2"/>
  <c r="N826" i="2"/>
  <c r="N827" i="2"/>
  <c r="N828" i="2"/>
  <c r="N829" i="2"/>
  <c r="N830" i="2"/>
  <c r="N831" i="2"/>
  <c r="N832" i="2"/>
  <c r="N833" i="2"/>
  <c r="N834" i="2"/>
  <c r="N835" i="2"/>
  <c r="N836" i="2"/>
  <c r="N837" i="2"/>
  <c r="N838" i="2"/>
  <c r="N839" i="2"/>
  <c r="N840" i="2"/>
  <c r="N841" i="2"/>
  <c r="N842" i="2"/>
  <c r="N843" i="2"/>
  <c r="N844" i="2"/>
  <c r="N845" i="2"/>
  <c r="N846" i="2"/>
  <c r="N847" i="2"/>
  <c r="N848" i="2"/>
  <c r="N849" i="2"/>
  <c r="N850" i="2"/>
  <c r="N851" i="2"/>
  <c r="N852" i="2"/>
  <c r="N853" i="2"/>
  <c r="N854" i="2"/>
  <c r="N855" i="2"/>
  <c r="N856" i="2"/>
  <c r="N857" i="2"/>
  <c r="N858" i="2"/>
  <c r="N859" i="2"/>
  <c r="N860" i="2"/>
  <c r="N861" i="2"/>
  <c r="N862" i="2"/>
  <c r="N863" i="2"/>
  <c r="N864" i="2"/>
  <c r="N865" i="2"/>
  <c r="N866" i="2"/>
  <c r="N867" i="2"/>
  <c r="N868" i="2"/>
  <c r="N869" i="2"/>
  <c r="N870" i="2"/>
  <c r="N871" i="2"/>
  <c r="N872" i="2"/>
  <c r="N873" i="2"/>
  <c r="N874" i="2"/>
  <c r="N875" i="2"/>
  <c r="N876" i="2"/>
  <c r="N877" i="2"/>
  <c r="N878" i="2"/>
  <c r="N879" i="2"/>
  <c r="N880" i="2"/>
  <c r="N881" i="2"/>
  <c r="N882" i="2"/>
  <c r="N883" i="2"/>
  <c r="N884" i="2"/>
  <c r="N885" i="2"/>
  <c r="N886" i="2"/>
  <c r="N887" i="2"/>
  <c r="N888" i="2"/>
  <c r="N889" i="2"/>
  <c r="N890" i="2"/>
  <c r="N891" i="2"/>
  <c r="N892" i="2"/>
  <c r="N893" i="2"/>
  <c r="N894" i="2"/>
  <c r="N895" i="2"/>
  <c r="N896" i="2"/>
  <c r="N897" i="2"/>
  <c r="N898" i="2"/>
  <c r="N899" i="2"/>
  <c r="N900" i="2"/>
  <c r="N901" i="2"/>
  <c r="N902" i="2"/>
  <c r="N903" i="2"/>
  <c r="N904" i="2"/>
  <c r="N905" i="2"/>
  <c r="N906" i="2"/>
  <c r="N907" i="2"/>
  <c r="N908" i="2"/>
  <c r="N909" i="2"/>
  <c r="N910" i="2"/>
  <c r="N911" i="2"/>
  <c r="N912" i="2"/>
  <c r="N913" i="2"/>
  <c r="N914" i="2"/>
  <c r="N915" i="2"/>
  <c r="N916" i="2"/>
  <c r="N917" i="2"/>
  <c r="N918" i="2"/>
  <c r="N919" i="2"/>
  <c r="N920" i="2"/>
  <c r="N921" i="2"/>
  <c r="N922" i="2"/>
  <c r="N923" i="2"/>
  <c r="N924" i="2"/>
  <c r="N925" i="2"/>
  <c r="N926" i="2"/>
  <c r="N927" i="2"/>
  <c r="N928" i="2"/>
  <c r="N929" i="2"/>
  <c r="N930" i="2"/>
  <c r="N931" i="2"/>
  <c r="N932" i="2"/>
  <c r="N933" i="2"/>
  <c r="N934" i="2"/>
  <c r="N935" i="2"/>
  <c r="N936" i="2"/>
  <c r="N937" i="2"/>
  <c r="N938" i="2"/>
  <c r="N939" i="2"/>
  <c r="N940" i="2"/>
  <c r="N941" i="2"/>
  <c r="N942" i="2"/>
  <c r="N943" i="2"/>
  <c r="N944" i="2"/>
  <c r="N945" i="2"/>
  <c r="N946" i="2"/>
  <c r="N947" i="2"/>
  <c r="N948" i="2"/>
  <c r="N949" i="2"/>
  <c r="N950" i="2"/>
  <c r="N951" i="2"/>
  <c r="N952" i="2"/>
  <c r="N953" i="2"/>
  <c r="N954" i="2"/>
  <c r="N955" i="2"/>
  <c r="N956" i="2"/>
  <c r="N957" i="2"/>
  <c r="N958" i="2"/>
  <c r="N959" i="2"/>
  <c r="N960" i="2"/>
  <c r="N961" i="2"/>
  <c r="N962" i="2"/>
  <c r="N963" i="2"/>
  <c r="N964" i="2"/>
  <c r="N965" i="2"/>
  <c r="N966" i="2"/>
  <c r="N967" i="2"/>
  <c r="N968" i="2"/>
  <c r="N969" i="2"/>
  <c r="N970" i="2"/>
  <c r="N971" i="2"/>
  <c r="N972" i="2"/>
  <c r="N973" i="2"/>
  <c r="N974" i="2"/>
  <c r="N975" i="2"/>
  <c r="N976" i="2"/>
  <c r="N977" i="2"/>
  <c r="N978" i="2"/>
  <c r="N979" i="2"/>
  <c r="N980" i="2"/>
  <c r="N981" i="2"/>
  <c r="N982" i="2"/>
  <c r="N983" i="2"/>
  <c r="N984" i="2"/>
  <c r="N985" i="2"/>
  <c r="N986" i="2"/>
  <c r="N987" i="2"/>
  <c r="N988" i="2"/>
  <c r="N989" i="2"/>
  <c r="N990" i="2"/>
  <c r="N991" i="2"/>
  <c r="N992" i="2"/>
  <c r="N993" i="2"/>
  <c r="N994" i="2"/>
  <c r="N995" i="2"/>
  <c r="N996" i="2"/>
  <c r="N997" i="2"/>
  <c r="N998" i="2"/>
  <c r="N999" i="2"/>
  <c r="N1000" i="2"/>
  <c r="N1001" i="2"/>
  <c r="N1002" i="2"/>
  <c r="N1003" i="2"/>
  <c r="N1004" i="2"/>
  <c r="N1005" i="2"/>
  <c r="N1006" i="2"/>
  <c r="N1007" i="2"/>
  <c r="N1008" i="2"/>
  <c r="N1009" i="2"/>
  <c r="N1010" i="2"/>
  <c r="N1011" i="2"/>
  <c r="N1012" i="2"/>
  <c r="N1013" i="2"/>
  <c r="N1014" i="2"/>
  <c r="N1015" i="2"/>
  <c r="N1016" i="2"/>
  <c r="N1017" i="2"/>
  <c r="N1018" i="2"/>
  <c r="N1019" i="2"/>
  <c r="N1020" i="2"/>
  <c r="N1021" i="2"/>
  <c r="N1022" i="2"/>
  <c r="N1023" i="2"/>
  <c r="N1024" i="2"/>
  <c r="N1025" i="2"/>
  <c r="N1026" i="2"/>
  <c r="N1027" i="2"/>
  <c r="N1028" i="2"/>
  <c r="N1029" i="2"/>
  <c r="N1030" i="2"/>
  <c r="N1031" i="2"/>
  <c r="N1032" i="2"/>
  <c r="N1033" i="2"/>
  <c r="N1034" i="2"/>
  <c r="N1035" i="2"/>
  <c r="N1036" i="2"/>
  <c r="N1037" i="2"/>
  <c r="N1038" i="2"/>
  <c r="N1039" i="2"/>
  <c r="N1040" i="2"/>
  <c r="N1041" i="2"/>
  <c r="N1042" i="2"/>
  <c r="N1043" i="2"/>
  <c r="N1044" i="2"/>
  <c r="N1045" i="2"/>
  <c r="N1046" i="2"/>
  <c r="N1047" i="2"/>
  <c r="N1048" i="2"/>
  <c r="N1049" i="2"/>
  <c r="N1050" i="2"/>
  <c r="N1051" i="2"/>
  <c r="N1052" i="2"/>
  <c r="N1053" i="2"/>
  <c r="N1054" i="2"/>
  <c r="N1055" i="2"/>
  <c r="N1056" i="2"/>
  <c r="N1057" i="2"/>
  <c r="N1058" i="2"/>
  <c r="N1059" i="2"/>
  <c r="N1060" i="2"/>
  <c r="N1061" i="2"/>
  <c r="N1062" i="2"/>
  <c r="N1063" i="2"/>
  <c r="N1064" i="2"/>
  <c r="N1065" i="2"/>
  <c r="N1066" i="2"/>
  <c r="N1067" i="2"/>
  <c r="N1068" i="2"/>
  <c r="N1069" i="2"/>
  <c r="N1070" i="2"/>
  <c r="N1071" i="2"/>
  <c r="N1072" i="2"/>
  <c r="N1073" i="2"/>
  <c r="N1074" i="2"/>
  <c r="N1075" i="2"/>
  <c r="N1076" i="2"/>
  <c r="N1077" i="2"/>
  <c r="N1078" i="2"/>
  <c r="N1079" i="2"/>
  <c r="N1080" i="2"/>
  <c r="N1081" i="2"/>
  <c r="N1082" i="2"/>
  <c r="N1083" i="2"/>
  <c r="N1084" i="2"/>
  <c r="N1085" i="2"/>
  <c r="N1086" i="2"/>
  <c r="N1087" i="2"/>
  <c r="N1088" i="2"/>
  <c r="N1089" i="2"/>
  <c r="N1090" i="2"/>
  <c r="N1091" i="2"/>
  <c r="N1092" i="2"/>
  <c r="N1093" i="2"/>
  <c r="N1094" i="2"/>
  <c r="N1095" i="2"/>
  <c r="N1096" i="2"/>
  <c r="N1097" i="2"/>
  <c r="N1098" i="2"/>
  <c r="N1099" i="2"/>
  <c r="N1100" i="2"/>
  <c r="N1101" i="2"/>
  <c r="N1102" i="2"/>
  <c r="N1103" i="2"/>
  <c r="N1104" i="2"/>
  <c r="N1105" i="2"/>
  <c r="N1106" i="2"/>
  <c r="N1107" i="2"/>
  <c r="N1108" i="2"/>
  <c r="N1109" i="2"/>
  <c r="N1110" i="2"/>
  <c r="N1111" i="2"/>
  <c r="N1112" i="2"/>
  <c r="N1113" i="2"/>
  <c r="N1114" i="2"/>
  <c r="N1115" i="2"/>
  <c r="N1116" i="2"/>
  <c r="N1117" i="2"/>
  <c r="N1118" i="2"/>
  <c r="N1119" i="2"/>
  <c r="N1120" i="2"/>
  <c r="N1121" i="2"/>
  <c r="N1122" i="2"/>
  <c r="N1123" i="2"/>
  <c r="N1124" i="2"/>
  <c r="N1125" i="2"/>
  <c r="N1126" i="2"/>
  <c r="N1127" i="2"/>
  <c r="N1128" i="2"/>
  <c r="N1129" i="2"/>
  <c r="N1130" i="2"/>
  <c r="N1131" i="2"/>
  <c r="N1132" i="2"/>
  <c r="N1133" i="2"/>
  <c r="N1134" i="2"/>
  <c r="N1135" i="2"/>
  <c r="N1136" i="2"/>
  <c r="N1137" i="2"/>
  <c r="N1138" i="2"/>
  <c r="N1139" i="2"/>
  <c r="N1140" i="2"/>
  <c r="N1141" i="2"/>
  <c r="N1142" i="2"/>
  <c r="N1143" i="2"/>
  <c r="N1144" i="2"/>
  <c r="N1145" i="2"/>
  <c r="N1146" i="2"/>
  <c r="N1147" i="2"/>
  <c r="N1148" i="2"/>
  <c r="N1149" i="2"/>
  <c r="N1150" i="2"/>
  <c r="N1151" i="2"/>
  <c r="N1152" i="2"/>
  <c r="N1153" i="2"/>
  <c r="N1154" i="2"/>
  <c r="N1155" i="2"/>
  <c r="N1156" i="2"/>
  <c r="N1157" i="2"/>
  <c r="N1158" i="2"/>
  <c r="N1159" i="2"/>
  <c r="N1160" i="2"/>
  <c r="N1161" i="2"/>
  <c r="N1162" i="2"/>
  <c r="N1163" i="2"/>
  <c r="N1164" i="2"/>
  <c r="N1165" i="2"/>
  <c r="N1166" i="2"/>
  <c r="N1167" i="2"/>
  <c r="N1168" i="2"/>
  <c r="N1169" i="2"/>
  <c r="N1170" i="2"/>
  <c r="N1171" i="2"/>
  <c r="N1172" i="2"/>
  <c r="N1173" i="2"/>
  <c r="N1174" i="2"/>
  <c r="N1175" i="2"/>
  <c r="N1176" i="2"/>
  <c r="N1177" i="2"/>
  <c r="N1178" i="2"/>
  <c r="N1179" i="2"/>
  <c r="N1180" i="2"/>
  <c r="N1181" i="2"/>
  <c r="N1182" i="2"/>
  <c r="N1183" i="2"/>
  <c r="N1184" i="2"/>
  <c r="N1185" i="2"/>
  <c r="N1186" i="2"/>
  <c r="N1187" i="2"/>
  <c r="N1188" i="2"/>
  <c r="N1189" i="2"/>
  <c r="N1190" i="2"/>
  <c r="N1191" i="2"/>
  <c r="N1192" i="2"/>
  <c r="N1193" i="2"/>
  <c r="N1194" i="2"/>
  <c r="N1195" i="2"/>
  <c r="N1196" i="2"/>
  <c r="N1197" i="2"/>
  <c r="N1198" i="2"/>
  <c r="N1199" i="2"/>
  <c r="N1200" i="2"/>
  <c r="N1201" i="2"/>
  <c r="N1202" i="2"/>
  <c r="N1203" i="2"/>
  <c r="N1204" i="2"/>
  <c r="N1205" i="2"/>
  <c r="N1206" i="2"/>
  <c r="N1207" i="2"/>
  <c r="N1208" i="2"/>
  <c r="N1209" i="2"/>
  <c r="N1210" i="2"/>
  <c r="N1211" i="2"/>
  <c r="N1212" i="2"/>
  <c r="N1213" i="2"/>
  <c r="N1214" i="2"/>
  <c r="N1215" i="2"/>
  <c r="N1216" i="2"/>
  <c r="N1217" i="2"/>
  <c r="N1218" i="2"/>
  <c r="N1219" i="2"/>
  <c r="N1220" i="2"/>
  <c r="N1221" i="2"/>
  <c r="N1222" i="2"/>
  <c r="N1223" i="2"/>
  <c r="N1224" i="2"/>
  <c r="N1225" i="2"/>
  <c r="N1226" i="2"/>
  <c r="N1227" i="2"/>
  <c r="N1228" i="2"/>
  <c r="N1229" i="2"/>
  <c r="N1230" i="2"/>
  <c r="N1231" i="2"/>
  <c r="N1232" i="2"/>
  <c r="N1233" i="2"/>
  <c r="N1234" i="2"/>
  <c r="N1235" i="2"/>
  <c r="N1236" i="2"/>
  <c r="N1237" i="2"/>
  <c r="N1238" i="2"/>
  <c r="N1239" i="2"/>
  <c r="N1240" i="2"/>
  <c r="N1241" i="2"/>
  <c r="N1242" i="2"/>
  <c r="N1243" i="2"/>
  <c r="N1244" i="2"/>
  <c r="N1245" i="2"/>
  <c r="N1246" i="2"/>
  <c r="N1247" i="2"/>
  <c r="N1248" i="2"/>
  <c r="N1249" i="2"/>
  <c r="N1250" i="2"/>
  <c r="N1251" i="2"/>
  <c r="N1252" i="2"/>
  <c r="N1253" i="2"/>
  <c r="N1254" i="2"/>
  <c r="N1255" i="2"/>
  <c r="N1256" i="2"/>
  <c r="N1257" i="2"/>
  <c r="N1258" i="2"/>
  <c r="N1259" i="2"/>
  <c r="N1260" i="2"/>
  <c r="N1261" i="2"/>
  <c r="N1262" i="2"/>
  <c r="N1263" i="2"/>
  <c r="N1264" i="2"/>
  <c r="N1265" i="2"/>
  <c r="N1266" i="2"/>
  <c r="N1267" i="2"/>
  <c r="N1268" i="2"/>
  <c r="N1269" i="2"/>
  <c r="N1270" i="2"/>
  <c r="N1271" i="2"/>
  <c r="N1272" i="2"/>
  <c r="N1273" i="2"/>
  <c r="N1274" i="2"/>
  <c r="N1275" i="2"/>
  <c r="N1276" i="2"/>
  <c r="N1277" i="2"/>
  <c r="N1278" i="2"/>
  <c r="N1279" i="2"/>
  <c r="N1280" i="2"/>
  <c r="N1281" i="2"/>
  <c r="N1282" i="2"/>
  <c r="N1283" i="2"/>
  <c r="N1284" i="2"/>
  <c r="N1285" i="2"/>
  <c r="N1286" i="2"/>
  <c r="N1287" i="2"/>
  <c r="N1288" i="2"/>
  <c r="N1289" i="2"/>
  <c r="N1290" i="2"/>
  <c r="N1291" i="2"/>
  <c r="N1292" i="2"/>
  <c r="N1293" i="2"/>
  <c r="N1294" i="2"/>
  <c r="N1295" i="2"/>
  <c r="N1296" i="2"/>
  <c r="N1297" i="2"/>
  <c r="N1298" i="2"/>
  <c r="N1299" i="2"/>
  <c r="N1300" i="2"/>
  <c r="N1301" i="2"/>
  <c r="N1302" i="2"/>
  <c r="N1303" i="2"/>
  <c r="N1304" i="2"/>
  <c r="N1305" i="2"/>
  <c r="N1306" i="2"/>
  <c r="N1307" i="2"/>
  <c r="N1308" i="2"/>
  <c r="N1309" i="2"/>
  <c r="N1310" i="2"/>
  <c r="N1311" i="2"/>
  <c r="N1312" i="2"/>
  <c r="N1313" i="2"/>
  <c r="N1314" i="2"/>
  <c r="N1315" i="2"/>
  <c r="N1316" i="2"/>
  <c r="N1317" i="2"/>
  <c r="N1318" i="2"/>
  <c r="N1319" i="2"/>
  <c r="N1320" i="2"/>
  <c r="N1321" i="2"/>
  <c r="N1322" i="2"/>
  <c r="N1323" i="2"/>
  <c r="N1324" i="2"/>
  <c r="N1325" i="2"/>
  <c r="N1326" i="2"/>
  <c r="N1327" i="2"/>
  <c r="N1328" i="2"/>
  <c r="N1329" i="2"/>
  <c r="N1330" i="2"/>
  <c r="N1331" i="2"/>
  <c r="N1332" i="2"/>
  <c r="N1333" i="2"/>
  <c r="N1334" i="2"/>
  <c r="N1335" i="2"/>
  <c r="N1336" i="2"/>
  <c r="N1337" i="2"/>
  <c r="N1338" i="2"/>
  <c r="N1339" i="2"/>
  <c r="N1340" i="2"/>
  <c r="N1341" i="2"/>
  <c r="N1342" i="2"/>
  <c r="N1343" i="2"/>
  <c r="N1344" i="2"/>
  <c r="N1345" i="2"/>
  <c r="N1346" i="2"/>
  <c r="N1347" i="2"/>
  <c r="N1348" i="2"/>
  <c r="N1349" i="2"/>
  <c r="N1350" i="2"/>
  <c r="N1351" i="2"/>
  <c r="N1352" i="2"/>
  <c r="N1353" i="2"/>
  <c r="N1354" i="2"/>
  <c r="N1355" i="2"/>
  <c r="N1356" i="2"/>
  <c r="N1357" i="2"/>
  <c r="N1358" i="2"/>
  <c r="N1359" i="2"/>
  <c r="N1360" i="2"/>
  <c r="N1361" i="2"/>
  <c r="N1362" i="2"/>
  <c r="N1363" i="2"/>
  <c r="N1364" i="2"/>
  <c r="N1365" i="2"/>
  <c r="N1366" i="2"/>
  <c r="N1367" i="2"/>
  <c r="N1368" i="2"/>
  <c r="N1369" i="2"/>
  <c r="N1370" i="2"/>
  <c r="N1371" i="2"/>
  <c r="N1372" i="2"/>
  <c r="N1373" i="2"/>
  <c r="N1374" i="2"/>
  <c r="N1375" i="2"/>
  <c r="N1376" i="2"/>
  <c r="N1377" i="2"/>
  <c r="N1378" i="2"/>
  <c r="N1379" i="2"/>
  <c r="N1380" i="2"/>
  <c r="N1381" i="2"/>
  <c r="N1382" i="2"/>
  <c r="N1383" i="2"/>
  <c r="N1384" i="2"/>
  <c r="N1385" i="2"/>
  <c r="N1386" i="2"/>
  <c r="N1387" i="2"/>
  <c r="N1388" i="2"/>
  <c r="N1389" i="2"/>
  <c r="N1390" i="2"/>
  <c r="N1391" i="2"/>
  <c r="N1392" i="2"/>
  <c r="N1393" i="2"/>
  <c r="N1394" i="2"/>
  <c r="N1395" i="2"/>
  <c r="N1396" i="2"/>
  <c r="N1397" i="2"/>
  <c r="N1398" i="2"/>
  <c r="N1399" i="2"/>
  <c r="N1400" i="2"/>
  <c r="N1401" i="2"/>
  <c r="N1402" i="2"/>
  <c r="N1403" i="2"/>
  <c r="N1404" i="2"/>
  <c r="N1405" i="2"/>
  <c r="N1406" i="2"/>
  <c r="N1407" i="2"/>
  <c r="N1408" i="2"/>
  <c r="N1409" i="2"/>
  <c r="N1410" i="2"/>
  <c r="N1411" i="2"/>
  <c r="N1412" i="2"/>
  <c r="N1413" i="2"/>
  <c r="N1414" i="2"/>
  <c r="N1415" i="2"/>
  <c r="N1416" i="2"/>
  <c r="N1417" i="2"/>
  <c r="N1418" i="2"/>
  <c r="N1419" i="2"/>
  <c r="N1420" i="2"/>
  <c r="N1421" i="2"/>
  <c r="N1422" i="2"/>
  <c r="N1423" i="2"/>
  <c r="N1424" i="2"/>
  <c r="N1425" i="2"/>
  <c r="N1426" i="2"/>
  <c r="N1427" i="2"/>
  <c r="N1428" i="2"/>
  <c r="N1429" i="2"/>
  <c r="N1430" i="2"/>
  <c r="N1431" i="2"/>
  <c r="N1432" i="2"/>
  <c r="N1433" i="2"/>
  <c r="N1434" i="2"/>
  <c r="N1435" i="2"/>
  <c r="N1436" i="2"/>
  <c r="N1437" i="2"/>
  <c r="N1438" i="2"/>
  <c r="N1439" i="2"/>
  <c r="N1440" i="2"/>
  <c r="N1441" i="2"/>
  <c r="N1442" i="2"/>
  <c r="N1443" i="2"/>
  <c r="N1444" i="2"/>
  <c r="N1445" i="2"/>
  <c r="N1446" i="2"/>
  <c r="N1447" i="2"/>
  <c r="N1448" i="2"/>
  <c r="N1449" i="2"/>
  <c r="N1450" i="2"/>
  <c r="N1451" i="2"/>
  <c r="N1452" i="2"/>
  <c r="N1453" i="2"/>
  <c r="N1454" i="2"/>
  <c r="N1455" i="2"/>
  <c r="N1456" i="2"/>
  <c r="N1457" i="2"/>
  <c r="N1458" i="2"/>
  <c r="N1459" i="2"/>
  <c r="N1460" i="2"/>
  <c r="N1461" i="2"/>
  <c r="N1462" i="2"/>
  <c r="N1463" i="2"/>
  <c r="N1464" i="2"/>
  <c r="N1465" i="2"/>
  <c r="N1466" i="2"/>
  <c r="N1467" i="2"/>
  <c r="N1468" i="2"/>
  <c r="N1469" i="2"/>
  <c r="N1470" i="2"/>
  <c r="N1471" i="2"/>
  <c r="N1472" i="2"/>
  <c r="N1473" i="2"/>
  <c r="N1474" i="2"/>
  <c r="N1475" i="2"/>
  <c r="N1476" i="2"/>
  <c r="N1477" i="2"/>
  <c r="N1478" i="2"/>
  <c r="N1479" i="2"/>
  <c r="N1480" i="2"/>
  <c r="N1481" i="2"/>
  <c r="N1482" i="2"/>
  <c r="N1483" i="2"/>
  <c r="N1484" i="2"/>
  <c r="N1485" i="2"/>
  <c r="N1486" i="2"/>
  <c r="N1487" i="2"/>
  <c r="N1488" i="2"/>
  <c r="N1489" i="2"/>
  <c r="N1490" i="2"/>
  <c r="N1491" i="2"/>
  <c r="N1492" i="2"/>
  <c r="N1493" i="2"/>
  <c r="N1494" i="2"/>
  <c r="N1495" i="2"/>
  <c r="N1496" i="2"/>
  <c r="N1497" i="2"/>
  <c r="N1498" i="2"/>
  <c r="N1499" i="2"/>
  <c r="N1500" i="2"/>
  <c r="N1501" i="2"/>
  <c r="N1502" i="2"/>
  <c r="N1503" i="2"/>
  <c r="N1504" i="2"/>
  <c r="N1505" i="2"/>
  <c r="N1506" i="2"/>
  <c r="N1507" i="2"/>
  <c r="N1508" i="2"/>
  <c r="N1509" i="2"/>
  <c r="N1510" i="2"/>
  <c r="N1511" i="2"/>
  <c r="N1512" i="2"/>
  <c r="N1513" i="2"/>
  <c r="N1514" i="2"/>
  <c r="N1515" i="2"/>
  <c r="N1516" i="2"/>
  <c r="N1517" i="2"/>
  <c r="N1518" i="2"/>
  <c r="N1519" i="2"/>
  <c r="N1520" i="2"/>
  <c r="N1521" i="2"/>
  <c r="N1522" i="2"/>
  <c r="N1523" i="2"/>
  <c r="N1524" i="2"/>
  <c r="N1525" i="2"/>
  <c r="N1526" i="2"/>
  <c r="N1527" i="2"/>
  <c r="N1528" i="2"/>
  <c r="N1529" i="2"/>
  <c r="N1530" i="2"/>
  <c r="N1531" i="2"/>
  <c r="N1532" i="2"/>
  <c r="N1533" i="2"/>
  <c r="N1534" i="2"/>
  <c r="N1535" i="2"/>
  <c r="N1536" i="2"/>
  <c r="N1537" i="2"/>
  <c r="N1538" i="2"/>
  <c r="N1539" i="2"/>
  <c r="N1540" i="2"/>
  <c r="N1541" i="2"/>
  <c r="N1542" i="2"/>
  <c r="N1543" i="2"/>
  <c r="N1544" i="2"/>
  <c r="N1545" i="2"/>
  <c r="N1546" i="2"/>
  <c r="N1547" i="2"/>
  <c r="N1548" i="2"/>
  <c r="N1549" i="2"/>
  <c r="N1550" i="2"/>
  <c r="N1551" i="2"/>
  <c r="N1552" i="2"/>
  <c r="N1553" i="2"/>
  <c r="N1554" i="2"/>
  <c r="N1555" i="2"/>
  <c r="N1556" i="2"/>
  <c r="N1557" i="2"/>
  <c r="N1558" i="2"/>
  <c r="N1559" i="2"/>
  <c r="N1560" i="2"/>
  <c r="N1561" i="2"/>
  <c r="N1562" i="2"/>
  <c r="N1563" i="2"/>
  <c r="N1564" i="2"/>
  <c r="N1565" i="2"/>
  <c r="N1566" i="2"/>
  <c r="N1567" i="2"/>
  <c r="N1568" i="2"/>
  <c r="N1569" i="2"/>
  <c r="N1570" i="2"/>
  <c r="N1571" i="2"/>
  <c r="N1572" i="2"/>
  <c r="N1573" i="2"/>
  <c r="N1574" i="2"/>
  <c r="N1575" i="2"/>
  <c r="N1576" i="2"/>
  <c r="N1577" i="2"/>
  <c r="N1578" i="2"/>
  <c r="N1579" i="2"/>
  <c r="N1580" i="2"/>
  <c r="N1581" i="2"/>
  <c r="N1582" i="2"/>
  <c r="N1583" i="2"/>
  <c r="N1584" i="2"/>
  <c r="N1585" i="2"/>
  <c r="N1586" i="2"/>
  <c r="N1587" i="2"/>
  <c r="N1588" i="2"/>
  <c r="N1589" i="2"/>
  <c r="N1590" i="2"/>
  <c r="N1591" i="2"/>
  <c r="N1592" i="2"/>
  <c r="N1593" i="2"/>
  <c r="N1594" i="2"/>
  <c r="N1595" i="2"/>
  <c r="N1596" i="2"/>
  <c r="N1597" i="2"/>
  <c r="N1598" i="2"/>
  <c r="N1599" i="2"/>
  <c r="N1600" i="2"/>
  <c r="N1601" i="2"/>
  <c r="N1602" i="2"/>
  <c r="N1603" i="2"/>
  <c r="N1604" i="2"/>
  <c r="N1605" i="2"/>
  <c r="N1606" i="2"/>
  <c r="N1607" i="2"/>
  <c r="N1608" i="2"/>
  <c r="N1609" i="2"/>
  <c r="N1610" i="2"/>
  <c r="N1611" i="2"/>
  <c r="N1612" i="2"/>
  <c r="N1613" i="2"/>
  <c r="N1614" i="2"/>
  <c r="N1615" i="2"/>
  <c r="N1616" i="2"/>
  <c r="N1617" i="2"/>
  <c r="N1618" i="2"/>
  <c r="N1619" i="2"/>
  <c r="N1620" i="2"/>
  <c r="N1621" i="2"/>
  <c r="N1622" i="2"/>
  <c r="N1623" i="2"/>
  <c r="N1624" i="2"/>
  <c r="N1625" i="2"/>
  <c r="N1626" i="2"/>
  <c r="N1627" i="2"/>
  <c r="N1628" i="2"/>
  <c r="N1629" i="2"/>
  <c r="N1630" i="2"/>
  <c r="N1631" i="2"/>
  <c r="N1632" i="2"/>
  <c r="N1633" i="2"/>
  <c r="N1634" i="2"/>
  <c r="N1635" i="2"/>
  <c r="N1636" i="2"/>
  <c r="N1637" i="2"/>
  <c r="N1638" i="2"/>
  <c r="N1639" i="2"/>
  <c r="N1640" i="2"/>
  <c r="N1641" i="2"/>
  <c r="N1642" i="2"/>
  <c r="N1643" i="2"/>
  <c r="N1644" i="2"/>
  <c r="N1645" i="2"/>
  <c r="N1646" i="2"/>
  <c r="N1647" i="2"/>
  <c r="N1648" i="2"/>
  <c r="N1649" i="2"/>
  <c r="N1650" i="2"/>
  <c r="N1651" i="2"/>
  <c r="N1652" i="2"/>
  <c r="N1653" i="2"/>
  <c r="N1654" i="2"/>
  <c r="N1655" i="2"/>
  <c r="N1656" i="2"/>
  <c r="N1657" i="2"/>
  <c r="N1658" i="2"/>
  <c r="N1659" i="2"/>
  <c r="N1660" i="2"/>
  <c r="N1661" i="2"/>
  <c r="N1662" i="2"/>
  <c r="N1663" i="2"/>
  <c r="N1664" i="2"/>
  <c r="N1665" i="2"/>
  <c r="N1666" i="2"/>
  <c r="N1667" i="2"/>
  <c r="N1668" i="2"/>
  <c r="N1669" i="2"/>
  <c r="N1670" i="2"/>
  <c r="N1671" i="2"/>
  <c r="N1672" i="2"/>
  <c r="N1673" i="2"/>
  <c r="N1674" i="2"/>
  <c r="N1675" i="2"/>
  <c r="N1676" i="2"/>
  <c r="N1677" i="2"/>
  <c r="N1678" i="2"/>
  <c r="N1679" i="2"/>
  <c r="N1680" i="2"/>
  <c r="N1681" i="2"/>
  <c r="N1682" i="2"/>
  <c r="N1683" i="2"/>
  <c r="N1684" i="2"/>
  <c r="N1685" i="2"/>
  <c r="N1686" i="2"/>
  <c r="N1687" i="2"/>
  <c r="N1688" i="2"/>
  <c r="N1689" i="2"/>
  <c r="N1690" i="2"/>
  <c r="N1691" i="2"/>
  <c r="N1692" i="2"/>
  <c r="N1693" i="2"/>
  <c r="N1694" i="2"/>
  <c r="N1695" i="2"/>
  <c r="N1696" i="2"/>
  <c r="N1697" i="2"/>
  <c r="N1698" i="2"/>
  <c r="N1699" i="2"/>
  <c r="N1700" i="2"/>
  <c r="N1701" i="2"/>
  <c r="N1702" i="2"/>
  <c r="N1703" i="2"/>
  <c r="N1704" i="2"/>
  <c r="N1705" i="2"/>
  <c r="N1706" i="2"/>
  <c r="N1707" i="2"/>
  <c r="N1708" i="2"/>
  <c r="N1709" i="2"/>
  <c r="N1710" i="2"/>
  <c r="N1711" i="2"/>
  <c r="N1712" i="2"/>
  <c r="N1713" i="2"/>
  <c r="N1714" i="2"/>
  <c r="N1715" i="2"/>
  <c r="N1716" i="2"/>
  <c r="N1717" i="2"/>
  <c r="N1718" i="2"/>
  <c r="N1719" i="2"/>
  <c r="N1720" i="2"/>
  <c r="N1721" i="2"/>
  <c r="N1722" i="2"/>
  <c r="N1723" i="2"/>
  <c r="N1724" i="2"/>
  <c r="N1725" i="2"/>
  <c r="N1726" i="2"/>
  <c r="N1727" i="2"/>
  <c r="N1728" i="2"/>
  <c r="N1729" i="2"/>
  <c r="N1730" i="2"/>
  <c r="N1731" i="2"/>
  <c r="N1732" i="2"/>
  <c r="N1733" i="2"/>
  <c r="N1734" i="2"/>
  <c r="N1735" i="2"/>
  <c r="N1736" i="2"/>
  <c r="N1737" i="2"/>
  <c r="N1738" i="2"/>
  <c r="N1739" i="2"/>
  <c r="N1740" i="2"/>
  <c r="N1741" i="2"/>
  <c r="N1742" i="2"/>
  <c r="N1743" i="2"/>
  <c r="N1744" i="2"/>
  <c r="N1745" i="2"/>
  <c r="N1746" i="2"/>
  <c r="N1747" i="2"/>
  <c r="N1748" i="2"/>
  <c r="N1749" i="2"/>
  <c r="N1750" i="2"/>
  <c r="N1751" i="2"/>
  <c r="N1752" i="2"/>
  <c r="N1753" i="2"/>
  <c r="N1754" i="2"/>
  <c r="N1755" i="2"/>
  <c r="N1756" i="2"/>
  <c r="N1757" i="2"/>
  <c r="N1758" i="2"/>
  <c r="N1759" i="2"/>
  <c r="N1760" i="2"/>
  <c r="N1761" i="2"/>
  <c r="N1762" i="2"/>
  <c r="N1763" i="2"/>
  <c r="N1764" i="2"/>
  <c r="N1765" i="2"/>
  <c r="N1766" i="2"/>
  <c r="N1767" i="2"/>
  <c r="N1768" i="2"/>
  <c r="N1769" i="2"/>
  <c r="N1770" i="2"/>
  <c r="N1771" i="2"/>
  <c r="N1772" i="2"/>
  <c r="N1773" i="2"/>
  <c r="N1774" i="2"/>
  <c r="N1775" i="2"/>
  <c r="N1776" i="2"/>
  <c r="N1777" i="2"/>
  <c r="N1778" i="2"/>
  <c r="N1779" i="2"/>
  <c r="N1780" i="2"/>
  <c r="N1781" i="2"/>
  <c r="N1782" i="2"/>
  <c r="N1783" i="2"/>
  <c r="N1784" i="2"/>
  <c r="N1785" i="2"/>
  <c r="N1786" i="2"/>
  <c r="N1787" i="2"/>
  <c r="N1788" i="2"/>
  <c r="N1789" i="2"/>
  <c r="N1790" i="2"/>
  <c r="N1791" i="2"/>
  <c r="N1792" i="2"/>
  <c r="N1793" i="2"/>
  <c r="N1794" i="2"/>
  <c r="N1795" i="2"/>
  <c r="N1796" i="2"/>
  <c r="N1797" i="2"/>
  <c r="N1798" i="2"/>
  <c r="N1799" i="2"/>
  <c r="N1800" i="2"/>
  <c r="N1801" i="2"/>
  <c r="N1802" i="2"/>
  <c r="N1803" i="2"/>
  <c r="N1804" i="2"/>
  <c r="N1805" i="2"/>
  <c r="N1806" i="2"/>
  <c r="N1807" i="2"/>
  <c r="N1808" i="2"/>
  <c r="N1809" i="2"/>
  <c r="N1810" i="2"/>
  <c r="N1811" i="2"/>
  <c r="N1812" i="2"/>
  <c r="N1813" i="2"/>
  <c r="N1814" i="2"/>
  <c r="N1815" i="2"/>
  <c r="N1816" i="2"/>
  <c r="N1817" i="2"/>
  <c r="N1818" i="2"/>
  <c r="N1819" i="2"/>
  <c r="N1820" i="2"/>
  <c r="N1821" i="2"/>
  <c r="N1822" i="2"/>
  <c r="N1823" i="2"/>
  <c r="N1824" i="2"/>
  <c r="N1825" i="2"/>
  <c r="N1826" i="2"/>
  <c r="N1827" i="2"/>
  <c r="N1828" i="2"/>
  <c r="N1829" i="2"/>
  <c r="N1830" i="2"/>
  <c r="N1831" i="2"/>
  <c r="N1832" i="2"/>
  <c r="N1833" i="2"/>
  <c r="N1834" i="2"/>
  <c r="N1835" i="2"/>
  <c r="N1836" i="2"/>
  <c r="N1837" i="2"/>
  <c r="N1838" i="2"/>
  <c r="N1839" i="2"/>
  <c r="N1840" i="2"/>
  <c r="N1841" i="2"/>
  <c r="N1842" i="2"/>
  <c r="N1843" i="2"/>
  <c r="N1844" i="2"/>
  <c r="N1845" i="2"/>
  <c r="N1846" i="2"/>
  <c r="N1847" i="2"/>
  <c r="N1848" i="2"/>
  <c r="N1849" i="2"/>
  <c r="N1850" i="2"/>
  <c r="N1851" i="2"/>
  <c r="N1852" i="2"/>
  <c r="N1853" i="2"/>
  <c r="N1854" i="2"/>
  <c r="N1855" i="2"/>
  <c r="N1856" i="2"/>
  <c r="N1857" i="2"/>
  <c r="N1858" i="2"/>
  <c r="N1859" i="2"/>
  <c r="N1860" i="2"/>
  <c r="N1861" i="2"/>
  <c r="N1862" i="2"/>
  <c r="N1863" i="2"/>
  <c r="N1864" i="2"/>
  <c r="N1865" i="2"/>
  <c r="N1866" i="2"/>
  <c r="N1867" i="2"/>
  <c r="N1868" i="2"/>
  <c r="N1869" i="2"/>
  <c r="N1870" i="2"/>
  <c r="N1871" i="2"/>
  <c r="N1872" i="2"/>
  <c r="N1873" i="2"/>
  <c r="N1874" i="2"/>
  <c r="N1875" i="2"/>
  <c r="N1876" i="2"/>
  <c r="N1877" i="2"/>
  <c r="N1878" i="2"/>
  <c r="N1879" i="2"/>
  <c r="N1880" i="2"/>
  <c r="N1881" i="2"/>
  <c r="N1882" i="2"/>
  <c r="N1883" i="2"/>
  <c r="N1884" i="2"/>
  <c r="N1885" i="2"/>
  <c r="N1886" i="2"/>
  <c r="N1887" i="2"/>
  <c r="N1888" i="2"/>
  <c r="N1889" i="2"/>
  <c r="N1890" i="2"/>
  <c r="N1891" i="2"/>
  <c r="N1892" i="2"/>
  <c r="N1893" i="2"/>
  <c r="N1894" i="2"/>
  <c r="N1895" i="2"/>
  <c r="N1896" i="2"/>
  <c r="N1897" i="2"/>
  <c r="N1898" i="2"/>
  <c r="N1899" i="2"/>
  <c r="N1900" i="2"/>
  <c r="N1901" i="2"/>
  <c r="N1902" i="2"/>
  <c r="N1903" i="2"/>
  <c r="N1904" i="2"/>
  <c r="N1905" i="2"/>
  <c r="N1906" i="2"/>
  <c r="N1907" i="2"/>
  <c r="N1908" i="2"/>
  <c r="N1909" i="2"/>
  <c r="N1910" i="2"/>
  <c r="N1911" i="2"/>
  <c r="N1912" i="2"/>
  <c r="N1913" i="2"/>
  <c r="N1914" i="2"/>
  <c r="N1915" i="2"/>
  <c r="N1916" i="2"/>
  <c r="N1917" i="2"/>
  <c r="N1918" i="2"/>
  <c r="N1919" i="2"/>
  <c r="N1920" i="2"/>
  <c r="N1921" i="2"/>
  <c r="N1922" i="2"/>
  <c r="N1923" i="2"/>
  <c r="N1924" i="2"/>
  <c r="N1925" i="2"/>
  <c r="N1926" i="2"/>
  <c r="N1927" i="2"/>
  <c r="N1928" i="2"/>
  <c r="N1929" i="2"/>
  <c r="N1930" i="2"/>
  <c r="N1931" i="2"/>
  <c r="N1932" i="2"/>
  <c r="N1933" i="2"/>
  <c r="N1934" i="2"/>
  <c r="N1935" i="2"/>
  <c r="N1936" i="2"/>
  <c r="N1937" i="2"/>
  <c r="N1938" i="2"/>
  <c r="N1939" i="2"/>
  <c r="N1940" i="2"/>
  <c r="N1941" i="2"/>
  <c r="N1942" i="2"/>
  <c r="N1943" i="2"/>
  <c r="N1944" i="2"/>
  <c r="N1945" i="2"/>
  <c r="N1946" i="2"/>
  <c r="N1947" i="2"/>
  <c r="N1948" i="2"/>
  <c r="N1949" i="2"/>
  <c r="N1950" i="2"/>
  <c r="N1951" i="2"/>
  <c r="N1952" i="2"/>
  <c r="N1953" i="2"/>
  <c r="N1954" i="2"/>
  <c r="N1955" i="2"/>
  <c r="N1956" i="2"/>
  <c r="N1957" i="2"/>
  <c r="N1958" i="2"/>
  <c r="N1959" i="2"/>
  <c r="N1960" i="2"/>
  <c r="N1961" i="2"/>
  <c r="N1962" i="2"/>
  <c r="N1963" i="2"/>
  <c r="N1964" i="2"/>
  <c r="N1965" i="2"/>
  <c r="N1966" i="2"/>
  <c r="N1967" i="2"/>
  <c r="N1968" i="2"/>
  <c r="N1969" i="2"/>
  <c r="N1970" i="2"/>
  <c r="N1971" i="2"/>
  <c r="N1972" i="2"/>
  <c r="N1973" i="2"/>
  <c r="N1974" i="2"/>
  <c r="N1975" i="2"/>
  <c r="N1976" i="2"/>
  <c r="N1977" i="2"/>
  <c r="N1978" i="2"/>
  <c r="N1979" i="2"/>
  <c r="N1980" i="2"/>
  <c r="N1981" i="2"/>
  <c r="N1982" i="2"/>
  <c r="N1983" i="2"/>
  <c r="N1984" i="2"/>
  <c r="N1985" i="2"/>
  <c r="N1986" i="2"/>
  <c r="N1987" i="2"/>
  <c r="N1988" i="2"/>
  <c r="N1989" i="2"/>
  <c r="N1990" i="2"/>
  <c r="N1991" i="2"/>
  <c r="N1992" i="2"/>
  <c r="N1993" i="2"/>
  <c r="N1994" i="2"/>
  <c r="N1995" i="2"/>
  <c r="N1996" i="2"/>
  <c r="N1997" i="2"/>
  <c r="N1998" i="2"/>
  <c r="N1999" i="2"/>
  <c r="N2000" i="2"/>
  <c r="N2001" i="2"/>
  <c r="N2002" i="2"/>
  <c r="N2003" i="2"/>
  <c r="N2004" i="2"/>
  <c r="N2005" i="2"/>
  <c r="N2006" i="2"/>
  <c r="N2007" i="2"/>
  <c r="N2008" i="2"/>
  <c r="N2009" i="2"/>
  <c r="N2010" i="2"/>
  <c r="N2011" i="2"/>
  <c r="N2012" i="2"/>
  <c r="N2013" i="2"/>
  <c r="N2014" i="2"/>
  <c r="N2015" i="2"/>
  <c r="N2016" i="2"/>
  <c r="N2017" i="2"/>
  <c r="N2018" i="2"/>
  <c r="N2019" i="2"/>
  <c r="N2020" i="2"/>
  <c r="N2021" i="2"/>
  <c r="N2022" i="2"/>
  <c r="N2023" i="2"/>
  <c r="N2024" i="2"/>
  <c r="N2025" i="2"/>
  <c r="N2026" i="2"/>
  <c r="N2027" i="2"/>
  <c r="N2028" i="2"/>
  <c r="N2029" i="2"/>
  <c r="N2030" i="2"/>
  <c r="N2031" i="2"/>
  <c r="N2032" i="2"/>
  <c r="N2033" i="2"/>
  <c r="O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299" i="2"/>
  <c r="O300" i="2"/>
  <c r="O301" i="2"/>
  <c r="O302" i="2"/>
  <c r="O303" i="2"/>
  <c r="O304" i="2"/>
  <c r="O305" i="2"/>
  <c r="O306" i="2"/>
  <c r="O307" i="2"/>
  <c r="O308" i="2"/>
  <c r="O309" i="2"/>
  <c r="O310" i="2"/>
  <c r="O311" i="2"/>
  <c r="O312" i="2"/>
  <c r="O313" i="2"/>
  <c r="O314" i="2"/>
  <c r="O315" i="2"/>
  <c r="O316" i="2"/>
  <c r="O317" i="2"/>
  <c r="O318" i="2"/>
  <c r="O319" i="2"/>
  <c r="O320" i="2"/>
  <c r="O321" i="2"/>
  <c r="O322" i="2"/>
  <c r="O323" i="2"/>
  <c r="O324" i="2"/>
  <c r="O325" i="2"/>
  <c r="O326" i="2"/>
  <c r="O327" i="2"/>
  <c r="O328" i="2"/>
  <c r="O329" i="2"/>
  <c r="O330" i="2"/>
  <c r="O331" i="2"/>
  <c r="O332" i="2"/>
  <c r="O333" i="2"/>
  <c r="O334" i="2"/>
  <c r="O335" i="2"/>
  <c r="O336" i="2"/>
  <c r="O337" i="2"/>
  <c r="O338" i="2"/>
  <c r="O339" i="2"/>
  <c r="O340" i="2"/>
  <c r="O341" i="2"/>
  <c r="O342" i="2"/>
  <c r="O343" i="2"/>
  <c r="O344" i="2"/>
  <c r="O345" i="2"/>
  <c r="O346" i="2"/>
  <c r="O347" i="2"/>
  <c r="O348" i="2"/>
  <c r="O349" i="2"/>
  <c r="O350" i="2"/>
  <c r="O351" i="2"/>
  <c r="O352" i="2"/>
  <c r="O353" i="2"/>
  <c r="O354"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4" i="2"/>
  <c r="O395" i="2"/>
  <c r="O396" i="2"/>
  <c r="O397" i="2"/>
  <c r="O398" i="2"/>
  <c r="O399" i="2"/>
  <c r="O400" i="2"/>
  <c r="O401" i="2"/>
  <c r="O402" i="2"/>
  <c r="O403" i="2"/>
  <c r="O404" i="2"/>
  <c r="O405" i="2"/>
  <c r="O406" i="2"/>
  <c r="O407" i="2"/>
  <c r="O408" i="2"/>
  <c r="O409" i="2"/>
  <c r="O410" i="2"/>
  <c r="O411" i="2"/>
  <c r="O412" i="2"/>
  <c r="O413" i="2"/>
  <c r="O414" i="2"/>
  <c r="O415" i="2"/>
  <c r="O416" i="2"/>
  <c r="O417" i="2"/>
  <c r="O418" i="2"/>
  <c r="O419" i="2"/>
  <c r="O420" i="2"/>
  <c r="O421" i="2"/>
  <c r="O422" i="2"/>
  <c r="O423" i="2"/>
  <c r="O424" i="2"/>
  <c r="O425" i="2"/>
  <c r="O426" i="2"/>
  <c r="O427" i="2"/>
  <c r="O428" i="2"/>
  <c r="O429" i="2"/>
  <c r="O430" i="2"/>
  <c r="O431" i="2"/>
  <c r="O432" i="2"/>
  <c r="O433" i="2"/>
  <c r="O434" i="2"/>
  <c r="O435" i="2"/>
  <c r="O436" i="2"/>
  <c r="O437" i="2"/>
  <c r="O438" i="2"/>
  <c r="O439" i="2"/>
  <c r="O440" i="2"/>
  <c r="O441" i="2"/>
  <c r="O442" i="2"/>
  <c r="O443" i="2"/>
  <c r="O444" i="2"/>
  <c r="O445" i="2"/>
  <c r="O446" i="2"/>
  <c r="O447" i="2"/>
  <c r="O448" i="2"/>
  <c r="O449" i="2"/>
  <c r="O450" i="2"/>
  <c r="O451" i="2"/>
  <c r="O452" i="2"/>
  <c r="O453" i="2"/>
  <c r="O454" i="2"/>
  <c r="O455" i="2"/>
  <c r="O456" i="2"/>
  <c r="O457" i="2"/>
  <c r="O458" i="2"/>
  <c r="O459" i="2"/>
  <c r="O460" i="2"/>
  <c r="O461" i="2"/>
  <c r="O462" i="2"/>
  <c r="O463" i="2"/>
  <c r="O464" i="2"/>
  <c r="O465" i="2"/>
  <c r="O466" i="2"/>
  <c r="O467" i="2"/>
  <c r="O468" i="2"/>
  <c r="O469" i="2"/>
  <c r="O470" i="2"/>
  <c r="O471" i="2"/>
  <c r="O472" i="2"/>
  <c r="O473" i="2"/>
  <c r="O474" i="2"/>
  <c r="O475" i="2"/>
  <c r="O476" i="2"/>
  <c r="O477" i="2"/>
  <c r="O478" i="2"/>
  <c r="O479" i="2"/>
  <c r="O480" i="2"/>
  <c r="O481" i="2"/>
  <c r="O482" i="2"/>
  <c r="O483" i="2"/>
  <c r="O484" i="2"/>
  <c r="O485" i="2"/>
  <c r="O486" i="2"/>
  <c r="O487" i="2"/>
  <c r="O488" i="2"/>
  <c r="O489" i="2"/>
  <c r="O490" i="2"/>
  <c r="O491" i="2"/>
  <c r="O492" i="2"/>
  <c r="O493" i="2"/>
  <c r="O494" i="2"/>
  <c r="O495" i="2"/>
  <c r="O496" i="2"/>
  <c r="O497" i="2"/>
  <c r="O498" i="2"/>
  <c r="O499" i="2"/>
  <c r="O500" i="2"/>
  <c r="O501" i="2"/>
  <c r="O502" i="2"/>
  <c r="O503" i="2"/>
  <c r="O504" i="2"/>
  <c r="O505" i="2"/>
  <c r="O506" i="2"/>
  <c r="O507" i="2"/>
  <c r="O508" i="2"/>
  <c r="O509" i="2"/>
  <c r="O510" i="2"/>
  <c r="O511" i="2"/>
  <c r="O512" i="2"/>
  <c r="O513" i="2"/>
  <c r="O514" i="2"/>
  <c r="O515" i="2"/>
  <c r="O516" i="2"/>
  <c r="O517" i="2"/>
  <c r="O518" i="2"/>
  <c r="O519" i="2"/>
  <c r="O520" i="2"/>
  <c r="O521" i="2"/>
  <c r="O522" i="2"/>
  <c r="O523" i="2"/>
  <c r="O524" i="2"/>
  <c r="O525" i="2"/>
  <c r="O526" i="2"/>
  <c r="O527" i="2"/>
  <c r="O528" i="2"/>
  <c r="O529" i="2"/>
  <c r="O530" i="2"/>
  <c r="O531" i="2"/>
  <c r="O532" i="2"/>
  <c r="O533" i="2"/>
  <c r="O534" i="2"/>
  <c r="O535" i="2"/>
  <c r="O536" i="2"/>
  <c r="O537" i="2"/>
  <c r="O538" i="2"/>
  <c r="O539" i="2"/>
  <c r="O540" i="2"/>
  <c r="O541" i="2"/>
  <c r="O542" i="2"/>
  <c r="O543" i="2"/>
  <c r="O544" i="2"/>
  <c r="O545" i="2"/>
  <c r="O546" i="2"/>
  <c r="O547" i="2"/>
  <c r="O548" i="2"/>
  <c r="O549" i="2"/>
  <c r="O550" i="2"/>
  <c r="O551" i="2"/>
  <c r="O552" i="2"/>
  <c r="O553" i="2"/>
  <c r="O554" i="2"/>
  <c r="O555" i="2"/>
  <c r="O556" i="2"/>
  <c r="O557" i="2"/>
  <c r="O558" i="2"/>
  <c r="O559" i="2"/>
  <c r="O560" i="2"/>
  <c r="O561" i="2"/>
  <c r="O562" i="2"/>
  <c r="O563" i="2"/>
  <c r="O564" i="2"/>
  <c r="O565" i="2"/>
  <c r="O566" i="2"/>
  <c r="O567" i="2"/>
  <c r="O568" i="2"/>
  <c r="O569" i="2"/>
  <c r="O570" i="2"/>
  <c r="O571" i="2"/>
  <c r="O572" i="2"/>
  <c r="O573" i="2"/>
  <c r="O574" i="2"/>
  <c r="O575" i="2"/>
  <c r="O576" i="2"/>
  <c r="O577" i="2"/>
  <c r="O578" i="2"/>
  <c r="O579" i="2"/>
  <c r="O580" i="2"/>
  <c r="O581" i="2"/>
  <c r="O582" i="2"/>
  <c r="O583" i="2"/>
  <c r="O584" i="2"/>
  <c r="O585" i="2"/>
  <c r="O586" i="2"/>
  <c r="O587" i="2"/>
  <c r="O588" i="2"/>
  <c r="O589" i="2"/>
  <c r="O590" i="2"/>
  <c r="O591" i="2"/>
  <c r="O592" i="2"/>
  <c r="O593" i="2"/>
  <c r="O594" i="2"/>
  <c r="O595" i="2"/>
  <c r="O596" i="2"/>
  <c r="O597" i="2"/>
  <c r="O598" i="2"/>
  <c r="O599" i="2"/>
  <c r="O600" i="2"/>
  <c r="O601" i="2"/>
  <c r="O602" i="2"/>
  <c r="O603" i="2"/>
  <c r="O604" i="2"/>
  <c r="O605" i="2"/>
  <c r="O606" i="2"/>
  <c r="O607" i="2"/>
  <c r="O608" i="2"/>
  <c r="O609" i="2"/>
  <c r="O610" i="2"/>
  <c r="O611" i="2"/>
  <c r="O612" i="2"/>
  <c r="O613" i="2"/>
  <c r="O614" i="2"/>
  <c r="O615" i="2"/>
  <c r="O616" i="2"/>
  <c r="O617" i="2"/>
  <c r="O618" i="2"/>
  <c r="O619" i="2"/>
  <c r="O620" i="2"/>
  <c r="O621" i="2"/>
  <c r="O622" i="2"/>
  <c r="O623" i="2"/>
  <c r="O624" i="2"/>
  <c r="O625" i="2"/>
  <c r="O626" i="2"/>
  <c r="O627" i="2"/>
  <c r="O628" i="2"/>
  <c r="O629" i="2"/>
  <c r="O630" i="2"/>
  <c r="O631" i="2"/>
  <c r="O632" i="2"/>
  <c r="O633" i="2"/>
  <c r="O634" i="2"/>
  <c r="O635" i="2"/>
  <c r="O636" i="2"/>
  <c r="O637" i="2"/>
  <c r="O638" i="2"/>
  <c r="O639" i="2"/>
  <c r="O640" i="2"/>
  <c r="O641" i="2"/>
  <c r="O642" i="2"/>
  <c r="O643" i="2"/>
  <c r="O644" i="2"/>
  <c r="O645" i="2"/>
  <c r="O646" i="2"/>
  <c r="O647" i="2"/>
  <c r="O648" i="2"/>
  <c r="O649" i="2"/>
  <c r="O650" i="2"/>
  <c r="O651" i="2"/>
  <c r="O652" i="2"/>
  <c r="O653" i="2"/>
  <c r="O654" i="2"/>
  <c r="O655" i="2"/>
  <c r="O656" i="2"/>
  <c r="O657" i="2"/>
  <c r="O658" i="2"/>
  <c r="O659" i="2"/>
  <c r="O660" i="2"/>
  <c r="O661" i="2"/>
  <c r="O662" i="2"/>
  <c r="O663" i="2"/>
  <c r="O664" i="2"/>
  <c r="O665" i="2"/>
  <c r="O666" i="2"/>
  <c r="O667" i="2"/>
  <c r="O668" i="2"/>
  <c r="O669" i="2"/>
  <c r="O670" i="2"/>
  <c r="O671" i="2"/>
  <c r="O672" i="2"/>
  <c r="O673" i="2"/>
  <c r="O674" i="2"/>
  <c r="O675" i="2"/>
  <c r="O676" i="2"/>
  <c r="O677" i="2"/>
  <c r="O678" i="2"/>
  <c r="O679" i="2"/>
  <c r="O680" i="2"/>
  <c r="O681" i="2"/>
  <c r="O682" i="2"/>
  <c r="O683" i="2"/>
  <c r="O684" i="2"/>
  <c r="O685" i="2"/>
  <c r="O686" i="2"/>
  <c r="O687" i="2"/>
  <c r="O688" i="2"/>
  <c r="O689" i="2"/>
  <c r="O690" i="2"/>
  <c r="O691" i="2"/>
  <c r="O692" i="2"/>
  <c r="O693" i="2"/>
  <c r="O694" i="2"/>
  <c r="O695" i="2"/>
  <c r="O696" i="2"/>
  <c r="O697" i="2"/>
  <c r="O698" i="2"/>
  <c r="O699" i="2"/>
  <c r="O700" i="2"/>
  <c r="O701" i="2"/>
  <c r="O702" i="2"/>
  <c r="O703" i="2"/>
  <c r="O704" i="2"/>
  <c r="O705" i="2"/>
  <c r="O706" i="2"/>
  <c r="O707" i="2"/>
  <c r="O708" i="2"/>
  <c r="O709" i="2"/>
  <c r="O710" i="2"/>
  <c r="O711" i="2"/>
  <c r="O712" i="2"/>
  <c r="O713" i="2"/>
  <c r="O714" i="2"/>
  <c r="O715" i="2"/>
  <c r="O716" i="2"/>
  <c r="O717" i="2"/>
  <c r="O718" i="2"/>
  <c r="O719" i="2"/>
  <c r="O720" i="2"/>
  <c r="O721" i="2"/>
  <c r="O722" i="2"/>
  <c r="O723" i="2"/>
  <c r="O724" i="2"/>
  <c r="O725" i="2"/>
  <c r="O726" i="2"/>
  <c r="O727" i="2"/>
  <c r="O728" i="2"/>
  <c r="O729" i="2"/>
  <c r="O730" i="2"/>
  <c r="O731" i="2"/>
  <c r="O732" i="2"/>
  <c r="O733" i="2"/>
  <c r="O734" i="2"/>
  <c r="O735" i="2"/>
  <c r="O736" i="2"/>
  <c r="O737" i="2"/>
  <c r="O738" i="2"/>
  <c r="O739" i="2"/>
  <c r="O740" i="2"/>
  <c r="O741" i="2"/>
  <c r="O742" i="2"/>
  <c r="O743" i="2"/>
  <c r="O744" i="2"/>
  <c r="O745" i="2"/>
  <c r="O746" i="2"/>
  <c r="O747" i="2"/>
  <c r="O748" i="2"/>
  <c r="O749" i="2"/>
  <c r="O750" i="2"/>
  <c r="O751" i="2"/>
  <c r="O752" i="2"/>
  <c r="O753" i="2"/>
  <c r="O754" i="2"/>
  <c r="O755" i="2"/>
  <c r="O756" i="2"/>
  <c r="O757" i="2"/>
  <c r="O758" i="2"/>
  <c r="O759" i="2"/>
  <c r="O760" i="2"/>
  <c r="O761" i="2"/>
  <c r="O762" i="2"/>
  <c r="O763" i="2"/>
  <c r="O764" i="2"/>
  <c r="O765" i="2"/>
  <c r="O766" i="2"/>
  <c r="O767" i="2"/>
  <c r="O768" i="2"/>
  <c r="O769" i="2"/>
  <c r="O770" i="2"/>
  <c r="O771" i="2"/>
  <c r="O772" i="2"/>
  <c r="O773" i="2"/>
  <c r="O774" i="2"/>
  <c r="O775" i="2"/>
  <c r="O776" i="2"/>
  <c r="O777" i="2"/>
  <c r="O778" i="2"/>
  <c r="O779" i="2"/>
  <c r="O780" i="2"/>
  <c r="O781" i="2"/>
  <c r="O782" i="2"/>
  <c r="O783" i="2"/>
  <c r="O784" i="2"/>
  <c r="O785" i="2"/>
  <c r="O786" i="2"/>
  <c r="O787" i="2"/>
  <c r="O788" i="2"/>
  <c r="O789" i="2"/>
  <c r="O790" i="2"/>
  <c r="O791" i="2"/>
  <c r="O792" i="2"/>
  <c r="O793" i="2"/>
  <c r="O794" i="2"/>
  <c r="O795" i="2"/>
  <c r="O796" i="2"/>
  <c r="O797" i="2"/>
  <c r="O798" i="2"/>
  <c r="O799" i="2"/>
  <c r="O800" i="2"/>
  <c r="O801" i="2"/>
  <c r="O802" i="2"/>
  <c r="O803" i="2"/>
  <c r="O804" i="2"/>
  <c r="O805" i="2"/>
  <c r="O806" i="2"/>
  <c r="O807" i="2"/>
  <c r="O808" i="2"/>
  <c r="O809" i="2"/>
  <c r="O810" i="2"/>
  <c r="O811" i="2"/>
  <c r="O812" i="2"/>
  <c r="O813" i="2"/>
  <c r="O814" i="2"/>
  <c r="O815" i="2"/>
  <c r="O816" i="2"/>
  <c r="O817" i="2"/>
  <c r="O818" i="2"/>
  <c r="O819" i="2"/>
  <c r="O820" i="2"/>
  <c r="O821" i="2"/>
  <c r="O822" i="2"/>
  <c r="O823" i="2"/>
  <c r="O824" i="2"/>
  <c r="O825" i="2"/>
  <c r="O826" i="2"/>
  <c r="O827" i="2"/>
  <c r="O828" i="2"/>
  <c r="O829" i="2"/>
  <c r="O830" i="2"/>
  <c r="O831" i="2"/>
  <c r="O832" i="2"/>
  <c r="O833" i="2"/>
  <c r="O834" i="2"/>
  <c r="O835" i="2"/>
  <c r="O836" i="2"/>
  <c r="O837" i="2"/>
  <c r="O838" i="2"/>
  <c r="O839" i="2"/>
  <c r="O840" i="2"/>
  <c r="O841" i="2"/>
  <c r="O842" i="2"/>
  <c r="O843" i="2"/>
  <c r="O844" i="2"/>
  <c r="O845" i="2"/>
  <c r="O846" i="2"/>
  <c r="O847" i="2"/>
  <c r="O848" i="2"/>
  <c r="O849" i="2"/>
  <c r="O850" i="2"/>
  <c r="O851" i="2"/>
  <c r="O852" i="2"/>
  <c r="O853" i="2"/>
  <c r="O854" i="2"/>
  <c r="O855" i="2"/>
  <c r="O856" i="2"/>
  <c r="O857" i="2"/>
  <c r="O858" i="2"/>
  <c r="O859" i="2"/>
  <c r="O860" i="2"/>
  <c r="O861" i="2"/>
  <c r="O862" i="2"/>
  <c r="O863" i="2"/>
  <c r="O864" i="2"/>
  <c r="O865" i="2"/>
  <c r="O866" i="2"/>
  <c r="O867" i="2"/>
  <c r="O868" i="2"/>
  <c r="O869" i="2"/>
  <c r="O870" i="2"/>
  <c r="O871" i="2"/>
  <c r="O872" i="2"/>
  <c r="O873" i="2"/>
  <c r="O874" i="2"/>
  <c r="O875" i="2"/>
  <c r="O876" i="2"/>
  <c r="O877" i="2"/>
  <c r="O878" i="2"/>
  <c r="O879" i="2"/>
  <c r="O880" i="2"/>
  <c r="O881" i="2"/>
  <c r="O882" i="2"/>
  <c r="O883" i="2"/>
  <c r="O884" i="2"/>
  <c r="O885" i="2"/>
  <c r="O886" i="2"/>
  <c r="O887" i="2"/>
  <c r="O888" i="2"/>
  <c r="O889" i="2"/>
  <c r="O890" i="2"/>
  <c r="O891" i="2"/>
  <c r="O892" i="2"/>
  <c r="O893" i="2"/>
  <c r="O894" i="2"/>
  <c r="O895" i="2"/>
  <c r="O896" i="2"/>
  <c r="O897" i="2"/>
  <c r="O898" i="2"/>
  <c r="O899" i="2"/>
  <c r="O900" i="2"/>
  <c r="O901" i="2"/>
  <c r="O902" i="2"/>
  <c r="O903" i="2"/>
  <c r="O904" i="2"/>
  <c r="O905" i="2"/>
  <c r="O906" i="2"/>
  <c r="O907" i="2"/>
  <c r="O908" i="2"/>
  <c r="O909" i="2"/>
  <c r="O910" i="2"/>
  <c r="O911" i="2"/>
  <c r="O912" i="2"/>
  <c r="O913" i="2"/>
  <c r="O914" i="2"/>
  <c r="O915" i="2"/>
  <c r="O916" i="2"/>
  <c r="O917" i="2"/>
  <c r="O918" i="2"/>
  <c r="O919" i="2"/>
  <c r="O920" i="2"/>
  <c r="O921" i="2"/>
  <c r="O922" i="2"/>
  <c r="O923" i="2"/>
  <c r="O924" i="2"/>
  <c r="O925" i="2"/>
  <c r="O926" i="2"/>
  <c r="O927" i="2"/>
  <c r="O928" i="2"/>
  <c r="O929" i="2"/>
  <c r="O930" i="2"/>
  <c r="O931" i="2"/>
  <c r="O932" i="2"/>
  <c r="O933" i="2"/>
  <c r="O934" i="2"/>
  <c r="O935" i="2"/>
  <c r="O936" i="2"/>
  <c r="O937" i="2"/>
  <c r="O938" i="2"/>
  <c r="O939" i="2"/>
  <c r="O940" i="2"/>
  <c r="O941" i="2"/>
  <c r="O942" i="2"/>
  <c r="O943" i="2"/>
  <c r="O944" i="2"/>
  <c r="O945" i="2"/>
  <c r="O946" i="2"/>
  <c r="O947" i="2"/>
  <c r="O948" i="2"/>
  <c r="O949" i="2"/>
  <c r="O950" i="2"/>
  <c r="O951" i="2"/>
  <c r="O952" i="2"/>
  <c r="O953" i="2"/>
  <c r="O954" i="2"/>
  <c r="O955" i="2"/>
  <c r="O956" i="2"/>
  <c r="O957" i="2"/>
  <c r="O958" i="2"/>
  <c r="O959" i="2"/>
  <c r="O960" i="2"/>
  <c r="O961" i="2"/>
  <c r="O962" i="2"/>
  <c r="O963" i="2"/>
  <c r="O964" i="2"/>
  <c r="O965" i="2"/>
  <c r="O966" i="2"/>
  <c r="O967" i="2"/>
  <c r="O968" i="2"/>
  <c r="O969" i="2"/>
  <c r="O970" i="2"/>
  <c r="O971" i="2"/>
  <c r="O972" i="2"/>
  <c r="O973" i="2"/>
  <c r="O974" i="2"/>
  <c r="O975" i="2"/>
  <c r="O976" i="2"/>
  <c r="O977" i="2"/>
  <c r="O978" i="2"/>
  <c r="O979" i="2"/>
  <c r="O980" i="2"/>
  <c r="O981" i="2"/>
  <c r="O982" i="2"/>
  <c r="O983" i="2"/>
  <c r="O984" i="2"/>
  <c r="O985" i="2"/>
  <c r="O986" i="2"/>
  <c r="O987" i="2"/>
  <c r="O988" i="2"/>
  <c r="O989" i="2"/>
  <c r="O990" i="2"/>
  <c r="O991" i="2"/>
  <c r="O992" i="2"/>
  <c r="O993" i="2"/>
  <c r="O994" i="2"/>
  <c r="O995" i="2"/>
  <c r="O996" i="2"/>
  <c r="O997" i="2"/>
  <c r="O998" i="2"/>
  <c r="O999" i="2"/>
  <c r="O1000" i="2"/>
  <c r="O1001" i="2"/>
  <c r="O1002" i="2"/>
  <c r="O1003" i="2"/>
  <c r="O1004" i="2"/>
  <c r="O1005" i="2"/>
  <c r="O1006" i="2"/>
  <c r="O1007" i="2"/>
  <c r="O1008" i="2"/>
  <c r="O1009" i="2"/>
  <c r="O1010" i="2"/>
  <c r="O1011" i="2"/>
  <c r="O1012" i="2"/>
  <c r="O1013" i="2"/>
  <c r="O1014" i="2"/>
  <c r="O1015" i="2"/>
  <c r="O1016" i="2"/>
  <c r="O1017" i="2"/>
  <c r="O1018" i="2"/>
  <c r="O1019" i="2"/>
  <c r="O1020" i="2"/>
  <c r="O1021" i="2"/>
  <c r="O1022" i="2"/>
  <c r="O1023" i="2"/>
  <c r="O1024" i="2"/>
  <c r="O1025" i="2"/>
  <c r="O1026" i="2"/>
  <c r="O1027" i="2"/>
  <c r="O1028" i="2"/>
  <c r="O1029" i="2"/>
  <c r="O1030" i="2"/>
  <c r="O1031" i="2"/>
  <c r="O1032" i="2"/>
  <c r="O1033" i="2"/>
  <c r="O1034" i="2"/>
  <c r="O1035" i="2"/>
  <c r="O1036" i="2"/>
  <c r="O1037" i="2"/>
  <c r="O1038" i="2"/>
  <c r="O1039" i="2"/>
  <c r="O1040" i="2"/>
  <c r="O1041" i="2"/>
  <c r="O1042" i="2"/>
  <c r="O1043" i="2"/>
  <c r="O1044" i="2"/>
  <c r="O1045" i="2"/>
  <c r="O1046" i="2"/>
  <c r="O1047" i="2"/>
  <c r="O1048" i="2"/>
  <c r="O1049" i="2"/>
  <c r="O1050" i="2"/>
  <c r="O1051" i="2"/>
  <c r="O1052" i="2"/>
  <c r="O1053" i="2"/>
  <c r="O1054" i="2"/>
  <c r="O1055" i="2"/>
  <c r="O1056" i="2"/>
  <c r="O1057" i="2"/>
  <c r="O1058" i="2"/>
  <c r="O1059" i="2"/>
  <c r="O1060" i="2"/>
  <c r="O1061" i="2"/>
  <c r="O1062" i="2"/>
  <c r="O1063" i="2"/>
  <c r="O1064" i="2"/>
  <c r="O1065" i="2"/>
  <c r="O1066" i="2"/>
  <c r="O1067" i="2"/>
  <c r="O1068" i="2"/>
  <c r="O1069" i="2"/>
  <c r="O1070" i="2"/>
  <c r="O1071" i="2"/>
  <c r="O1072" i="2"/>
  <c r="O1073" i="2"/>
  <c r="O1074" i="2"/>
  <c r="O1075" i="2"/>
  <c r="O1076" i="2"/>
  <c r="O1077" i="2"/>
  <c r="O1078" i="2"/>
  <c r="O1079" i="2"/>
  <c r="O1080" i="2"/>
  <c r="O1081" i="2"/>
  <c r="O1082" i="2"/>
  <c r="O1083" i="2"/>
  <c r="O1084" i="2"/>
  <c r="O1085" i="2"/>
  <c r="O1086" i="2"/>
  <c r="O1087" i="2"/>
  <c r="O1088" i="2"/>
  <c r="O1089" i="2"/>
  <c r="O1090" i="2"/>
  <c r="O1091" i="2"/>
  <c r="O1092" i="2"/>
  <c r="O1093" i="2"/>
  <c r="O1094" i="2"/>
  <c r="O1095" i="2"/>
  <c r="O1096" i="2"/>
  <c r="O1097" i="2"/>
  <c r="O1098" i="2"/>
  <c r="O1099" i="2"/>
  <c r="O1100" i="2"/>
  <c r="O1101" i="2"/>
  <c r="O1102" i="2"/>
  <c r="O1103" i="2"/>
  <c r="O1104" i="2"/>
  <c r="O1105" i="2"/>
  <c r="O1106" i="2"/>
  <c r="O1107" i="2"/>
  <c r="O1108" i="2"/>
  <c r="O1109" i="2"/>
  <c r="O1110" i="2"/>
  <c r="O1111" i="2"/>
  <c r="O1112" i="2"/>
  <c r="O1113" i="2"/>
  <c r="O1114" i="2"/>
  <c r="O1115" i="2"/>
  <c r="O1116" i="2"/>
  <c r="O1117" i="2"/>
  <c r="O1118" i="2"/>
  <c r="O1119" i="2"/>
  <c r="O1120" i="2"/>
  <c r="O1121" i="2"/>
  <c r="O1122" i="2"/>
  <c r="O1123" i="2"/>
  <c r="O1124" i="2"/>
  <c r="O1125" i="2"/>
  <c r="O1126" i="2"/>
  <c r="O1127" i="2"/>
  <c r="O1128" i="2"/>
  <c r="O1129" i="2"/>
  <c r="O1130" i="2"/>
  <c r="O1131" i="2"/>
  <c r="O1132" i="2"/>
  <c r="O1133" i="2"/>
  <c r="O1134" i="2"/>
  <c r="O1135" i="2"/>
  <c r="O1136" i="2"/>
  <c r="O1137" i="2"/>
  <c r="O1138" i="2"/>
  <c r="O1139" i="2"/>
  <c r="O1140" i="2"/>
  <c r="O1141" i="2"/>
  <c r="O1142" i="2"/>
  <c r="O1143" i="2"/>
  <c r="O1144" i="2"/>
  <c r="O1145" i="2"/>
  <c r="O1146" i="2"/>
  <c r="O1147" i="2"/>
  <c r="O1148" i="2"/>
  <c r="O1149" i="2"/>
  <c r="O1150" i="2"/>
  <c r="O1151" i="2"/>
  <c r="O1152" i="2"/>
  <c r="O1153" i="2"/>
  <c r="O1154" i="2"/>
  <c r="O1155" i="2"/>
  <c r="O1156" i="2"/>
  <c r="O1157" i="2"/>
  <c r="O1158" i="2"/>
  <c r="O1159" i="2"/>
  <c r="O1160" i="2"/>
  <c r="O1161" i="2"/>
  <c r="O1162" i="2"/>
  <c r="O1163" i="2"/>
  <c r="O1164" i="2"/>
  <c r="O1165" i="2"/>
  <c r="O1166" i="2"/>
  <c r="O1167" i="2"/>
  <c r="O1168" i="2"/>
  <c r="O1169" i="2"/>
  <c r="O1170" i="2"/>
  <c r="O1171" i="2"/>
  <c r="O1172" i="2"/>
  <c r="O1173" i="2"/>
  <c r="O1174" i="2"/>
  <c r="O1175" i="2"/>
  <c r="O1176" i="2"/>
  <c r="O1177" i="2"/>
  <c r="O1178" i="2"/>
  <c r="O1179" i="2"/>
  <c r="O1180" i="2"/>
  <c r="O1181" i="2"/>
  <c r="O1182" i="2"/>
  <c r="O1183" i="2"/>
  <c r="O1184" i="2"/>
  <c r="O1185" i="2"/>
  <c r="O1186" i="2"/>
  <c r="O1187" i="2"/>
  <c r="O1188" i="2"/>
  <c r="O1189" i="2"/>
  <c r="O1190" i="2"/>
  <c r="O1191" i="2"/>
  <c r="O1192" i="2"/>
  <c r="O1193" i="2"/>
  <c r="O1194" i="2"/>
  <c r="O1195" i="2"/>
  <c r="O1196" i="2"/>
  <c r="O1197" i="2"/>
  <c r="O1198" i="2"/>
  <c r="O1199" i="2"/>
  <c r="O1200" i="2"/>
  <c r="O1201" i="2"/>
  <c r="O1202" i="2"/>
  <c r="O1203" i="2"/>
  <c r="O1204" i="2"/>
  <c r="O1205" i="2"/>
  <c r="O1206" i="2"/>
  <c r="O1207" i="2"/>
  <c r="O1208" i="2"/>
  <c r="O1209" i="2"/>
  <c r="O1210" i="2"/>
  <c r="O1211" i="2"/>
  <c r="O1212" i="2"/>
  <c r="O1213" i="2"/>
  <c r="O1214" i="2"/>
  <c r="O1215" i="2"/>
  <c r="O1216" i="2"/>
  <c r="O1217" i="2"/>
  <c r="O1218" i="2"/>
  <c r="O1219" i="2"/>
  <c r="O1220" i="2"/>
  <c r="O1221" i="2"/>
  <c r="O1222" i="2"/>
  <c r="O1223" i="2"/>
  <c r="O1224" i="2"/>
  <c r="O1225" i="2"/>
  <c r="O1226" i="2"/>
  <c r="O1227" i="2"/>
  <c r="O1228" i="2"/>
  <c r="O1229" i="2"/>
  <c r="O1230" i="2"/>
  <c r="O1231" i="2"/>
  <c r="O1232" i="2"/>
  <c r="O1233" i="2"/>
  <c r="O1234" i="2"/>
  <c r="O1235" i="2"/>
  <c r="O1236" i="2"/>
  <c r="O1237" i="2"/>
  <c r="O1238" i="2"/>
  <c r="O1239" i="2"/>
  <c r="O1240" i="2"/>
  <c r="O1241" i="2"/>
  <c r="O1242" i="2"/>
  <c r="O1243" i="2"/>
  <c r="O1244" i="2"/>
  <c r="O1245" i="2"/>
  <c r="O1246" i="2"/>
  <c r="O1247" i="2"/>
  <c r="O1248" i="2"/>
  <c r="O1249" i="2"/>
  <c r="O1250" i="2"/>
  <c r="O1251" i="2"/>
  <c r="O1252" i="2"/>
  <c r="O1253" i="2"/>
  <c r="O1254" i="2"/>
  <c r="O1255" i="2"/>
  <c r="O1256" i="2"/>
  <c r="O1257" i="2"/>
  <c r="O1258" i="2"/>
  <c r="O1259" i="2"/>
  <c r="O1260" i="2"/>
  <c r="O1261" i="2"/>
  <c r="O1262" i="2"/>
  <c r="O1263" i="2"/>
  <c r="O1264" i="2"/>
  <c r="O1265" i="2"/>
  <c r="O1266" i="2"/>
  <c r="O1267" i="2"/>
  <c r="O1268" i="2"/>
  <c r="O1269" i="2"/>
  <c r="O1270" i="2"/>
  <c r="O1271" i="2"/>
  <c r="O1272" i="2"/>
  <c r="O1273" i="2"/>
  <c r="O1274" i="2"/>
  <c r="O1275" i="2"/>
  <c r="O1276" i="2"/>
  <c r="O1277" i="2"/>
  <c r="O1278" i="2"/>
  <c r="O1279" i="2"/>
  <c r="O1280" i="2"/>
  <c r="O1281" i="2"/>
  <c r="O1282" i="2"/>
  <c r="O1283" i="2"/>
  <c r="O1284" i="2"/>
  <c r="O1285" i="2"/>
  <c r="O1286" i="2"/>
  <c r="O1287" i="2"/>
  <c r="O1288" i="2"/>
  <c r="O1289" i="2"/>
  <c r="O1290" i="2"/>
  <c r="O1291" i="2"/>
  <c r="O1292" i="2"/>
  <c r="O1293" i="2"/>
  <c r="O1294" i="2"/>
  <c r="O1295" i="2"/>
  <c r="O1296" i="2"/>
  <c r="O1297" i="2"/>
  <c r="O1298" i="2"/>
  <c r="O1299" i="2"/>
  <c r="O1300" i="2"/>
  <c r="O1301" i="2"/>
  <c r="O1302" i="2"/>
  <c r="O1303" i="2"/>
  <c r="O1304" i="2"/>
  <c r="O1305" i="2"/>
  <c r="O1306" i="2"/>
  <c r="O1307" i="2"/>
  <c r="O1308" i="2"/>
  <c r="O1309" i="2"/>
  <c r="O1310" i="2"/>
  <c r="O1311" i="2"/>
  <c r="O1312" i="2"/>
  <c r="O1313" i="2"/>
  <c r="O1314" i="2"/>
  <c r="O1315" i="2"/>
  <c r="O1316" i="2"/>
  <c r="O1317" i="2"/>
  <c r="O1318" i="2"/>
  <c r="O1319" i="2"/>
  <c r="O1320" i="2"/>
  <c r="O1321" i="2"/>
  <c r="O1322" i="2"/>
  <c r="O1323" i="2"/>
  <c r="O1324" i="2"/>
  <c r="O1325" i="2"/>
  <c r="O1326" i="2"/>
  <c r="O1327" i="2"/>
  <c r="O1328" i="2"/>
  <c r="O1329" i="2"/>
  <c r="O1330" i="2"/>
  <c r="O1331" i="2"/>
  <c r="O1332" i="2"/>
  <c r="O1333" i="2"/>
  <c r="O1334" i="2"/>
  <c r="O1335" i="2"/>
  <c r="O1336" i="2"/>
  <c r="O1337" i="2"/>
  <c r="O1338" i="2"/>
  <c r="O1339" i="2"/>
  <c r="O1340" i="2"/>
  <c r="O1341" i="2"/>
  <c r="O1342" i="2"/>
  <c r="O1343" i="2"/>
  <c r="O1344" i="2"/>
  <c r="O1345" i="2"/>
  <c r="O1346" i="2"/>
  <c r="O1347" i="2"/>
  <c r="O1348" i="2"/>
  <c r="O1349" i="2"/>
  <c r="O1350" i="2"/>
  <c r="O1351" i="2"/>
  <c r="O1352" i="2"/>
  <c r="O1353" i="2"/>
  <c r="O1354" i="2"/>
  <c r="O1355" i="2"/>
  <c r="O1356" i="2"/>
  <c r="O1357" i="2"/>
  <c r="O1358" i="2"/>
  <c r="O1359" i="2"/>
  <c r="O1360" i="2"/>
  <c r="O1361" i="2"/>
  <c r="O1362" i="2"/>
  <c r="O1363" i="2"/>
  <c r="O1364" i="2"/>
  <c r="O1365" i="2"/>
  <c r="O1366" i="2"/>
  <c r="O1367" i="2"/>
  <c r="O1368" i="2"/>
  <c r="O1369" i="2"/>
  <c r="O1370" i="2"/>
  <c r="O1371" i="2"/>
  <c r="O1372" i="2"/>
  <c r="O1373" i="2"/>
  <c r="O1374" i="2"/>
  <c r="O1375" i="2"/>
  <c r="O1376" i="2"/>
  <c r="O1377" i="2"/>
  <c r="O1378" i="2"/>
  <c r="O1379" i="2"/>
  <c r="O1380" i="2"/>
  <c r="O1381" i="2"/>
  <c r="O1382" i="2"/>
  <c r="O1383" i="2"/>
  <c r="O1384" i="2"/>
  <c r="O1385" i="2"/>
  <c r="O1386" i="2"/>
  <c r="O1387" i="2"/>
  <c r="O1388" i="2"/>
  <c r="O1389" i="2"/>
  <c r="O1390" i="2"/>
  <c r="O1391" i="2"/>
  <c r="O1392" i="2"/>
  <c r="O1393" i="2"/>
  <c r="O1394" i="2"/>
  <c r="O1395" i="2"/>
  <c r="O1396" i="2"/>
  <c r="O1397" i="2"/>
  <c r="O1398" i="2"/>
  <c r="O1399" i="2"/>
  <c r="O1400" i="2"/>
  <c r="O1401" i="2"/>
  <c r="O1402" i="2"/>
  <c r="O1403" i="2"/>
  <c r="O1404" i="2"/>
  <c r="O1405" i="2"/>
  <c r="O1406" i="2"/>
  <c r="O1407" i="2"/>
  <c r="O1408" i="2"/>
  <c r="O1409" i="2"/>
  <c r="O1410" i="2"/>
  <c r="O1411" i="2"/>
  <c r="O1412" i="2"/>
  <c r="O1413" i="2"/>
  <c r="O1414" i="2"/>
  <c r="O1415" i="2"/>
  <c r="O1416" i="2"/>
  <c r="O1417" i="2"/>
  <c r="O1418" i="2"/>
  <c r="O1419" i="2"/>
  <c r="O1420" i="2"/>
  <c r="O1421" i="2"/>
  <c r="O1422" i="2"/>
  <c r="O1423" i="2"/>
  <c r="O1424" i="2"/>
  <c r="O1425" i="2"/>
  <c r="O1426" i="2"/>
  <c r="O1427" i="2"/>
  <c r="O1428" i="2"/>
  <c r="O1429" i="2"/>
  <c r="O1430" i="2"/>
  <c r="O1431" i="2"/>
  <c r="O1432" i="2"/>
  <c r="O1433" i="2"/>
  <c r="O1434" i="2"/>
  <c r="O1435" i="2"/>
  <c r="O1436" i="2"/>
  <c r="O1437" i="2"/>
  <c r="O1438" i="2"/>
  <c r="O1439" i="2"/>
  <c r="O1440" i="2"/>
  <c r="O1441" i="2"/>
  <c r="O1442" i="2"/>
  <c r="O1443" i="2"/>
  <c r="O1444" i="2"/>
  <c r="O1445" i="2"/>
  <c r="O1446" i="2"/>
  <c r="O1447" i="2"/>
  <c r="O1448" i="2"/>
  <c r="O1449" i="2"/>
  <c r="O1450" i="2"/>
  <c r="O1451" i="2"/>
  <c r="O1452" i="2"/>
  <c r="O1453" i="2"/>
  <c r="O1454" i="2"/>
  <c r="O1455" i="2"/>
  <c r="O1456" i="2"/>
  <c r="O1457" i="2"/>
  <c r="O1458" i="2"/>
  <c r="O1459" i="2"/>
  <c r="O1460" i="2"/>
  <c r="O1461" i="2"/>
  <c r="O1462" i="2"/>
  <c r="O1463" i="2"/>
  <c r="O1464" i="2"/>
  <c r="O1465" i="2"/>
  <c r="O1466" i="2"/>
  <c r="O1467" i="2"/>
  <c r="O1468" i="2"/>
  <c r="O1469" i="2"/>
  <c r="O1470" i="2"/>
  <c r="O1471" i="2"/>
  <c r="O1472" i="2"/>
  <c r="O1473" i="2"/>
  <c r="O1474" i="2"/>
  <c r="O1475" i="2"/>
  <c r="O1476" i="2"/>
  <c r="O1477" i="2"/>
  <c r="O1478" i="2"/>
  <c r="O1479" i="2"/>
  <c r="O1480" i="2"/>
  <c r="O1481" i="2"/>
  <c r="O1482" i="2"/>
  <c r="O1483" i="2"/>
  <c r="O1484" i="2"/>
  <c r="O1485" i="2"/>
  <c r="O1486" i="2"/>
  <c r="O1487" i="2"/>
  <c r="O1488" i="2"/>
  <c r="O1489" i="2"/>
  <c r="O1490" i="2"/>
  <c r="O1491" i="2"/>
  <c r="O1492" i="2"/>
  <c r="O1493" i="2"/>
  <c r="O1494" i="2"/>
  <c r="O1495" i="2"/>
  <c r="O1496" i="2"/>
  <c r="O1497" i="2"/>
  <c r="O1498" i="2"/>
  <c r="O1499" i="2"/>
  <c r="O1500" i="2"/>
  <c r="O1501" i="2"/>
  <c r="O1502" i="2"/>
  <c r="O1503" i="2"/>
  <c r="O1504" i="2"/>
  <c r="O1505" i="2"/>
  <c r="O1506" i="2"/>
  <c r="O1507" i="2"/>
  <c r="O1508" i="2"/>
  <c r="O1509" i="2"/>
  <c r="O1510" i="2"/>
  <c r="O1511" i="2"/>
  <c r="O1512" i="2"/>
  <c r="O1513" i="2"/>
  <c r="O1514" i="2"/>
  <c r="O1515" i="2"/>
  <c r="O1516" i="2"/>
  <c r="O1517" i="2"/>
  <c r="O1518" i="2"/>
  <c r="O1519" i="2"/>
  <c r="O1520" i="2"/>
  <c r="O1521" i="2"/>
  <c r="O1522" i="2"/>
  <c r="O1523" i="2"/>
  <c r="O1524" i="2"/>
  <c r="O1525" i="2"/>
  <c r="O1526" i="2"/>
  <c r="O1527" i="2"/>
  <c r="O1528" i="2"/>
  <c r="O1529" i="2"/>
  <c r="O1530" i="2"/>
  <c r="O1531" i="2"/>
  <c r="O1532" i="2"/>
  <c r="O1533" i="2"/>
  <c r="O1534" i="2"/>
  <c r="O1535" i="2"/>
  <c r="O1536" i="2"/>
  <c r="O1537" i="2"/>
  <c r="O1538" i="2"/>
  <c r="O1539" i="2"/>
  <c r="O1540" i="2"/>
  <c r="O1541" i="2"/>
  <c r="O1542" i="2"/>
  <c r="O1543" i="2"/>
  <c r="O1544" i="2"/>
  <c r="O1545" i="2"/>
  <c r="O1546" i="2"/>
  <c r="O1547" i="2"/>
  <c r="O1548" i="2"/>
  <c r="O1549" i="2"/>
  <c r="O1550" i="2"/>
  <c r="O1551" i="2"/>
  <c r="O1552" i="2"/>
  <c r="O1553" i="2"/>
  <c r="O1554" i="2"/>
  <c r="O1555" i="2"/>
  <c r="O1556" i="2"/>
  <c r="O1557" i="2"/>
  <c r="O1558" i="2"/>
  <c r="O1559" i="2"/>
  <c r="O1560" i="2"/>
  <c r="O1561" i="2"/>
  <c r="O1562" i="2"/>
  <c r="O1563" i="2"/>
  <c r="O1564" i="2"/>
  <c r="O1565" i="2"/>
  <c r="O1566" i="2"/>
  <c r="O1567" i="2"/>
  <c r="O1568" i="2"/>
  <c r="O1569" i="2"/>
  <c r="O1570" i="2"/>
  <c r="O1571" i="2"/>
  <c r="O1572" i="2"/>
  <c r="O1573" i="2"/>
  <c r="O1574" i="2"/>
  <c r="O1575" i="2"/>
  <c r="O1576" i="2"/>
  <c r="O1577" i="2"/>
  <c r="O1578" i="2"/>
  <c r="O1579" i="2"/>
  <c r="O1580" i="2"/>
  <c r="O1581" i="2"/>
  <c r="O1582" i="2"/>
  <c r="O1583" i="2"/>
  <c r="O1584" i="2"/>
  <c r="O1585" i="2"/>
  <c r="O1586" i="2"/>
  <c r="O1587" i="2"/>
  <c r="O1588" i="2"/>
  <c r="O1589" i="2"/>
  <c r="O1590" i="2"/>
  <c r="O1591" i="2"/>
  <c r="O1592" i="2"/>
  <c r="O1593" i="2"/>
  <c r="O1594" i="2"/>
  <c r="O1595" i="2"/>
  <c r="O1596" i="2"/>
  <c r="O1597" i="2"/>
  <c r="O1598" i="2"/>
  <c r="O1599" i="2"/>
  <c r="O1600" i="2"/>
  <c r="O1601" i="2"/>
  <c r="O1602" i="2"/>
  <c r="O1603" i="2"/>
  <c r="O1604" i="2"/>
  <c r="O1605" i="2"/>
  <c r="O1606" i="2"/>
  <c r="O1607" i="2"/>
  <c r="O1608" i="2"/>
  <c r="O1609" i="2"/>
  <c r="O1610" i="2"/>
  <c r="O1611" i="2"/>
  <c r="O1612" i="2"/>
  <c r="O1613" i="2"/>
  <c r="O1614" i="2"/>
  <c r="O1615" i="2"/>
  <c r="O1616" i="2"/>
  <c r="O1617" i="2"/>
  <c r="O1618" i="2"/>
  <c r="O1619" i="2"/>
  <c r="O1620" i="2"/>
  <c r="O1621" i="2"/>
  <c r="O1622" i="2"/>
  <c r="O1623" i="2"/>
  <c r="O1624" i="2"/>
  <c r="O1625" i="2"/>
  <c r="O1626" i="2"/>
  <c r="O1627" i="2"/>
  <c r="O1628" i="2"/>
  <c r="O1629" i="2"/>
  <c r="O1630" i="2"/>
  <c r="O1631" i="2"/>
  <c r="O1632" i="2"/>
  <c r="O1633" i="2"/>
  <c r="O1634" i="2"/>
  <c r="O1635" i="2"/>
  <c r="O1636" i="2"/>
  <c r="O1637" i="2"/>
  <c r="O1638" i="2"/>
  <c r="O1639" i="2"/>
  <c r="O1640" i="2"/>
  <c r="O1641" i="2"/>
  <c r="O1642" i="2"/>
  <c r="O1643" i="2"/>
  <c r="O1644" i="2"/>
  <c r="O1645" i="2"/>
  <c r="O1646" i="2"/>
  <c r="O1647" i="2"/>
  <c r="O1648" i="2"/>
  <c r="O1649" i="2"/>
  <c r="O1650" i="2"/>
  <c r="O1651" i="2"/>
  <c r="O1652" i="2"/>
  <c r="O1653" i="2"/>
  <c r="O1654" i="2"/>
  <c r="O1655" i="2"/>
  <c r="O1656" i="2"/>
  <c r="O1657" i="2"/>
  <c r="O1658" i="2"/>
  <c r="O1659" i="2"/>
  <c r="O1660" i="2"/>
  <c r="O1661" i="2"/>
  <c r="O1662" i="2"/>
  <c r="O1663" i="2"/>
  <c r="O1664" i="2"/>
  <c r="O1665" i="2"/>
  <c r="O1666" i="2"/>
  <c r="O1667" i="2"/>
  <c r="O1668" i="2"/>
  <c r="O1669" i="2"/>
  <c r="O1670" i="2"/>
  <c r="O1671" i="2"/>
  <c r="O1672" i="2"/>
  <c r="O1673" i="2"/>
  <c r="O1674" i="2"/>
  <c r="O1675" i="2"/>
  <c r="O1676" i="2"/>
  <c r="O1677" i="2"/>
  <c r="O1678" i="2"/>
  <c r="O1679" i="2"/>
  <c r="O1680" i="2"/>
  <c r="O1681" i="2"/>
  <c r="O1682" i="2"/>
  <c r="O1683" i="2"/>
  <c r="O1684" i="2"/>
  <c r="O1685" i="2"/>
  <c r="O1686" i="2"/>
  <c r="O1687" i="2"/>
  <c r="O1688" i="2"/>
  <c r="O1689" i="2"/>
  <c r="O1690" i="2"/>
  <c r="O1691" i="2"/>
  <c r="O1692" i="2"/>
  <c r="O1693" i="2"/>
  <c r="O1694" i="2"/>
  <c r="O1695" i="2"/>
  <c r="O1696" i="2"/>
  <c r="O1697" i="2"/>
  <c r="O1698" i="2"/>
  <c r="O1699" i="2"/>
  <c r="O1700" i="2"/>
  <c r="O1701" i="2"/>
  <c r="O1702" i="2"/>
  <c r="O1703" i="2"/>
  <c r="O1704" i="2"/>
  <c r="O1705" i="2"/>
  <c r="O1706" i="2"/>
  <c r="O1707" i="2"/>
  <c r="O1708" i="2"/>
  <c r="O1709" i="2"/>
  <c r="O1710" i="2"/>
  <c r="O1711" i="2"/>
  <c r="O1712" i="2"/>
  <c r="O1713" i="2"/>
  <c r="O1714" i="2"/>
  <c r="O1715" i="2"/>
  <c r="O1716" i="2"/>
  <c r="O1717" i="2"/>
  <c r="O1718" i="2"/>
  <c r="O1719" i="2"/>
  <c r="O1720" i="2"/>
  <c r="O1721" i="2"/>
  <c r="O1722" i="2"/>
  <c r="O1723" i="2"/>
  <c r="O1724" i="2"/>
  <c r="O1725" i="2"/>
  <c r="O1726" i="2"/>
  <c r="O1727" i="2"/>
  <c r="O1728" i="2"/>
  <c r="O1729" i="2"/>
  <c r="O1730" i="2"/>
  <c r="O1731" i="2"/>
  <c r="O1732" i="2"/>
  <c r="O1733" i="2"/>
  <c r="O1734" i="2"/>
  <c r="O1735" i="2"/>
  <c r="O1736" i="2"/>
  <c r="O1737" i="2"/>
  <c r="O1738" i="2"/>
  <c r="O1739" i="2"/>
  <c r="O1740" i="2"/>
  <c r="O1741" i="2"/>
  <c r="O1742" i="2"/>
  <c r="O1743" i="2"/>
  <c r="O1744" i="2"/>
  <c r="O1745" i="2"/>
  <c r="O1746" i="2"/>
  <c r="O1747" i="2"/>
  <c r="O1748" i="2"/>
  <c r="O1749" i="2"/>
  <c r="O1750" i="2"/>
  <c r="O1751" i="2"/>
  <c r="O1752" i="2"/>
  <c r="O1753" i="2"/>
  <c r="O1754" i="2"/>
  <c r="O1755" i="2"/>
  <c r="O1756" i="2"/>
  <c r="O1757" i="2"/>
  <c r="O1758" i="2"/>
  <c r="O1759" i="2"/>
  <c r="O1760" i="2"/>
  <c r="O1761" i="2"/>
  <c r="O1762" i="2"/>
  <c r="O1763" i="2"/>
  <c r="O1764" i="2"/>
  <c r="O1765" i="2"/>
  <c r="O1766" i="2"/>
  <c r="O1767" i="2"/>
  <c r="O1768" i="2"/>
  <c r="O1769" i="2"/>
  <c r="O1770" i="2"/>
  <c r="O1771" i="2"/>
  <c r="O1772" i="2"/>
  <c r="O1773" i="2"/>
  <c r="O1774" i="2"/>
  <c r="O1775" i="2"/>
  <c r="O1776" i="2"/>
  <c r="O1777" i="2"/>
  <c r="O1778" i="2"/>
  <c r="O1779" i="2"/>
  <c r="O1780" i="2"/>
  <c r="O1781" i="2"/>
  <c r="O1782" i="2"/>
  <c r="O1783" i="2"/>
  <c r="O1784" i="2"/>
  <c r="O1785" i="2"/>
  <c r="O1786" i="2"/>
  <c r="O1787" i="2"/>
  <c r="O1788" i="2"/>
  <c r="O1789" i="2"/>
  <c r="O1790" i="2"/>
  <c r="O1791" i="2"/>
  <c r="O1792" i="2"/>
  <c r="O1793" i="2"/>
  <c r="O1794" i="2"/>
  <c r="O1795" i="2"/>
  <c r="O1796" i="2"/>
  <c r="O1797" i="2"/>
  <c r="O1798" i="2"/>
  <c r="O1799" i="2"/>
  <c r="O1800" i="2"/>
  <c r="O1801" i="2"/>
  <c r="O1802" i="2"/>
  <c r="O1803" i="2"/>
  <c r="O1804" i="2"/>
  <c r="O1805" i="2"/>
  <c r="O1806" i="2"/>
  <c r="O1807" i="2"/>
  <c r="O1808" i="2"/>
  <c r="O1809" i="2"/>
  <c r="O1810" i="2"/>
  <c r="O1811" i="2"/>
  <c r="O1812" i="2"/>
  <c r="O1813" i="2"/>
  <c r="O1814" i="2"/>
  <c r="O1815" i="2"/>
  <c r="O1816" i="2"/>
  <c r="O1817" i="2"/>
  <c r="O1818" i="2"/>
  <c r="O1819" i="2"/>
  <c r="O1820" i="2"/>
  <c r="O1821" i="2"/>
  <c r="O1822" i="2"/>
  <c r="O1823" i="2"/>
  <c r="O1824" i="2"/>
  <c r="O1825" i="2"/>
  <c r="O1826" i="2"/>
  <c r="O1827" i="2"/>
  <c r="O1828" i="2"/>
  <c r="O1829" i="2"/>
  <c r="O1830" i="2"/>
  <c r="O1831" i="2"/>
  <c r="O1832" i="2"/>
  <c r="O1833" i="2"/>
  <c r="O1834" i="2"/>
  <c r="O1835" i="2"/>
  <c r="O1836" i="2"/>
  <c r="O1837" i="2"/>
  <c r="O1838" i="2"/>
  <c r="O1839" i="2"/>
  <c r="O1840" i="2"/>
  <c r="O1841" i="2"/>
  <c r="O1842" i="2"/>
  <c r="O1843" i="2"/>
  <c r="O1844" i="2"/>
  <c r="O1845" i="2"/>
  <c r="O1846" i="2"/>
  <c r="O1847" i="2"/>
  <c r="O1848" i="2"/>
  <c r="O1849" i="2"/>
  <c r="O1850" i="2"/>
  <c r="O1851" i="2"/>
  <c r="O1852" i="2"/>
  <c r="O1853" i="2"/>
  <c r="O1854" i="2"/>
  <c r="O1855" i="2"/>
  <c r="O1856" i="2"/>
  <c r="O1857" i="2"/>
  <c r="O1858" i="2"/>
  <c r="O1859" i="2"/>
  <c r="O1860" i="2"/>
  <c r="O1861" i="2"/>
  <c r="O1862" i="2"/>
  <c r="O1863" i="2"/>
  <c r="O1864" i="2"/>
  <c r="O1865" i="2"/>
  <c r="O1866" i="2"/>
  <c r="O1867" i="2"/>
  <c r="O1868" i="2"/>
  <c r="O1869" i="2"/>
  <c r="O1870" i="2"/>
  <c r="O1871" i="2"/>
  <c r="O1872" i="2"/>
  <c r="O1873" i="2"/>
  <c r="O1874" i="2"/>
  <c r="O1875" i="2"/>
  <c r="O1876" i="2"/>
  <c r="O1877" i="2"/>
  <c r="O1878" i="2"/>
  <c r="O1879" i="2"/>
  <c r="O1880" i="2"/>
  <c r="O1881" i="2"/>
  <c r="O1882" i="2"/>
  <c r="O1883" i="2"/>
  <c r="O1884" i="2"/>
  <c r="O1885" i="2"/>
  <c r="O1886" i="2"/>
  <c r="O1887" i="2"/>
  <c r="O1888" i="2"/>
  <c r="O1889" i="2"/>
  <c r="O1890" i="2"/>
  <c r="O1891" i="2"/>
  <c r="O1892" i="2"/>
  <c r="O1893" i="2"/>
  <c r="O1894" i="2"/>
  <c r="O1895" i="2"/>
  <c r="O1896" i="2"/>
  <c r="O1897" i="2"/>
  <c r="O1898" i="2"/>
  <c r="O1899" i="2"/>
  <c r="O1900" i="2"/>
  <c r="O1901" i="2"/>
  <c r="O1902" i="2"/>
  <c r="O1903" i="2"/>
  <c r="O1904" i="2"/>
  <c r="O1905" i="2"/>
  <c r="O1906" i="2"/>
  <c r="O1907" i="2"/>
  <c r="O1908" i="2"/>
  <c r="O1909" i="2"/>
  <c r="O1910" i="2"/>
  <c r="O1911" i="2"/>
  <c r="O1912" i="2"/>
  <c r="O1913" i="2"/>
  <c r="O1914" i="2"/>
  <c r="O1915" i="2"/>
  <c r="O1916" i="2"/>
  <c r="O1917" i="2"/>
  <c r="O1918" i="2"/>
  <c r="O1919" i="2"/>
  <c r="O1920" i="2"/>
  <c r="O1921" i="2"/>
  <c r="O1922" i="2"/>
  <c r="O1923" i="2"/>
  <c r="O1924" i="2"/>
  <c r="O1925" i="2"/>
  <c r="O1926" i="2"/>
  <c r="O1927" i="2"/>
  <c r="O1928" i="2"/>
  <c r="O1929" i="2"/>
  <c r="O1930" i="2"/>
  <c r="O1931" i="2"/>
  <c r="O1932" i="2"/>
  <c r="O1933" i="2"/>
  <c r="O1934" i="2"/>
  <c r="O1935" i="2"/>
  <c r="O1936" i="2"/>
  <c r="O1937" i="2"/>
  <c r="O1938" i="2"/>
  <c r="O1939" i="2"/>
  <c r="O1940" i="2"/>
  <c r="O1941" i="2"/>
  <c r="O1942" i="2"/>
  <c r="O1943" i="2"/>
  <c r="O1944" i="2"/>
  <c r="O1945" i="2"/>
  <c r="O1946" i="2"/>
  <c r="O1947" i="2"/>
  <c r="O1948" i="2"/>
  <c r="O1949" i="2"/>
  <c r="O1950" i="2"/>
  <c r="O1951" i="2"/>
  <c r="O1952" i="2"/>
  <c r="O1953" i="2"/>
  <c r="O1954" i="2"/>
  <c r="O1955" i="2"/>
  <c r="O1956" i="2"/>
  <c r="O1957" i="2"/>
  <c r="O1958" i="2"/>
  <c r="O1959" i="2"/>
  <c r="O1960" i="2"/>
  <c r="O1961" i="2"/>
  <c r="O1962" i="2"/>
  <c r="O1963" i="2"/>
  <c r="O1964" i="2"/>
  <c r="O1965" i="2"/>
  <c r="O1966" i="2"/>
  <c r="O1967" i="2"/>
  <c r="O1968" i="2"/>
  <c r="O1969" i="2"/>
  <c r="O1970" i="2"/>
  <c r="O1971" i="2"/>
  <c r="O1972" i="2"/>
  <c r="O1973" i="2"/>
  <c r="O1974" i="2"/>
  <c r="O1975" i="2"/>
  <c r="O1976" i="2"/>
  <c r="O1977" i="2"/>
  <c r="O1978" i="2"/>
  <c r="O1979" i="2"/>
  <c r="O1980" i="2"/>
  <c r="O1981" i="2"/>
  <c r="O1982" i="2"/>
  <c r="O1983" i="2"/>
  <c r="O1984" i="2"/>
  <c r="O1985" i="2"/>
  <c r="O1986" i="2"/>
  <c r="O1987" i="2"/>
  <c r="O1988" i="2"/>
  <c r="O1989" i="2"/>
  <c r="O1990" i="2"/>
  <c r="O1991" i="2"/>
  <c r="O1992" i="2"/>
  <c r="O1993" i="2"/>
  <c r="O1994" i="2"/>
  <c r="O1995" i="2"/>
  <c r="O1996" i="2"/>
  <c r="O1997" i="2"/>
  <c r="O1998" i="2"/>
  <c r="O1999" i="2"/>
  <c r="O2000" i="2"/>
  <c r="O2001" i="2"/>
  <c r="O2002" i="2"/>
  <c r="O2003" i="2"/>
  <c r="O2004" i="2"/>
  <c r="O2005" i="2"/>
  <c r="O2006" i="2"/>
  <c r="O2007" i="2"/>
  <c r="O2008" i="2"/>
  <c r="O2009" i="2"/>
  <c r="O2010" i="2"/>
  <c r="O2011" i="2"/>
  <c r="O2012" i="2"/>
  <c r="O2013" i="2"/>
  <c r="O2014" i="2"/>
  <c r="O2015" i="2"/>
  <c r="O2016" i="2"/>
  <c r="O2017" i="2"/>
  <c r="O2018" i="2"/>
  <c r="O2019" i="2"/>
  <c r="O2020" i="2"/>
  <c r="O2021" i="2"/>
  <c r="O2022" i="2"/>
  <c r="O2023" i="2"/>
  <c r="O2024" i="2"/>
  <c r="O2025" i="2"/>
  <c r="O2026" i="2"/>
  <c r="O2027" i="2"/>
  <c r="O2028" i="2"/>
  <c r="O2029" i="2"/>
  <c r="O2030" i="2"/>
  <c r="O2031" i="2"/>
  <c r="O2032" i="2"/>
  <c r="O2033" i="2"/>
  <c r="O2" i="2"/>
  <c r="M2033" i="2"/>
  <c r="M2032" i="2"/>
  <c r="M2031" i="2"/>
  <c r="M2030" i="2"/>
  <c r="M2029" i="2"/>
  <c r="M2028" i="2"/>
  <c r="M2027" i="2"/>
  <c r="M2026" i="2"/>
  <c r="M2025" i="2"/>
  <c r="M2024" i="2"/>
  <c r="M2023" i="2"/>
  <c r="M2022" i="2"/>
  <c r="M2021" i="2"/>
  <c r="M2020" i="2"/>
  <c r="M2019" i="2"/>
  <c r="M2018" i="2"/>
  <c r="M2017" i="2"/>
  <c r="M2016" i="2"/>
  <c r="M2015" i="2"/>
  <c r="M2014" i="2"/>
  <c r="M2013" i="2"/>
  <c r="M2012" i="2"/>
  <c r="M2011" i="2"/>
  <c r="M2010" i="2"/>
  <c r="M2009" i="2"/>
  <c r="M2008" i="2"/>
  <c r="M2007" i="2"/>
  <c r="M2006" i="2"/>
  <c r="M2005" i="2"/>
  <c r="M2004" i="2"/>
  <c r="M2003" i="2"/>
  <c r="M2002" i="2"/>
  <c r="M2001" i="2"/>
  <c r="M2000" i="2"/>
  <c r="M1999" i="2"/>
  <c r="M1998" i="2"/>
  <c r="M1997" i="2"/>
  <c r="M1996" i="2"/>
  <c r="M1995" i="2"/>
  <c r="M1994" i="2"/>
  <c r="M1993" i="2"/>
  <c r="M1992" i="2"/>
  <c r="M1991" i="2"/>
  <c r="M1990" i="2"/>
  <c r="M1989" i="2"/>
  <c r="M1988" i="2"/>
  <c r="M1987" i="2"/>
  <c r="M1986" i="2"/>
  <c r="M1985" i="2"/>
  <c r="M1984" i="2"/>
  <c r="M1983" i="2"/>
  <c r="M1982" i="2"/>
  <c r="M1981" i="2"/>
  <c r="M1980" i="2"/>
  <c r="M1979" i="2"/>
  <c r="M1978" i="2"/>
  <c r="M1977" i="2"/>
  <c r="M1976" i="2"/>
  <c r="M1975" i="2"/>
  <c r="M1974" i="2"/>
  <c r="M1973" i="2"/>
  <c r="M1972" i="2"/>
  <c r="M1971" i="2"/>
  <c r="M1970" i="2"/>
  <c r="M1969" i="2"/>
  <c r="M1968" i="2"/>
  <c r="M1967" i="2"/>
  <c r="M1966" i="2"/>
  <c r="M1965" i="2"/>
  <c r="M1964" i="2"/>
  <c r="M1963" i="2"/>
  <c r="M1962" i="2"/>
  <c r="M1961" i="2"/>
  <c r="M1960" i="2"/>
  <c r="M1959" i="2"/>
  <c r="M1958" i="2"/>
  <c r="M1957" i="2"/>
  <c r="M1956" i="2"/>
  <c r="M1955" i="2"/>
  <c r="M1954" i="2"/>
  <c r="M1953" i="2"/>
  <c r="M1952" i="2"/>
  <c r="M1951" i="2"/>
  <c r="M1950" i="2"/>
  <c r="M1949" i="2"/>
  <c r="M1948" i="2"/>
  <c r="M1947" i="2"/>
  <c r="M1946" i="2"/>
  <c r="M1945" i="2"/>
  <c r="M1944" i="2"/>
  <c r="M1943" i="2"/>
  <c r="M1942" i="2"/>
  <c r="M1941" i="2"/>
  <c r="M1940" i="2"/>
  <c r="M1939" i="2"/>
  <c r="M1938" i="2"/>
  <c r="M1937" i="2"/>
  <c r="M1936" i="2"/>
  <c r="M1935" i="2"/>
  <c r="M1934" i="2"/>
  <c r="M1933" i="2"/>
  <c r="M1932" i="2"/>
  <c r="M1931" i="2"/>
  <c r="M1930" i="2"/>
  <c r="M1929" i="2"/>
  <c r="M1928" i="2"/>
  <c r="M1927" i="2"/>
  <c r="M1926" i="2"/>
  <c r="M1925" i="2"/>
  <c r="M1924" i="2"/>
  <c r="M1923" i="2"/>
  <c r="M1922" i="2"/>
  <c r="M1921" i="2"/>
  <c r="M1920" i="2"/>
  <c r="M1919" i="2"/>
  <c r="M1918" i="2"/>
  <c r="M1917" i="2"/>
  <c r="M1916" i="2"/>
  <c r="M1915" i="2"/>
  <c r="M1914" i="2"/>
  <c r="M1913" i="2"/>
  <c r="M1912" i="2"/>
  <c r="M1911" i="2"/>
  <c r="M1910" i="2"/>
  <c r="M1909" i="2"/>
  <c r="M1908" i="2"/>
  <c r="M1907" i="2"/>
  <c r="M1906" i="2"/>
  <c r="M1905" i="2"/>
  <c r="M1904" i="2"/>
  <c r="M1903" i="2"/>
  <c r="M1902" i="2"/>
  <c r="M1901" i="2"/>
  <c r="M1900" i="2"/>
  <c r="M1899" i="2"/>
  <c r="M1898" i="2"/>
  <c r="M1897" i="2"/>
  <c r="M1896" i="2"/>
  <c r="M1895" i="2"/>
  <c r="M1894" i="2"/>
  <c r="M1893" i="2"/>
  <c r="M1892" i="2"/>
  <c r="M1891" i="2"/>
  <c r="M1890" i="2"/>
  <c r="M1889" i="2"/>
  <c r="M1888" i="2"/>
  <c r="M1887" i="2"/>
  <c r="M1886" i="2"/>
  <c r="M1885" i="2"/>
  <c r="M1884" i="2"/>
  <c r="M1883" i="2"/>
  <c r="M1882" i="2"/>
  <c r="M1881" i="2"/>
  <c r="M1880" i="2"/>
  <c r="M1879" i="2"/>
  <c r="M1878" i="2"/>
  <c r="M1877" i="2"/>
  <c r="M1876" i="2"/>
  <c r="M1875" i="2"/>
  <c r="M1874" i="2"/>
  <c r="M1873" i="2"/>
  <c r="M1872" i="2"/>
  <c r="M1871" i="2"/>
  <c r="M1870" i="2"/>
  <c r="M1869" i="2"/>
  <c r="M1868" i="2"/>
  <c r="M1867" i="2"/>
  <c r="M1866" i="2"/>
  <c r="M1865" i="2"/>
  <c r="M1864" i="2"/>
  <c r="M1863" i="2"/>
  <c r="M1862" i="2"/>
  <c r="M1861" i="2"/>
  <c r="M1860" i="2"/>
  <c r="M1859" i="2"/>
  <c r="M1858" i="2"/>
  <c r="M1857" i="2"/>
  <c r="M1856" i="2"/>
  <c r="M1855" i="2"/>
  <c r="M1854" i="2"/>
  <c r="M1853" i="2"/>
  <c r="M1852" i="2"/>
  <c r="M1851" i="2"/>
  <c r="M1850" i="2"/>
  <c r="M1849" i="2"/>
  <c r="M1848" i="2"/>
  <c r="M1847" i="2"/>
  <c r="M1846" i="2"/>
  <c r="M1845" i="2"/>
  <c r="M1844" i="2"/>
  <c r="M1843" i="2"/>
  <c r="M1842" i="2"/>
  <c r="M1841" i="2"/>
  <c r="M1840" i="2"/>
  <c r="M1839" i="2"/>
  <c r="M1838" i="2"/>
  <c r="M1837" i="2"/>
  <c r="M1836" i="2"/>
  <c r="M1835" i="2"/>
  <c r="M1834" i="2"/>
  <c r="M1833" i="2"/>
  <c r="M1832" i="2"/>
  <c r="M1831" i="2"/>
  <c r="M1830" i="2"/>
  <c r="M1829" i="2"/>
  <c r="M1828" i="2"/>
  <c r="M1827" i="2"/>
  <c r="M1826" i="2"/>
  <c r="M1825" i="2"/>
  <c r="M1824" i="2"/>
  <c r="M1823" i="2"/>
  <c r="M1822" i="2"/>
  <c r="M1821" i="2"/>
  <c r="M1820" i="2"/>
  <c r="M1819" i="2"/>
  <c r="M1818" i="2"/>
  <c r="M1817" i="2"/>
  <c r="M1816" i="2"/>
  <c r="M1815" i="2"/>
  <c r="M1814" i="2"/>
  <c r="M1813" i="2"/>
  <c r="M1812" i="2"/>
  <c r="M1811" i="2"/>
  <c r="M1810" i="2"/>
  <c r="M1809" i="2"/>
  <c r="M1808" i="2"/>
  <c r="M1807" i="2"/>
  <c r="M1806" i="2"/>
  <c r="M1805" i="2"/>
  <c r="M1804" i="2"/>
  <c r="M1803" i="2"/>
  <c r="M1802" i="2"/>
  <c r="M1801" i="2"/>
  <c r="M1800" i="2"/>
  <c r="M1799" i="2"/>
  <c r="M1798" i="2"/>
  <c r="M1797" i="2"/>
  <c r="M1796" i="2"/>
  <c r="M1795" i="2"/>
  <c r="M1794" i="2"/>
  <c r="M1793" i="2"/>
  <c r="M1792" i="2"/>
  <c r="M1791" i="2"/>
  <c r="M1790" i="2"/>
  <c r="M1789" i="2"/>
  <c r="M1788" i="2"/>
  <c r="M1787" i="2"/>
  <c r="M1786" i="2"/>
  <c r="M1785" i="2"/>
  <c r="M1784" i="2"/>
  <c r="M1783" i="2"/>
  <c r="M1782" i="2"/>
  <c r="M1781" i="2"/>
  <c r="M1780" i="2"/>
  <c r="M1779" i="2"/>
  <c r="M1778" i="2"/>
  <c r="M1777" i="2"/>
  <c r="M1776" i="2"/>
  <c r="M1775" i="2"/>
  <c r="M1774" i="2"/>
  <c r="M1773" i="2"/>
  <c r="M1772" i="2"/>
  <c r="M1771" i="2"/>
  <c r="M1770" i="2"/>
  <c r="M1769" i="2"/>
  <c r="M1768" i="2"/>
  <c r="M1767" i="2"/>
  <c r="M1766" i="2"/>
  <c r="M1765" i="2"/>
  <c r="M1764" i="2"/>
  <c r="M1763" i="2"/>
  <c r="M1762" i="2"/>
  <c r="M1761" i="2"/>
  <c r="M1760" i="2"/>
  <c r="M1759" i="2"/>
  <c r="M1758" i="2"/>
  <c r="M1757" i="2"/>
  <c r="M1756" i="2"/>
  <c r="M1755" i="2"/>
  <c r="M1754" i="2"/>
  <c r="M1753" i="2"/>
  <c r="M1752" i="2"/>
  <c r="M1751" i="2"/>
  <c r="M1750" i="2"/>
  <c r="M1749" i="2"/>
  <c r="M1748" i="2"/>
  <c r="M1747" i="2"/>
  <c r="M1746" i="2"/>
  <c r="M1745" i="2"/>
  <c r="M1744" i="2"/>
  <c r="M1743" i="2"/>
  <c r="M1742" i="2"/>
  <c r="M1741" i="2"/>
  <c r="M1740" i="2"/>
  <c r="M1739" i="2"/>
  <c r="M1738" i="2"/>
  <c r="M1737" i="2"/>
  <c r="M1736" i="2"/>
  <c r="M1735" i="2"/>
  <c r="M1734" i="2"/>
  <c r="M1733" i="2"/>
  <c r="M1732" i="2"/>
  <c r="M1731" i="2"/>
  <c r="M1730" i="2"/>
  <c r="M1729" i="2"/>
  <c r="M1728" i="2"/>
  <c r="M1727" i="2"/>
  <c r="M1726" i="2"/>
  <c r="M1725" i="2"/>
  <c r="M1724" i="2"/>
  <c r="M1723" i="2"/>
  <c r="M1722" i="2"/>
  <c r="M1721" i="2"/>
  <c r="M1720" i="2"/>
  <c r="M1719" i="2"/>
  <c r="M1718" i="2"/>
  <c r="M1717" i="2"/>
  <c r="M1716" i="2"/>
  <c r="M1715" i="2"/>
  <c r="M1714" i="2"/>
  <c r="M1713" i="2"/>
  <c r="M1712" i="2"/>
  <c r="M1711" i="2"/>
  <c r="M1710" i="2"/>
  <c r="M1709" i="2"/>
  <c r="M1708" i="2"/>
  <c r="M1707" i="2"/>
  <c r="M1706" i="2"/>
  <c r="M1705" i="2"/>
  <c r="M1704" i="2"/>
  <c r="M1703" i="2"/>
  <c r="M1702" i="2"/>
  <c r="M1701" i="2"/>
  <c r="M1700" i="2"/>
  <c r="M1699" i="2"/>
  <c r="M1698" i="2"/>
  <c r="M1697" i="2"/>
  <c r="M1696" i="2"/>
  <c r="M1695" i="2"/>
  <c r="M1694" i="2"/>
  <c r="M1693" i="2"/>
  <c r="M1692" i="2"/>
  <c r="M1691" i="2"/>
  <c r="M1690" i="2"/>
  <c r="M1689" i="2"/>
  <c r="M1688" i="2"/>
  <c r="M1687" i="2"/>
  <c r="M1686" i="2"/>
  <c r="M1685" i="2"/>
  <c r="M1684" i="2"/>
  <c r="M1683" i="2"/>
  <c r="M1682" i="2"/>
  <c r="M1681" i="2"/>
  <c r="M1680" i="2"/>
  <c r="M1679" i="2"/>
  <c r="M1678" i="2"/>
  <c r="M1677" i="2"/>
  <c r="M1676" i="2"/>
  <c r="M1675" i="2"/>
  <c r="M1674" i="2"/>
  <c r="M1673" i="2"/>
  <c r="M1672" i="2"/>
  <c r="M1671" i="2"/>
  <c r="M1670" i="2"/>
  <c r="M1669" i="2"/>
  <c r="M1668" i="2"/>
  <c r="M1667" i="2"/>
  <c r="M1666" i="2"/>
  <c r="M1665" i="2"/>
  <c r="M1664" i="2"/>
  <c r="M1663" i="2"/>
  <c r="M1662" i="2"/>
  <c r="M1661" i="2"/>
  <c r="M1660" i="2"/>
  <c r="M1659" i="2"/>
  <c r="M1658" i="2"/>
  <c r="M1657" i="2"/>
  <c r="M1656" i="2"/>
  <c r="M1655" i="2"/>
  <c r="M1654" i="2"/>
  <c r="M1653" i="2"/>
  <c r="M1652" i="2"/>
  <c r="M1651" i="2"/>
  <c r="M1650" i="2"/>
  <c r="M1649" i="2"/>
  <c r="M1648" i="2"/>
  <c r="M1647" i="2"/>
  <c r="M1646" i="2"/>
  <c r="M1645" i="2"/>
  <c r="M1644" i="2"/>
  <c r="M1643" i="2"/>
  <c r="M1642" i="2"/>
  <c r="M1641" i="2"/>
  <c r="M1640" i="2"/>
  <c r="M1639" i="2"/>
  <c r="M1638" i="2"/>
  <c r="M1637" i="2"/>
  <c r="M1636" i="2"/>
  <c r="M1635" i="2"/>
  <c r="M1634" i="2"/>
  <c r="M1633" i="2"/>
  <c r="M1632" i="2"/>
  <c r="M1631" i="2"/>
  <c r="M1630" i="2"/>
  <c r="M1629" i="2"/>
  <c r="M1628" i="2"/>
  <c r="M1627" i="2"/>
  <c r="M1626" i="2"/>
  <c r="M1625" i="2"/>
  <c r="M1624" i="2"/>
  <c r="M1623" i="2"/>
  <c r="M1622" i="2"/>
  <c r="M1621" i="2"/>
  <c r="M1620" i="2"/>
  <c r="M1619" i="2"/>
  <c r="M1618" i="2"/>
  <c r="M1617" i="2"/>
  <c r="M1616" i="2"/>
  <c r="M1615" i="2"/>
  <c r="M1614" i="2"/>
  <c r="M1613" i="2"/>
  <c r="M1612" i="2"/>
  <c r="M1611" i="2"/>
  <c r="M1610" i="2"/>
  <c r="M1609" i="2"/>
  <c r="M1608" i="2"/>
  <c r="M1607" i="2"/>
  <c r="M1606" i="2"/>
  <c r="M1605" i="2"/>
  <c r="M1604" i="2"/>
  <c r="M1603" i="2"/>
  <c r="M1602" i="2"/>
  <c r="M1601" i="2"/>
  <c r="M1600" i="2"/>
  <c r="M1599" i="2"/>
  <c r="M1598" i="2"/>
  <c r="M1597" i="2"/>
  <c r="M1596" i="2"/>
  <c r="M1595" i="2"/>
  <c r="M1594" i="2"/>
  <c r="M1593" i="2"/>
  <c r="M1592" i="2"/>
  <c r="M1591" i="2"/>
  <c r="M1590" i="2"/>
  <c r="M1589" i="2"/>
  <c r="M1588" i="2"/>
  <c r="M1587" i="2"/>
  <c r="M1586" i="2"/>
  <c r="M1585" i="2"/>
  <c r="M1584" i="2"/>
  <c r="M1583" i="2"/>
  <c r="M1582" i="2"/>
  <c r="M1581" i="2"/>
  <c r="M1580" i="2"/>
  <c r="M1579" i="2"/>
  <c r="M1578" i="2"/>
  <c r="M1577" i="2"/>
  <c r="M1576" i="2"/>
  <c r="M1575" i="2"/>
  <c r="M1574" i="2"/>
  <c r="M1573" i="2"/>
  <c r="M1572" i="2"/>
  <c r="M1571" i="2"/>
  <c r="M1570" i="2"/>
  <c r="M1569" i="2"/>
  <c r="M1568" i="2"/>
  <c r="M1567" i="2"/>
  <c r="M1566" i="2"/>
  <c r="M1565" i="2"/>
  <c r="M1564" i="2"/>
  <c r="M1563" i="2"/>
  <c r="M1562" i="2"/>
  <c r="M1561" i="2"/>
  <c r="M1560" i="2"/>
  <c r="M1559" i="2"/>
  <c r="M1558" i="2"/>
  <c r="M1557" i="2"/>
  <c r="M1556" i="2"/>
  <c r="M1555" i="2"/>
  <c r="M1554" i="2"/>
  <c r="M1553" i="2"/>
  <c r="M1552" i="2"/>
  <c r="M1551" i="2"/>
  <c r="M1550" i="2"/>
  <c r="M1549" i="2"/>
  <c r="M1548" i="2"/>
  <c r="M1547" i="2"/>
  <c r="M1546" i="2"/>
  <c r="M1545" i="2"/>
  <c r="M1544" i="2"/>
  <c r="M1543" i="2"/>
  <c r="M1542" i="2"/>
  <c r="M1541" i="2"/>
  <c r="M1540" i="2"/>
  <c r="M1539" i="2"/>
  <c r="M1538" i="2"/>
  <c r="M1537" i="2"/>
  <c r="M1536" i="2"/>
  <c r="M1535" i="2"/>
  <c r="M1534" i="2"/>
  <c r="M1533" i="2"/>
  <c r="M1532" i="2"/>
  <c r="M1531" i="2"/>
  <c r="M1530" i="2"/>
  <c r="M1529" i="2"/>
  <c r="M1528" i="2"/>
  <c r="M1527" i="2"/>
  <c r="M1526" i="2"/>
  <c r="M1525" i="2"/>
  <c r="M1524" i="2"/>
  <c r="M1523" i="2"/>
  <c r="M1522" i="2"/>
  <c r="M1521" i="2"/>
  <c r="M1520" i="2"/>
  <c r="M1519" i="2"/>
  <c r="M1518" i="2"/>
  <c r="M1517" i="2"/>
  <c r="M1516" i="2"/>
  <c r="M1515" i="2"/>
  <c r="M1514" i="2"/>
  <c r="M1513" i="2"/>
  <c r="M1512" i="2"/>
  <c r="M1511" i="2"/>
  <c r="M1510" i="2"/>
  <c r="M1509" i="2"/>
  <c r="M1508" i="2"/>
  <c r="M1507" i="2"/>
  <c r="M1506" i="2"/>
  <c r="M1505" i="2"/>
  <c r="M1504" i="2"/>
  <c r="M1503" i="2"/>
  <c r="M1502" i="2"/>
  <c r="M1501" i="2"/>
  <c r="M1500" i="2"/>
  <c r="M1499" i="2"/>
  <c r="M1498" i="2"/>
  <c r="M1497" i="2"/>
  <c r="M1496" i="2"/>
  <c r="M1495" i="2"/>
  <c r="M1494" i="2"/>
  <c r="M1493" i="2"/>
  <c r="M1492" i="2"/>
  <c r="M1491" i="2"/>
  <c r="M1490" i="2"/>
  <c r="M1489" i="2"/>
  <c r="M1488" i="2"/>
  <c r="M1487" i="2"/>
  <c r="M1486" i="2"/>
  <c r="M1485" i="2"/>
  <c r="M1484" i="2"/>
  <c r="M1483" i="2"/>
  <c r="M1482" i="2"/>
  <c r="M1481" i="2"/>
  <c r="M1480" i="2"/>
  <c r="M1479" i="2"/>
  <c r="M1478" i="2"/>
  <c r="M1477" i="2"/>
  <c r="M1476" i="2"/>
  <c r="M1475" i="2"/>
  <c r="M1474" i="2"/>
  <c r="M1473" i="2"/>
  <c r="M1472" i="2"/>
  <c r="M1471" i="2"/>
  <c r="M1470" i="2"/>
  <c r="M1469" i="2"/>
  <c r="M1468" i="2"/>
  <c r="M1467" i="2"/>
  <c r="M1466" i="2"/>
  <c r="M1465" i="2"/>
  <c r="M1464" i="2"/>
  <c r="M1463" i="2"/>
  <c r="M1462" i="2"/>
  <c r="M1461" i="2"/>
  <c r="M1460" i="2"/>
  <c r="M1459" i="2"/>
  <c r="M1458" i="2"/>
  <c r="M1457" i="2"/>
  <c r="M1456" i="2"/>
  <c r="M1455" i="2"/>
  <c r="M1454" i="2"/>
  <c r="M1453" i="2"/>
  <c r="M1452" i="2"/>
  <c r="M1451" i="2"/>
  <c r="M1450" i="2"/>
  <c r="M1449" i="2"/>
  <c r="M1448" i="2"/>
  <c r="M1447" i="2"/>
  <c r="M1446" i="2"/>
  <c r="M1445" i="2"/>
  <c r="M1444" i="2"/>
  <c r="M1443" i="2"/>
  <c r="M1442" i="2"/>
  <c r="M1441" i="2"/>
  <c r="M1440" i="2"/>
  <c r="M1439" i="2"/>
  <c r="M1438" i="2"/>
  <c r="M1437" i="2"/>
  <c r="M1436" i="2"/>
  <c r="M1435" i="2"/>
  <c r="M1434" i="2"/>
  <c r="M1433" i="2"/>
  <c r="M1432" i="2"/>
  <c r="M1431" i="2"/>
  <c r="M1430" i="2"/>
  <c r="M1429" i="2"/>
  <c r="M1428" i="2"/>
  <c r="M1427" i="2"/>
  <c r="M1426" i="2"/>
  <c r="M1425" i="2"/>
  <c r="M1424" i="2"/>
  <c r="M1423" i="2"/>
  <c r="M1422" i="2"/>
  <c r="M1421" i="2"/>
  <c r="M1420" i="2"/>
  <c r="M1419" i="2"/>
  <c r="M1418" i="2"/>
  <c r="M1417" i="2"/>
  <c r="M1416" i="2"/>
  <c r="M1415" i="2"/>
  <c r="M1414" i="2"/>
  <c r="M1413" i="2"/>
  <c r="M1412" i="2"/>
  <c r="M1411" i="2"/>
  <c r="M1410" i="2"/>
  <c r="M1409" i="2"/>
  <c r="M1408" i="2"/>
  <c r="M1407" i="2"/>
  <c r="M1406" i="2"/>
  <c r="M1405" i="2"/>
  <c r="M1404" i="2"/>
  <c r="M1403" i="2"/>
  <c r="M1402" i="2"/>
  <c r="M1401" i="2"/>
  <c r="M1400" i="2"/>
  <c r="M1399" i="2"/>
  <c r="M1398" i="2"/>
  <c r="M1397" i="2"/>
  <c r="M1396" i="2"/>
  <c r="M1395" i="2"/>
  <c r="M1394" i="2"/>
  <c r="M1393" i="2"/>
  <c r="M1392" i="2"/>
  <c r="M1391" i="2"/>
  <c r="M1390" i="2"/>
  <c r="M1389" i="2"/>
  <c r="M1388" i="2"/>
  <c r="M1387" i="2"/>
  <c r="M1386" i="2"/>
  <c r="M1385" i="2"/>
  <c r="M1384" i="2"/>
  <c r="M1383" i="2"/>
  <c r="M1382" i="2"/>
  <c r="M1381" i="2"/>
  <c r="M1380" i="2"/>
  <c r="M1379" i="2"/>
  <c r="M1378" i="2"/>
  <c r="M1377" i="2"/>
  <c r="M1376" i="2"/>
  <c r="M1375" i="2"/>
  <c r="M1374" i="2"/>
  <c r="M1373" i="2"/>
  <c r="M1372" i="2"/>
  <c r="M1371" i="2"/>
  <c r="M1370" i="2"/>
  <c r="M1369" i="2"/>
  <c r="M1368" i="2"/>
  <c r="M1367" i="2"/>
  <c r="M1366" i="2"/>
  <c r="M1365" i="2"/>
  <c r="M1364" i="2"/>
  <c r="M1363" i="2"/>
  <c r="M1362" i="2"/>
  <c r="M1361" i="2"/>
  <c r="M1360" i="2"/>
  <c r="M1359" i="2"/>
  <c r="M1358" i="2"/>
  <c r="M1357" i="2"/>
  <c r="M1356" i="2"/>
  <c r="M1355" i="2"/>
  <c r="M1354" i="2"/>
  <c r="M1353" i="2"/>
  <c r="M1352" i="2"/>
  <c r="M1351" i="2"/>
  <c r="M1350" i="2"/>
  <c r="M1349" i="2"/>
  <c r="M1348" i="2"/>
  <c r="M1347" i="2"/>
  <c r="M1346" i="2"/>
  <c r="M1345" i="2"/>
  <c r="M1344" i="2"/>
  <c r="M1343" i="2"/>
  <c r="M1342" i="2"/>
  <c r="M1341" i="2"/>
  <c r="M1340" i="2"/>
  <c r="M1339" i="2"/>
  <c r="M1338" i="2"/>
  <c r="M1337" i="2"/>
  <c r="M1336" i="2"/>
  <c r="M1335" i="2"/>
  <c r="M1334" i="2"/>
  <c r="M1333" i="2"/>
  <c r="M1332" i="2"/>
  <c r="M1331" i="2"/>
  <c r="M1330" i="2"/>
  <c r="M1329" i="2"/>
  <c r="M1328" i="2"/>
  <c r="M1327" i="2"/>
  <c r="M1326" i="2"/>
  <c r="M1325" i="2"/>
  <c r="M1324" i="2"/>
  <c r="M1323" i="2"/>
  <c r="M1322" i="2"/>
  <c r="M1321" i="2"/>
  <c r="M1320" i="2"/>
  <c r="M1319" i="2"/>
  <c r="M1318" i="2"/>
  <c r="M1317" i="2"/>
  <c r="M1316" i="2"/>
  <c r="M1315" i="2"/>
  <c r="M1314" i="2"/>
  <c r="M1313" i="2"/>
  <c r="M1312" i="2"/>
  <c r="M1311" i="2"/>
  <c r="M1310" i="2"/>
  <c r="M1309" i="2"/>
  <c r="M1308" i="2"/>
  <c r="M1307" i="2"/>
  <c r="M1306" i="2"/>
  <c r="M1305" i="2"/>
  <c r="M1304" i="2"/>
  <c r="M1303" i="2"/>
  <c r="M1302" i="2"/>
  <c r="M1301" i="2"/>
  <c r="M1300" i="2"/>
  <c r="M1299" i="2"/>
  <c r="M1298" i="2"/>
  <c r="M1297" i="2"/>
  <c r="M1296" i="2"/>
  <c r="M1295" i="2"/>
  <c r="M1294" i="2"/>
  <c r="M1293" i="2"/>
  <c r="M1292" i="2"/>
  <c r="M1291" i="2"/>
  <c r="M1290" i="2"/>
  <c r="M1289" i="2"/>
  <c r="M1288" i="2"/>
  <c r="M1287" i="2"/>
  <c r="M1286" i="2"/>
  <c r="M1285" i="2"/>
  <c r="M1284" i="2"/>
  <c r="M1283" i="2"/>
  <c r="M1282" i="2"/>
  <c r="M1281" i="2"/>
  <c r="M1280" i="2"/>
  <c r="M1279" i="2"/>
  <c r="M1278" i="2"/>
  <c r="M1277" i="2"/>
  <c r="M1276" i="2"/>
  <c r="M1275" i="2"/>
  <c r="M1274" i="2"/>
  <c r="M1273" i="2"/>
  <c r="M1272" i="2"/>
  <c r="M1271" i="2"/>
  <c r="M1270" i="2"/>
  <c r="M1269" i="2"/>
  <c r="M1268" i="2"/>
  <c r="M1267" i="2"/>
  <c r="M1266" i="2"/>
  <c r="M1265" i="2"/>
  <c r="M1264" i="2"/>
  <c r="M1263" i="2"/>
  <c r="M1262" i="2"/>
  <c r="M1261" i="2"/>
  <c r="M1260" i="2"/>
  <c r="M1259" i="2"/>
  <c r="M1258" i="2"/>
  <c r="M1257" i="2"/>
  <c r="M1256" i="2"/>
  <c r="M1255" i="2"/>
  <c r="M1254" i="2"/>
  <c r="M1253" i="2"/>
  <c r="M1252" i="2"/>
  <c r="M1251" i="2"/>
  <c r="M1250" i="2"/>
  <c r="M1249" i="2"/>
  <c r="M1248" i="2"/>
  <c r="M1247" i="2"/>
  <c r="M1246" i="2"/>
  <c r="M1245" i="2"/>
  <c r="M1244" i="2"/>
  <c r="M1243" i="2"/>
  <c r="M1242" i="2"/>
  <c r="M1241" i="2"/>
  <c r="M1240" i="2"/>
  <c r="M1239" i="2"/>
  <c r="M1238" i="2"/>
  <c r="M1237" i="2"/>
  <c r="M1236" i="2"/>
  <c r="M1235" i="2"/>
  <c r="M1234" i="2"/>
  <c r="M1233" i="2"/>
  <c r="M1232" i="2"/>
  <c r="M1231" i="2"/>
  <c r="M1230" i="2"/>
  <c r="M1229" i="2"/>
  <c r="M1228" i="2"/>
  <c r="M1227" i="2"/>
  <c r="M1226" i="2"/>
  <c r="M1225" i="2"/>
  <c r="M1224" i="2"/>
  <c r="M1223" i="2"/>
  <c r="M1222" i="2"/>
  <c r="M1221" i="2"/>
  <c r="M1220" i="2"/>
  <c r="M1219" i="2"/>
  <c r="M1218" i="2"/>
  <c r="M1217" i="2"/>
  <c r="M1216" i="2"/>
  <c r="M1215" i="2"/>
  <c r="M1214" i="2"/>
  <c r="M1213" i="2"/>
  <c r="M1212" i="2"/>
  <c r="M1211" i="2"/>
  <c r="M1210" i="2"/>
  <c r="M1209" i="2"/>
  <c r="M1208" i="2"/>
  <c r="M1207" i="2"/>
  <c r="M1206" i="2"/>
  <c r="M1205" i="2"/>
  <c r="M1204" i="2"/>
  <c r="M1203" i="2"/>
  <c r="M1202" i="2"/>
  <c r="M1201" i="2"/>
  <c r="M1200" i="2"/>
  <c r="M1199" i="2"/>
  <c r="M1198" i="2"/>
  <c r="M1197" i="2"/>
  <c r="M1196" i="2"/>
  <c r="M1195" i="2"/>
  <c r="M1194" i="2"/>
  <c r="M1193" i="2"/>
  <c r="M1192" i="2"/>
  <c r="M1191" i="2"/>
  <c r="M1190" i="2"/>
  <c r="M1189" i="2"/>
  <c r="M1188" i="2"/>
  <c r="M1187" i="2"/>
  <c r="M1186" i="2"/>
  <c r="M1185" i="2"/>
  <c r="M1184" i="2"/>
  <c r="M1183" i="2"/>
  <c r="M1182" i="2"/>
  <c r="M1181" i="2"/>
  <c r="M1180" i="2"/>
  <c r="M1179" i="2"/>
  <c r="M1178" i="2"/>
  <c r="M1177" i="2"/>
  <c r="M1176" i="2"/>
  <c r="M1175" i="2"/>
  <c r="M1174" i="2"/>
  <c r="M1173" i="2"/>
  <c r="M1172" i="2"/>
  <c r="M1171" i="2"/>
  <c r="M1170" i="2"/>
  <c r="M1169" i="2"/>
  <c r="M1168" i="2"/>
  <c r="M1167" i="2"/>
  <c r="M1166" i="2"/>
  <c r="M1165" i="2"/>
  <c r="M1164" i="2"/>
  <c r="M1163" i="2"/>
  <c r="M1162" i="2"/>
  <c r="M1161" i="2"/>
  <c r="M1160" i="2"/>
  <c r="M1159" i="2"/>
  <c r="M1158" i="2"/>
  <c r="M1157" i="2"/>
  <c r="M1156" i="2"/>
  <c r="M1155" i="2"/>
  <c r="M1154" i="2"/>
  <c r="M1153" i="2"/>
  <c r="M1152" i="2"/>
  <c r="M1151" i="2"/>
  <c r="M1150" i="2"/>
  <c r="M1149" i="2"/>
  <c r="M1148" i="2"/>
  <c r="M1147" i="2"/>
  <c r="M1146" i="2"/>
  <c r="M1145" i="2"/>
  <c r="M1144" i="2"/>
  <c r="M1143" i="2"/>
  <c r="M1142" i="2"/>
  <c r="M1141" i="2"/>
  <c r="M1140" i="2"/>
  <c r="M1139" i="2"/>
  <c r="M1138" i="2"/>
  <c r="M1137" i="2"/>
  <c r="M1136" i="2"/>
  <c r="M1135" i="2"/>
  <c r="M1134" i="2"/>
  <c r="M1133" i="2"/>
  <c r="M1132" i="2"/>
  <c r="M1131" i="2"/>
  <c r="M1130" i="2"/>
  <c r="M1129" i="2"/>
  <c r="M1128" i="2"/>
  <c r="M1127" i="2"/>
  <c r="M1126" i="2"/>
  <c r="M1125" i="2"/>
  <c r="M1124" i="2"/>
  <c r="M1123" i="2"/>
  <c r="M1122" i="2"/>
  <c r="M1121" i="2"/>
  <c r="M1120" i="2"/>
  <c r="M1119" i="2"/>
  <c r="M1118" i="2"/>
  <c r="M1117" i="2"/>
  <c r="M1116" i="2"/>
  <c r="M1115" i="2"/>
  <c r="M1114" i="2"/>
  <c r="M1113" i="2"/>
  <c r="M1112" i="2"/>
  <c r="M1111" i="2"/>
  <c r="M1110" i="2"/>
  <c r="M1109" i="2"/>
  <c r="M1108" i="2"/>
  <c r="M1107" i="2"/>
  <c r="M1106" i="2"/>
  <c r="M1105" i="2"/>
  <c r="M1104" i="2"/>
  <c r="M1103" i="2"/>
  <c r="M1102" i="2"/>
  <c r="M1101" i="2"/>
  <c r="M1100" i="2"/>
  <c r="M1099" i="2"/>
  <c r="M1098" i="2"/>
  <c r="M1097" i="2"/>
  <c r="M1096" i="2"/>
  <c r="M1095" i="2"/>
  <c r="M1094" i="2"/>
  <c r="M1093" i="2"/>
  <c r="M1092" i="2"/>
  <c r="M1091" i="2"/>
  <c r="M1090" i="2"/>
  <c r="M1089" i="2"/>
  <c r="M1088" i="2"/>
  <c r="M1087" i="2"/>
  <c r="M1086" i="2"/>
  <c r="M1085" i="2"/>
  <c r="M1084" i="2"/>
  <c r="M1083" i="2"/>
  <c r="M1082" i="2"/>
  <c r="M1081" i="2"/>
  <c r="M1080" i="2"/>
  <c r="M1079" i="2"/>
  <c r="M1078" i="2"/>
  <c r="M1077" i="2"/>
  <c r="M1076" i="2"/>
  <c r="M1075" i="2"/>
  <c r="M1074" i="2"/>
  <c r="M1073" i="2"/>
  <c r="M1072" i="2"/>
  <c r="M1071" i="2"/>
  <c r="M1070" i="2"/>
  <c r="M1069" i="2"/>
  <c r="M1068" i="2"/>
  <c r="M1067" i="2"/>
  <c r="M1066" i="2"/>
  <c r="M1065" i="2"/>
  <c r="M1064" i="2"/>
  <c r="M1063" i="2"/>
  <c r="M1062" i="2"/>
  <c r="M1061" i="2"/>
  <c r="M1060" i="2"/>
  <c r="M1059" i="2"/>
  <c r="M1058" i="2"/>
  <c r="M1057" i="2"/>
  <c r="M1056" i="2"/>
  <c r="M1055" i="2"/>
  <c r="M1054" i="2"/>
  <c r="M1053" i="2"/>
  <c r="M1052" i="2"/>
  <c r="M1051" i="2"/>
  <c r="M1050" i="2"/>
  <c r="M1049" i="2"/>
  <c r="M1048" i="2"/>
  <c r="M1047" i="2"/>
  <c r="M1046" i="2"/>
  <c r="M1045" i="2"/>
  <c r="M1044" i="2"/>
  <c r="M1043" i="2"/>
  <c r="M1042" i="2"/>
  <c r="M1041" i="2"/>
  <c r="M1040" i="2"/>
  <c r="M1039" i="2"/>
  <c r="M1038" i="2"/>
  <c r="M1037" i="2"/>
  <c r="M1036" i="2"/>
  <c r="M1035" i="2"/>
  <c r="M1034" i="2"/>
  <c r="M1033" i="2"/>
  <c r="M1032" i="2"/>
  <c r="M1031" i="2"/>
  <c r="M1030" i="2"/>
  <c r="M1029" i="2"/>
  <c r="M1028" i="2"/>
  <c r="M1027" i="2"/>
  <c r="M1026" i="2"/>
  <c r="M1025" i="2"/>
  <c r="M1024" i="2"/>
  <c r="M1023" i="2"/>
  <c r="M1022" i="2"/>
  <c r="M1021" i="2"/>
  <c r="M1020" i="2"/>
  <c r="M1019" i="2"/>
  <c r="M1018" i="2"/>
  <c r="M1017" i="2"/>
  <c r="M1016" i="2"/>
  <c r="M1015" i="2"/>
  <c r="M1014" i="2"/>
  <c r="M1013" i="2"/>
  <c r="M1012" i="2"/>
  <c r="M1011" i="2"/>
  <c r="M1010" i="2"/>
  <c r="M1009" i="2"/>
  <c r="M1008" i="2"/>
  <c r="M1007" i="2"/>
  <c r="M1006" i="2"/>
  <c r="M1005" i="2"/>
  <c r="M1004" i="2"/>
  <c r="M1003" i="2"/>
  <c r="M1002" i="2"/>
  <c r="M1001" i="2"/>
  <c r="M1000" i="2"/>
  <c r="M999" i="2"/>
  <c r="M998" i="2"/>
  <c r="M997" i="2"/>
  <c r="M996" i="2"/>
  <c r="M995" i="2"/>
  <c r="M994" i="2"/>
  <c r="M993" i="2"/>
  <c r="M992" i="2"/>
  <c r="M991" i="2"/>
  <c r="M990" i="2"/>
  <c r="M989" i="2"/>
  <c r="M988" i="2"/>
  <c r="M987" i="2"/>
  <c r="M986" i="2"/>
  <c r="M985" i="2"/>
  <c r="M984" i="2"/>
  <c r="M983" i="2"/>
  <c r="M982" i="2"/>
  <c r="M981" i="2"/>
  <c r="M980" i="2"/>
  <c r="M979" i="2"/>
  <c r="M978" i="2"/>
  <c r="M977" i="2"/>
  <c r="M976" i="2"/>
  <c r="M975" i="2"/>
  <c r="M974" i="2"/>
  <c r="M973" i="2"/>
  <c r="M972" i="2"/>
  <c r="M971" i="2"/>
  <c r="M970" i="2"/>
  <c r="M969" i="2"/>
  <c r="M968" i="2"/>
  <c r="M967" i="2"/>
  <c r="M966" i="2"/>
  <c r="M965" i="2"/>
  <c r="M964" i="2"/>
  <c r="M963" i="2"/>
  <c r="M962" i="2"/>
  <c r="M961" i="2"/>
  <c r="M960" i="2"/>
  <c r="M959" i="2"/>
  <c r="M958" i="2"/>
  <c r="M957" i="2"/>
  <c r="M956" i="2"/>
  <c r="M955" i="2"/>
  <c r="M954" i="2"/>
  <c r="M953" i="2"/>
  <c r="M952" i="2"/>
  <c r="M951" i="2"/>
  <c r="M950" i="2"/>
  <c r="M949" i="2"/>
  <c r="M948" i="2"/>
  <c r="M947" i="2"/>
  <c r="M946" i="2"/>
  <c r="M945" i="2"/>
  <c r="M944" i="2"/>
  <c r="M943" i="2"/>
  <c r="M942" i="2"/>
  <c r="M941" i="2"/>
  <c r="M940" i="2"/>
  <c r="M939" i="2"/>
  <c r="M938" i="2"/>
  <c r="M937" i="2"/>
  <c r="M936" i="2"/>
  <c r="M935" i="2"/>
  <c r="M934" i="2"/>
  <c r="M933" i="2"/>
  <c r="M932" i="2"/>
  <c r="M931" i="2"/>
  <c r="M930" i="2"/>
  <c r="M929" i="2"/>
  <c r="M928" i="2"/>
  <c r="M927" i="2"/>
  <c r="M926" i="2"/>
  <c r="M925" i="2"/>
  <c r="M924" i="2"/>
  <c r="M923" i="2"/>
  <c r="M922" i="2"/>
  <c r="M921" i="2"/>
  <c r="M920" i="2"/>
  <c r="M919" i="2"/>
  <c r="M918" i="2"/>
  <c r="M917" i="2"/>
  <c r="M916" i="2"/>
  <c r="M915" i="2"/>
  <c r="M914" i="2"/>
  <c r="M913" i="2"/>
  <c r="M912" i="2"/>
  <c r="M911" i="2"/>
  <c r="M910" i="2"/>
  <c r="M909" i="2"/>
  <c r="M908" i="2"/>
  <c r="M907" i="2"/>
  <c r="M906" i="2"/>
  <c r="M905" i="2"/>
  <c r="M904" i="2"/>
  <c r="M903" i="2"/>
  <c r="M902" i="2"/>
  <c r="M901" i="2"/>
  <c r="M900" i="2"/>
  <c r="M899" i="2"/>
  <c r="M898" i="2"/>
  <c r="M897" i="2"/>
  <c r="M896" i="2"/>
  <c r="M895" i="2"/>
  <c r="M894" i="2"/>
  <c r="M893" i="2"/>
  <c r="M892" i="2"/>
  <c r="M891" i="2"/>
  <c r="M890" i="2"/>
  <c r="M889" i="2"/>
  <c r="M888" i="2"/>
  <c r="M887" i="2"/>
  <c r="M886" i="2"/>
  <c r="M885" i="2"/>
  <c r="M884" i="2"/>
  <c r="M883" i="2"/>
  <c r="M882" i="2"/>
  <c r="M881" i="2"/>
  <c r="M880" i="2"/>
  <c r="M879" i="2"/>
  <c r="M878" i="2"/>
  <c r="M877" i="2"/>
  <c r="M876" i="2"/>
  <c r="M875" i="2"/>
  <c r="M874" i="2"/>
  <c r="M873" i="2"/>
  <c r="M872" i="2"/>
  <c r="M871" i="2"/>
  <c r="M870" i="2"/>
  <c r="M869" i="2"/>
  <c r="M868" i="2"/>
  <c r="M867" i="2"/>
  <c r="M866" i="2"/>
  <c r="M865" i="2"/>
  <c r="M864" i="2"/>
  <c r="M863" i="2"/>
  <c r="M862" i="2"/>
  <c r="M861" i="2"/>
  <c r="M860" i="2"/>
  <c r="M859" i="2"/>
  <c r="M858" i="2"/>
  <c r="M857" i="2"/>
  <c r="M856" i="2"/>
  <c r="M855" i="2"/>
  <c r="M854" i="2"/>
  <c r="M853" i="2"/>
  <c r="M852" i="2"/>
  <c r="M851" i="2"/>
  <c r="M850" i="2"/>
  <c r="M849" i="2"/>
  <c r="M848" i="2"/>
  <c r="M847" i="2"/>
  <c r="M846" i="2"/>
  <c r="M845" i="2"/>
  <c r="M844" i="2"/>
  <c r="M843" i="2"/>
  <c r="M842" i="2"/>
  <c r="M841" i="2"/>
  <c r="M840" i="2"/>
  <c r="M839" i="2"/>
  <c r="M838" i="2"/>
  <c r="M837" i="2"/>
  <c r="M836" i="2"/>
  <c r="M835" i="2"/>
  <c r="M834" i="2"/>
  <c r="M833" i="2"/>
  <c r="M832" i="2"/>
  <c r="M831" i="2"/>
  <c r="M830" i="2"/>
  <c r="M829" i="2"/>
  <c r="M828" i="2"/>
  <c r="M827" i="2"/>
  <c r="M826" i="2"/>
  <c r="M825" i="2"/>
  <c r="M824" i="2"/>
  <c r="M823" i="2"/>
  <c r="M822" i="2"/>
  <c r="M821" i="2"/>
  <c r="M820" i="2"/>
  <c r="M819" i="2"/>
  <c r="M818" i="2"/>
  <c r="M817" i="2"/>
  <c r="M816" i="2"/>
  <c r="M815" i="2"/>
  <c r="M814" i="2"/>
  <c r="M813" i="2"/>
  <c r="M812" i="2"/>
  <c r="M811" i="2"/>
  <c r="M810" i="2"/>
  <c r="M809" i="2"/>
  <c r="M808" i="2"/>
  <c r="M807" i="2"/>
  <c r="M806" i="2"/>
  <c r="M805" i="2"/>
  <c r="M804" i="2"/>
  <c r="M803" i="2"/>
  <c r="M802" i="2"/>
  <c r="M801" i="2"/>
  <c r="M800" i="2"/>
  <c r="M799" i="2"/>
  <c r="M798" i="2"/>
  <c r="M797" i="2"/>
  <c r="M796" i="2"/>
  <c r="M795" i="2"/>
  <c r="M794" i="2"/>
  <c r="M793" i="2"/>
  <c r="M792" i="2"/>
  <c r="M791" i="2"/>
  <c r="M790" i="2"/>
  <c r="M789" i="2"/>
  <c r="M788" i="2"/>
  <c r="M787" i="2"/>
  <c r="M786" i="2"/>
  <c r="M785" i="2"/>
  <c r="M784" i="2"/>
  <c r="M783" i="2"/>
  <c r="M782" i="2"/>
  <c r="M781" i="2"/>
  <c r="M780" i="2"/>
  <c r="M779" i="2"/>
  <c r="M778" i="2"/>
  <c r="M777" i="2"/>
  <c r="M776" i="2"/>
  <c r="M775" i="2"/>
  <c r="M774" i="2"/>
  <c r="M773" i="2"/>
  <c r="M772" i="2"/>
  <c r="M771" i="2"/>
  <c r="M770" i="2"/>
  <c r="M769" i="2"/>
  <c r="M768" i="2"/>
  <c r="M767" i="2"/>
  <c r="M766" i="2"/>
  <c r="M765" i="2"/>
  <c r="M764" i="2"/>
  <c r="M763" i="2"/>
  <c r="M762" i="2"/>
  <c r="M761" i="2"/>
  <c r="M760" i="2"/>
  <c r="M759" i="2"/>
  <c r="M758" i="2"/>
  <c r="M757" i="2"/>
  <c r="M756" i="2"/>
  <c r="M755" i="2"/>
  <c r="M754" i="2"/>
  <c r="M753" i="2"/>
  <c r="M752" i="2"/>
  <c r="M751" i="2"/>
  <c r="M750" i="2"/>
  <c r="M749" i="2"/>
  <c r="M748" i="2"/>
  <c r="M747" i="2"/>
  <c r="M746" i="2"/>
  <c r="M745" i="2"/>
  <c r="M744" i="2"/>
  <c r="M743" i="2"/>
  <c r="M742" i="2"/>
  <c r="M741" i="2"/>
  <c r="M740" i="2"/>
  <c r="M739" i="2"/>
  <c r="M738" i="2"/>
  <c r="M737" i="2"/>
  <c r="M736" i="2"/>
  <c r="M735" i="2"/>
  <c r="M734" i="2"/>
  <c r="M733" i="2"/>
  <c r="M732" i="2"/>
  <c r="M731" i="2"/>
  <c r="M730" i="2"/>
  <c r="M729" i="2"/>
  <c r="M728" i="2"/>
  <c r="M727" i="2"/>
  <c r="M726" i="2"/>
  <c r="M725" i="2"/>
  <c r="M724" i="2"/>
  <c r="M723" i="2"/>
  <c r="M722" i="2"/>
  <c r="M721" i="2"/>
  <c r="M720" i="2"/>
  <c r="M719" i="2"/>
  <c r="M718" i="2"/>
  <c r="M717" i="2"/>
  <c r="M716" i="2"/>
  <c r="M715" i="2"/>
  <c r="M714" i="2"/>
  <c r="M713" i="2"/>
  <c r="M712" i="2"/>
  <c r="M711" i="2"/>
  <c r="M710" i="2"/>
  <c r="M709" i="2"/>
  <c r="M708" i="2"/>
  <c r="M707" i="2"/>
  <c r="M706" i="2"/>
  <c r="M705" i="2"/>
  <c r="M704" i="2"/>
  <c r="M703" i="2"/>
  <c r="M702" i="2"/>
  <c r="M701" i="2"/>
  <c r="M700" i="2"/>
  <c r="M699" i="2"/>
  <c r="M698" i="2"/>
  <c r="M697" i="2"/>
  <c r="M696" i="2"/>
  <c r="M695" i="2"/>
  <c r="M694" i="2"/>
  <c r="M693" i="2"/>
  <c r="M692" i="2"/>
  <c r="M691" i="2"/>
  <c r="M690" i="2"/>
  <c r="M689" i="2"/>
  <c r="M688" i="2"/>
  <c r="M687" i="2"/>
  <c r="M686" i="2"/>
  <c r="M685" i="2"/>
  <c r="M684" i="2"/>
  <c r="M683" i="2"/>
  <c r="M682" i="2"/>
  <c r="M681" i="2"/>
  <c r="M680" i="2"/>
  <c r="M679" i="2"/>
  <c r="M678" i="2"/>
  <c r="M677" i="2"/>
  <c r="M676" i="2"/>
  <c r="M675" i="2"/>
  <c r="M674" i="2"/>
  <c r="M673" i="2"/>
  <c r="M672" i="2"/>
  <c r="M671" i="2"/>
  <c r="M670" i="2"/>
  <c r="M669" i="2"/>
  <c r="M668" i="2"/>
  <c r="M667" i="2"/>
  <c r="M666" i="2"/>
  <c r="M665" i="2"/>
  <c r="M664" i="2"/>
  <c r="M663" i="2"/>
  <c r="M662" i="2"/>
  <c r="M661" i="2"/>
  <c r="M660" i="2"/>
  <c r="M659" i="2"/>
  <c r="M658" i="2"/>
  <c r="M657" i="2"/>
  <c r="M656" i="2"/>
  <c r="M655" i="2"/>
  <c r="M654" i="2"/>
  <c r="M653" i="2"/>
  <c r="M652" i="2"/>
  <c r="M651" i="2"/>
  <c r="M650" i="2"/>
  <c r="M649" i="2"/>
  <c r="M648" i="2"/>
  <c r="M647" i="2"/>
  <c r="M646" i="2"/>
  <c r="M645" i="2"/>
  <c r="M644" i="2"/>
  <c r="M643" i="2"/>
  <c r="M642" i="2"/>
  <c r="M641" i="2"/>
  <c r="M640" i="2"/>
  <c r="M639" i="2"/>
  <c r="M638" i="2"/>
  <c r="M637" i="2"/>
  <c r="M636" i="2"/>
  <c r="M635" i="2"/>
  <c r="M634" i="2"/>
  <c r="M633" i="2"/>
  <c r="M632" i="2"/>
  <c r="M631" i="2"/>
  <c r="M630" i="2"/>
  <c r="M629" i="2"/>
  <c r="M628" i="2"/>
  <c r="M627" i="2"/>
  <c r="M626" i="2"/>
  <c r="M625" i="2"/>
  <c r="M624" i="2"/>
  <c r="M623" i="2"/>
  <c r="M622" i="2"/>
  <c r="M621" i="2"/>
  <c r="M620" i="2"/>
  <c r="M619" i="2"/>
  <c r="M618" i="2"/>
  <c r="M617" i="2"/>
  <c r="M616" i="2"/>
  <c r="M615" i="2"/>
  <c r="M614" i="2"/>
  <c r="M613" i="2"/>
  <c r="M612" i="2"/>
  <c r="M611" i="2"/>
  <c r="M610" i="2"/>
  <c r="M609" i="2"/>
  <c r="M608" i="2"/>
  <c r="M607" i="2"/>
  <c r="M606" i="2"/>
  <c r="M605" i="2"/>
  <c r="M604" i="2"/>
  <c r="M603" i="2"/>
  <c r="M602" i="2"/>
  <c r="M601" i="2"/>
  <c r="M600" i="2"/>
  <c r="M599" i="2"/>
  <c r="M598" i="2"/>
  <c r="M597" i="2"/>
  <c r="M596" i="2"/>
  <c r="M595" i="2"/>
  <c r="M594" i="2"/>
  <c r="M593" i="2"/>
  <c r="M592" i="2"/>
  <c r="M591" i="2"/>
  <c r="M590" i="2"/>
  <c r="M589" i="2"/>
  <c r="M588" i="2"/>
  <c r="M587" i="2"/>
  <c r="M586" i="2"/>
  <c r="M585" i="2"/>
  <c r="M584" i="2"/>
  <c r="M583" i="2"/>
  <c r="M582" i="2"/>
  <c r="M581" i="2"/>
  <c r="M580" i="2"/>
  <c r="M579" i="2"/>
  <c r="M578" i="2"/>
  <c r="M577" i="2"/>
  <c r="M576" i="2"/>
  <c r="M575" i="2"/>
  <c r="M574" i="2"/>
  <c r="M573" i="2"/>
  <c r="M572" i="2"/>
  <c r="M571" i="2"/>
  <c r="M570" i="2"/>
  <c r="M569" i="2"/>
  <c r="M568" i="2"/>
  <c r="M567" i="2"/>
  <c r="M566" i="2"/>
  <c r="M565" i="2"/>
  <c r="M564" i="2"/>
  <c r="M563" i="2"/>
  <c r="M562" i="2"/>
  <c r="M561" i="2"/>
  <c r="M560" i="2"/>
  <c r="M559" i="2"/>
  <c r="M558" i="2"/>
  <c r="M557" i="2"/>
  <c r="M556" i="2"/>
  <c r="M555" i="2"/>
  <c r="M554" i="2"/>
  <c r="M553" i="2"/>
  <c r="M552" i="2"/>
  <c r="M551" i="2"/>
  <c r="M550" i="2"/>
  <c r="M549" i="2"/>
  <c r="M548" i="2"/>
  <c r="M547" i="2"/>
  <c r="M546" i="2"/>
  <c r="M545" i="2"/>
  <c r="M544" i="2"/>
  <c r="M543" i="2"/>
  <c r="M542" i="2"/>
  <c r="M541" i="2"/>
  <c r="M540" i="2"/>
  <c r="M539" i="2"/>
  <c r="M538" i="2"/>
  <c r="M537" i="2"/>
  <c r="M536" i="2"/>
  <c r="M535" i="2"/>
  <c r="M534" i="2"/>
  <c r="M533" i="2"/>
  <c r="M532" i="2"/>
  <c r="M531" i="2"/>
  <c r="M530" i="2"/>
  <c r="M529" i="2"/>
  <c r="M528" i="2"/>
  <c r="M527" i="2"/>
  <c r="M526" i="2"/>
  <c r="M525" i="2"/>
  <c r="M524" i="2"/>
  <c r="M523" i="2"/>
  <c r="M522" i="2"/>
  <c r="M521" i="2"/>
  <c r="M520" i="2"/>
  <c r="M519" i="2"/>
  <c r="M518" i="2"/>
  <c r="M517" i="2"/>
  <c r="M516" i="2"/>
  <c r="M515" i="2"/>
  <c r="M514" i="2"/>
  <c r="M513" i="2"/>
  <c r="M512" i="2"/>
  <c r="M511" i="2"/>
  <c r="M510" i="2"/>
  <c r="M509" i="2"/>
  <c r="M508" i="2"/>
  <c r="M507" i="2"/>
  <c r="M506" i="2"/>
  <c r="M505" i="2"/>
  <c r="M504" i="2"/>
  <c r="M503" i="2"/>
  <c r="M502" i="2"/>
  <c r="M501" i="2"/>
  <c r="M500" i="2"/>
  <c r="M499" i="2"/>
  <c r="M498" i="2"/>
  <c r="M497" i="2"/>
  <c r="M496" i="2"/>
  <c r="M495" i="2"/>
  <c r="M494" i="2"/>
  <c r="M493" i="2"/>
  <c r="M492" i="2"/>
  <c r="M491" i="2"/>
  <c r="M490" i="2"/>
  <c r="M489" i="2"/>
  <c r="M488" i="2"/>
  <c r="M487" i="2"/>
  <c r="M486" i="2"/>
  <c r="M485" i="2"/>
  <c r="M484" i="2"/>
  <c r="M483" i="2"/>
  <c r="M482" i="2"/>
  <c r="M481" i="2"/>
  <c r="M480" i="2"/>
  <c r="M479" i="2"/>
  <c r="M478" i="2"/>
  <c r="M477" i="2"/>
  <c r="M476" i="2"/>
  <c r="M475" i="2"/>
  <c r="M474" i="2"/>
  <c r="M473" i="2"/>
  <c r="M472" i="2"/>
  <c r="M471" i="2"/>
  <c r="M470" i="2"/>
  <c r="M469" i="2"/>
  <c r="M468" i="2"/>
  <c r="M467" i="2"/>
  <c r="M466" i="2"/>
  <c r="M465" i="2"/>
  <c r="M464" i="2"/>
  <c r="M463" i="2"/>
  <c r="M462" i="2"/>
  <c r="M461" i="2"/>
  <c r="M460" i="2"/>
  <c r="M459" i="2"/>
  <c r="M458" i="2"/>
  <c r="M457" i="2"/>
  <c r="M456" i="2"/>
  <c r="M455" i="2"/>
  <c r="M454" i="2"/>
  <c r="M453" i="2"/>
  <c r="M452" i="2"/>
  <c r="M451" i="2"/>
  <c r="M450" i="2"/>
  <c r="M449" i="2"/>
  <c r="M448" i="2"/>
  <c r="M447" i="2"/>
  <c r="M446" i="2"/>
  <c r="M445" i="2"/>
  <c r="M444" i="2"/>
  <c r="M443" i="2"/>
  <c r="M442" i="2"/>
  <c r="M441" i="2"/>
  <c r="M440" i="2"/>
  <c r="M439" i="2"/>
  <c r="M438" i="2"/>
  <c r="M437" i="2"/>
  <c r="M436" i="2"/>
  <c r="M435" i="2"/>
  <c r="M434" i="2"/>
  <c r="M433" i="2"/>
  <c r="M432" i="2"/>
  <c r="M431" i="2"/>
  <c r="M430" i="2"/>
  <c r="M429" i="2"/>
  <c r="M428" i="2"/>
  <c r="M427" i="2"/>
  <c r="M426" i="2"/>
  <c r="M425" i="2"/>
  <c r="M424" i="2"/>
  <c r="M423" i="2"/>
  <c r="M422" i="2"/>
  <c r="M421" i="2"/>
  <c r="M420" i="2"/>
  <c r="M419" i="2"/>
  <c r="M418" i="2"/>
  <c r="M417" i="2"/>
  <c r="M416" i="2"/>
  <c r="M415" i="2"/>
  <c r="M414" i="2"/>
  <c r="M413" i="2"/>
  <c r="M412" i="2"/>
  <c r="M411" i="2"/>
  <c r="M410" i="2"/>
  <c r="M409" i="2"/>
  <c r="M408" i="2"/>
  <c r="M407" i="2"/>
  <c r="M406" i="2"/>
  <c r="M405" i="2"/>
  <c r="M404" i="2"/>
  <c r="M403" i="2"/>
  <c r="M402" i="2"/>
  <c r="M401" i="2"/>
  <c r="M400" i="2"/>
  <c r="M399" i="2"/>
  <c r="M398" i="2"/>
  <c r="M397" i="2"/>
  <c r="M396" i="2"/>
  <c r="M395" i="2"/>
  <c r="M394" i="2"/>
  <c r="M393" i="2"/>
  <c r="M392" i="2"/>
  <c r="M391" i="2"/>
  <c r="M390" i="2"/>
  <c r="M389" i="2"/>
  <c r="M388" i="2"/>
  <c r="M387" i="2"/>
  <c r="M386" i="2"/>
  <c r="M385" i="2"/>
  <c r="M384" i="2"/>
  <c r="M383" i="2"/>
  <c r="M382" i="2"/>
  <c r="M381" i="2"/>
  <c r="M380" i="2"/>
  <c r="M379" i="2"/>
  <c r="M378" i="2"/>
  <c r="M377" i="2"/>
  <c r="M376" i="2"/>
  <c r="M375" i="2"/>
  <c r="M374" i="2"/>
  <c r="M373" i="2"/>
  <c r="M372" i="2"/>
  <c r="M371" i="2"/>
  <c r="M370" i="2"/>
  <c r="M369" i="2"/>
  <c r="M368" i="2"/>
  <c r="M367" i="2"/>
  <c r="M366" i="2"/>
  <c r="M365" i="2"/>
  <c r="M364" i="2"/>
  <c r="M363" i="2"/>
  <c r="M362" i="2"/>
  <c r="M361" i="2"/>
  <c r="M360" i="2"/>
  <c r="M359" i="2"/>
  <c r="M358" i="2"/>
  <c r="M357" i="2"/>
  <c r="M356" i="2"/>
  <c r="M355" i="2"/>
  <c r="M354" i="2"/>
  <c r="M353" i="2"/>
  <c r="M352" i="2"/>
  <c r="M351" i="2"/>
  <c r="M350" i="2"/>
  <c r="M349" i="2"/>
  <c r="M348" i="2"/>
  <c r="M347" i="2"/>
  <c r="M346" i="2"/>
  <c r="M345" i="2"/>
  <c r="M344" i="2"/>
  <c r="M343" i="2"/>
  <c r="M342" i="2"/>
  <c r="M341" i="2"/>
  <c r="M340" i="2"/>
  <c r="M339" i="2"/>
  <c r="M338" i="2"/>
  <c r="M337" i="2"/>
  <c r="M336" i="2"/>
  <c r="M335" i="2"/>
  <c r="M334" i="2"/>
  <c r="M333" i="2"/>
  <c r="M332" i="2"/>
  <c r="M331" i="2"/>
  <c r="M330" i="2"/>
  <c r="M329" i="2"/>
  <c r="M328" i="2"/>
  <c r="M327" i="2"/>
  <c r="M326" i="2"/>
  <c r="M325" i="2"/>
  <c r="M324" i="2"/>
  <c r="M323" i="2"/>
  <c r="M322" i="2"/>
  <c r="M321" i="2"/>
  <c r="M320" i="2"/>
  <c r="M319" i="2"/>
  <c r="M318" i="2"/>
  <c r="M317" i="2"/>
  <c r="M316" i="2"/>
  <c r="M315" i="2"/>
  <c r="M314" i="2"/>
  <c r="M313" i="2"/>
  <c r="M312" i="2"/>
  <c r="M311" i="2"/>
  <c r="M310" i="2"/>
  <c r="M309" i="2"/>
  <c r="M308" i="2"/>
  <c r="M307" i="2"/>
  <c r="M306" i="2"/>
  <c r="M305" i="2"/>
  <c r="M304" i="2"/>
  <c r="M303" i="2"/>
  <c r="M302" i="2"/>
  <c r="M301" i="2"/>
  <c r="M300" i="2"/>
  <c r="M299" i="2"/>
  <c r="M298" i="2"/>
  <c r="M297" i="2"/>
  <c r="M296" i="2"/>
  <c r="M295" i="2"/>
  <c r="M294" i="2"/>
  <c r="M293" i="2"/>
  <c r="M292" i="2"/>
  <c r="M291" i="2"/>
  <c r="M290" i="2"/>
  <c r="M289" i="2"/>
  <c r="M288" i="2"/>
  <c r="M287" i="2"/>
  <c r="M286" i="2"/>
  <c r="M285" i="2"/>
  <c r="M284" i="2"/>
  <c r="M283" i="2"/>
  <c r="M282" i="2"/>
  <c r="M281" i="2"/>
  <c r="M280" i="2"/>
  <c r="M279" i="2"/>
  <c r="M278" i="2"/>
  <c r="M277" i="2"/>
  <c r="M276" i="2"/>
  <c r="M275" i="2"/>
  <c r="M274" i="2"/>
  <c r="M273" i="2"/>
  <c r="M272" i="2"/>
  <c r="M271" i="2"/>
  <c r="M270" i="2"/>
  <c r="M269" i="2"/>
  <c r="M268" i="2"/>
  <c r="M267" i="2"/>
  <c r="M266" i="2"/>
  <c r="M265" i="2"/>
  <c r="M264" i="2"/>
  <c r="M263" i="2"/>
  <c r="M262" i="2"/>
  <c r="M261" i="2"/>
  <c r="M260" i="2"/>
  <c r="M259" i="2"/>
  <c r="M258" i="2"/>
  <c r="M257" i="2"/>
  <c r="M256" i="2"/>
  <c r="M255" i="2"/>
  <c r="M254" i="2"/>
  <c r="M253" i="2"/>
  <c r="M252" i="2"/>
  <c r="M251" i="2"/>
  <c r="M250" i="2"/>
  <c r="M249" i="2"/>
  <c r="M248" i="2"/>
  <c r="M247" i="2"/>
  <c r="M246" i="2"/>
  <c r="M245" i="2"/>
  <c r="M244" i="2"/>
  <c r="M243" i="2"/>
  <c r="M242" i="2"/>
  <c r="M241" i="2"/>
  <c r="M240" i="2"/>
  <c r="M239" i="2"/>
  <c r="M238" i="2"/>
  <c r="M237" i="2"/>
  <c r="M236" i="2"/>
  <c r="M235" i="2"/>
  <c r="M234" i="2"/>
  <c r="M233" i="2"/>
  <c r="M232" i="2"/>
  <c r="M231" i="2"/>
  <c r="M230" i="2"/>
  <c r="M229" i="2"/>
  <c r="M228" i="2"/>
  <c r="M227" i="2"/>
  <c r="M226" i="2"/>
  <c r="M225" i="2"/>
  <c r="M224" i="2"/>
  <c r="M223" i="2"/>
  <c r="M222" i="2"/>
  <c r="M221" i="2"/>
  <c r="M220" i="2"/>
  <c r="M219" i="2"/>
  <c r="M218" i="2"/>
  <c r="M217" i="2"/>
  <c r="M216" i="2"/>
  <c r="M215" i="2"/>
  <c r="M214" i="2"/>
  <c r="M213" i="2"/>
  <c r="M212" i="2"/>
  <c r="M211" i="2"/>
  <c r="M210" i="2"/>
  <c r="M209" i="2"/>
  <c r="M208" i="2"/>
  <c r="M207" i="2"/>
  <c r="M206" i="2"/>
  <c r="M205" i="2"/>
  <c r="M204" i="2"/>
  <c r="M203" i="2"/>
  <c r="M202" i="2"/>
  <c r="M201" i="2"/>
  <c r="M200" i="2"/>
  <c r="M199" i="2"/>
  <c r="M198" i="2"/>
  <c r="M197" i="2"/>
  <c r="M196" i="2"/>
  <c r="M195" i="2"/>
  <c r="M194" i="2"/>
  <c r="M193" i="2"/>
  <c r="M192" i="2"/>
  <c r="M191" i="2"/>
  <c r="M190" i="2"/>
  <c r="M189" i="2"/>
  <c r="M188" i="2"/>
  <c r="M187" i="2"/>
  <c r="M186" i="2"/>
  <c r="M185" i="2"/>
  <c r="M184" i="2"/>
  <c r="M183" i="2"/>
  <c r="M182" i="2"/>
  <c r="M181" i="2"/>
  <c r="M180" i="2"/>
  <c r="M179" i="2"/>
  <c r="M178" i="2"/>
  <c r="M177" i="2"/>
  <c r="M176" i="2"/>
  <c r="M175" i="2"/>
  <c r="M174" i="2"/>
  <c r="M173" i="2"/>
  <c r="M172" i="2"/>
  <c r="M171" i="2"/>
  <c r="M170" i="2"/>
  <c r="M169" i="2"/>
  <c r="M168" i="2"/>
  <c r="M167" i="2"/>
  <c r="M166" i="2"/>
  <c r="M165" i="2"/>
  <c r="M164" i="2"/>
  <c r="M163" i="2"/>
  <c r="M162" i="2"/>
  <c r="M161" i="2"/>
  <c r="M160" i="2"/>
  <c r="M159" i="2"/>
  <c r="M158" i="2"/>
  <c r="M157" i="2"/>
  <c r="M156" i="2"/>
  <c r="M155" i="2"/>
  <c r="M154" i="2"/>
  <c r="M153" i="2"/>
  <c r="M152" i="2"/>
  <c r="M151" i="2"/>
  <c r="M150" i="2"/>
  <c r="M149" i="2"/>
  <c r="M148" i="2"/>
  <c r="M147" i="2"/>
  <c r="M146" i="2"/>
  <c r="M145" i="2"/>
  <c r="M144" i="2"/>
  <c r="M143" i="2"/>
  <c r="M142" i="2"/>
  <c r="M141" i="2"/>
  <c r="M140" i="2"/>
  <c r="M139" i="2"/>
  <c r="M138" i="2"/>
  <c r="M137" i="2"/>
  <c r="M136" i="2"/>
  <c r="M135" i="2"/>
  <c r="M134" i="2"/>
  <c r="M133" i="2"/>
  <c r="M132" i="2"/>
  <c r="M131" i="2"/>
  <c r="M130" i="2"/>
  <c r="M129" i="2"/>
  <c r="M128" i="2"/>
  <c r="M127" i="2"/>
  <c r="M126" i="2"/>
  <c r="M125" i="2"/>
  <c r="M124" i="2"/>
  <c r="M123" i="2"/>
  <c r="M122" i="2"/>
  <c r="M121" i="2"/>
  <c r="M120" i="2"/>
  <c r="M119" i="2"/>
  <c r="M118" i="2"/>
  <c r="M117" i="2"/>
  <c r="M116" i="2"/>
  <c r="M115" i="2"/>
  <c r="M114" i="2"/>
  <c r="M113" i="2"/>
  <c r="M112" i="2"/>
  <c r="M111" i="2"/>
  <c r="M110" i="2"/>
  <c r="M109" i="2"/>
  <c r="M108" i="2"/>
  <c r="M107" i="2"/>
  <c r="M106" i="2"/>
  <c r="M105" i="2"/>
  <c r="M104" i="2"/>
  <c r="M103" i="2"/>
  <c r="M102" i="2"/>
  <c r="M101" i="2"/>
  <c r="M100" i="2"/>
  <c r="M99" i="2"/>
  <c r="M98" i="2"/>
  <c r="M97" i="2"/>
  <c r="M96" i="2"/>
  <c r="M95" i="2"/>
  <c r="M94" i="2"/>
  <c r="M93" i="2"/>
  <c r="M92" i="2"/>
  <c r="M91" i="2"/>
  <c r="M90" i="2"/>
  <c r="M89" i="2"/>
  <c r="M88" i="2"/>
  <c r="M87" i="2"/>
  <c r="M86" i="2"/>
  <c r="M85" i="2"/>
  <c r="M84" i="2"/>
  <c r="M83" i="2"/>
  <c r="M82" i="2"/>
  <c r="M81" i="2"/>
  <c r="M80" i="2"/>
  <c r="M79" i="2"/>
  <c r="M78" i="2"/>
  <c r="M77" i="2"/>
  <c r="M76" i="2"/>
  <c r="M75" i="2"/>
  <c r="M74" i="2"/>
  <c r="M73" i="2"/>
  <c r="M72" i="2"/>
  <c r="M71" i="2"/>
  <c r="M70" i="2"/>
  <c r="M69" i="2"/>
  <c r="M68" i="2"/>
  <c r="M67" i="2"/>
  <c r="M66" i="2"/>
  <c r="M65" i="2"/>
  <c r="M64" i="2"/>
  <c r="M63" i="2"/>
  <c r="M62" i="2"/>
  <c r="M61" i="2"/>
  <c r="M60" i="2"/>
  <c r="M59" i="2"/>
  <c r="M58" i="2"/>
  <c r="M57" i="2"/>
  <c r="M56" i="2"/>
  <c r="M55" i="2"/>
  <c r="M54" i="2"/>
  <c r="M53" i="2"/>
  <c r="M52" i="2"/>
  <c r="M51" i="2"/>
  <c r="M50" i="2"/>
  <c r="M49" i="2"/>
  <c r="M48" i="2"/>
  <c r="M47" i="2"/>
  <c r="M46" i="2"/>
  <c r="M45" i="2"/>
  <c r="M44" i="2"/>
  <c r="M43" i="2"/>
  <c r="M42" i="2"/>
  <c r="M41" i="2"/>
  <c r="M40" i="2"/>
  <c r="M39" i="2"/>
  <c r="M38" i="2"/>
  <c r="M37" i="2"/>
  <c r="M36" i="2"/>
  <c r="M35" i="2"/>
  <c r="M34" i="2"/>
  <c r="M33" i="2"/>
  <c r="M32" i="2"/>
  <c r="M31" i="2"/>
  <c r="M30" i="2"/>
  <c r="M29" i="2"/>
  <c r="M28" i="2"/>
  <c r="M27" i="2"/>
  <c r="M26" i="2"/>
  <c r="M25" i="2"/>
  <c r="M24" i="2"/>
  <c r="M23" i="2"/>
  <c r="M22" i="2"/>
  <c r="M21" i="2"/>
  <c r="M20" i="2"/>
  <c r="M19" i="2"/>
  <c r="M18" i="2"/>
  <c r="M17" i="2"/>
  <c r="M16" i="2"/>
  <c r="M15" i="2"/>
  <c r="M14" i="2"/>
  <c r="M13" i="2"/>
  <c r="M12" i="2"/>
  <c r="M11" i="2"/>
  <c r="M10" i="2"/>
  <c r="M9" i="2"/>
  <c r="M8" i="2"/>
  <c r="M7" i="2"/>
  <c r="M6" i="2"/>
  <c r="M5" i="2"/>
  <c r="M4" i="2"/>
  <c r="M3" i="2"/>
  <c r="M2" i="2"/>
  <c r="B70" i="6" l="1"/>
  <c r="G70" i="6" s="1"/>
  <c r="H70" i="6" s="1"/>
  <c r="B69" i="6"/>
  <c r="G69" i="6" s="1"/>
  <c r="H69" i="6" s="1"/>
  <c r="A69" i="6"/>
  <c r="G68" i="6"/>
  <c r="H68" i="6" s="1"/>
  <c r="E68" i="6"/>
  <c r="D68" i="6"/>
  <c r="B68" i="6"/>
  <c r="F68" i="6" s="1"/>
  <c r="A68" i="6"/>
  <c r="H67" i="6"/>
  <c r="G67" i="6"/>
  <c r="F67" i="6"/>
  <c r="D67" i="6"/>
  <c r="E67" i="6" s="1"/>
  <c r="I67" i="6" s="1"/>
  <c r="C67" i="6" s="1"/>
  <c r="B67" i="6"/>
  <c r="A67" i="6" s="1"/>
  <c r="H66" i="6"/>
  <c r="G66" i="6"/>
  <c r="F66" i="6"/>
  <c r="D66" i="6"/>
  <c r="E66" i="6" s="1"/>
  <c r="I66" i="6" s="1"/>
  <c r="C66" i="6" s="1"/>
  <c r="B66" i="6"/>
  <c r="A66" i="6" s="1"/>
  <c r="H65" i="6"/>
  <c r="G65" i="6"/>
  <c r="F65" i="6"/>
  <c r="D65" i="6"/>
  <c r="E65" i="6" s="1"/>
  <c r="I65" i="6" s="1"/>
  <c r="C65" i="6" s="1"/>
  <c r="B65" i="6"/>
  <c r="A65" i="6" s="1"/>
  <c r="H64" i="6"/>
  <c r="G64" i="6"/>
  <c r="F64" i="6"/>
  <c r="D64" i="6"/>
  <c r="E64" i="6" s="1"/>
  <c r="I64" i="6" s="1"/>
  <c r="C64" i="6" s="1"/>
  <c r="B64" i="6"/>
  <c r="A64" i="6" s="1"/>
  <c r="H63" i="6"/>
  <c r="G63" i="6"/>
  <c r="F63" i="6"/>
  <c r="D63" i="6"/>
  <c r="E63" i="6" s="1"/>
  <c r="I63" i="6" s="1"/>
  <c r="C63" i="6" s="1"/>
  <c r="B63" i="6"/>
  <c r="A63" i="6" s="1"/>
  <c r="G62" i="6"/>
  <c r="H62" i="6" s="1"/>
  <c r="F62" i="6"/>
  <c r="B62" i="6"/>
  <c r="D62" i="6" s="1"/>
  <c r="E62" i="6" s="1"/>
  <c r="I62" i="6" s="1"/>
  <c r="C62" i="6" s="1"/>
  <c r="G61" i="6"/>
  <c r="H61" i="6" s="1"/>
  <c r="F61" i="6"/>
  <c r="D61" i="6"/>
  <c r="E61" i="6" s="1"/>
  <c r="I61" i="6" s="1"/>
  <c r="C61" i="6" s="1"/>
  <c r="B61" i="6"/>
  <c r="A61" i="6"/>
  <c r="B60" i="6"/>
  <c r="A60" i="6" s="1"/>
  <c r="D59" i="6"/>
  <c r="E59" i="6" s="1"/>
  <c r="B59" i="6"/>
  <c r="G59" i="6" s="1"/>
  <c r="H59" i="6" s="1"/>
  <c r="A59" i="6"/>
  <c r="B58" i="6"/>
  <c r="G58" i="6" s="1"/>
  <c r="H58" i="6" s="1"/>
  <c r="B57" i="6"/>
  <c r="G57" i="6" s="1"/>
  <c r="H57" i="6" s="1"/>
  <c r="A57" i="6"/>
  <c r="G56" i="6"/>
  <c r="H56" i="6" s="1"/>
  <c r="E56" i="6"/>
  <c r="D56" i="6"/>
  <c r="B56" i="6"/>
  <c r="F56" i="6" s="1"/>
  <c r="A56" i="6"/>
  <c r="H55" i="6"/>
  <c r="G55" i="6"/>
  <c r="F55" i="6"/>
  <c r="D55" i="6"/>
  <c r="E55" i="6" s="1"/>
  <c r="I55" i="6" s="1"/>
  <c r="C55" i="6" s="1"/>
  <c r="B55" i="6"/>
  <c r="A55" i="6" s="1"/>
  <c r="G54" i="6"/>
  <c r="H54" i="6" s="1"/>
  <c r="F54" i="6"/>
  <c r="B54" i="6"/>
  <c r="D54" i="6" s="1"/>
  <c r="E54" i="6" s="1"/>
  <c r="G53" i="6"/>
  <c r="H53" i="6" s="1"/>
  <c r="F53" i="6"/>
  <c r="D53" i="6"/>
  <c r="E53" i="6" s="1"/>
  <c r="I53" i="6" s="1"/>
  <c r="C53" i="6" s="1"/>
  <c r="B53" i="6"/>
  <c r="A53" i="6"/>
  <c r="B52" i="6"/>
  <c r="A52" i="6" s="1"/>
  <c r="D51" i="6"/>
  <c r="E51" i="6" s="1"/>
  <c r="B51" i="6"/>
  <c r="G51" i="6" s="1"/>
  <c r="H51" i="6" s="1"/>
  <c r="A51" i="6"/>
  <c r="D50" i="6"/>
  <c r="E50" i="6" s="1"/>
  <c r="B50" i="6"/>
  <c r="G50" i="6" s="1"/>
  <c r="H50" i="6" s="1"/>
  <c r="A50" i="6"/>
  <c r="D49" i="6"/>
  <c r="E49" i="6" s="1"/>
  <c r="B49" i="6"/>
  <c r="G49" i="6" s="1"/>
  <c r="H49" i="6" s="1"/>
  <c r="A49" i="6"/>
  <c r="D48" i="6"/>
  <c r="E48" i="6" s="1"/>
  <c r="B48" i="6"/>
  <c r="G48" i="6" s="1"/>
  <c r="H48" i="6" s="1"/>
  <c r="A48" i="6"/>
  <c r="D47" i="6"/>
  <c r="E47" i="6" s="1"/>
  <c r="B47" i="6"/>
  <c r="G47" i="6" s="1"/>
  <c r="H47" i="6" s="1"/>
  <c r="A47" i="6"/>
  <c r="B46" i="6"/>
  <c r="G46" i="6" s="1"/>
  <c r="H46" i="6" s="1"/>
  <c r="B45" i="6"/>
  <c r="G45" i="6" s="1"/>
  <c r="H45" i="6" s="1"/>
  <c r="A45" i="6"/>
  <c r="G44" i="6"/>
  <c r="H44" i="6" s="1"/>
  <c r="D44" i="6"/>
  <c r="E44" i="6" s="1"/>
  <c r="B44" i="6"/>
  <c r="F44" i="6" s="1"/>
  <c r="A44" i="6"/>
  <c r="H43" i="6"/>
  <c r="G43" i="6"/>
  <c r="F43" i="6"/>
  <c r="B43" i="6"/>
  <c r="D43" i="6" s="1"/>
  <c r="E43" i="6" s="1"/>
  <c r="I43" i="6" s="1"/>
  <c r="C43" i="6" s="1"/>
  <c r="G42" i="6"/>
  <c r="H42" i="6" s="1"/>
  <c r="F42" i="6"/>
  <c r="B42" i="6"/>
  <c r="D42" i="6" s="1"/>
  <c r="E42" i="6" s="1"/>
  <c r="I42" i="6" s="1"/>
  <c r="C42" i="6" s="1"/>
  <c r="A42" i="6"/>
  <c r="G41" i="6"/>
  <c r="H41" i="6" s="1"/>
  <c r="F41" i="6"/>
  <c r="D41" i="6"/>
  <c r="E41" i="6" s="1"/>
  <c r="I41" i="6" s="1"/>
  <c r="C41" i="6" s="1"/>
  <c r="B41" i="6"/>
  <c r="A41" i="6"/>
  <c r="B39" i="6"/>
  <c r="A39" i="6" s="1"/>
  <c r="D38" i="6"/>
  <c r="E38" i="6" s="1"/>
  <c r="B38" i="6"/>
  <c r="A38" i="6" s="1"/>
  <c r="B37" i="6"/>
  <c r="A37" i="6" s="1"/>
  <c r="B36" i="6"/>
  <c r="A36" i="6" s="1"/>
  <c r="G35" i="6"/>
  <c r="H35" i="6" s="1"/>
  <c r="D35" i="6"/>
  <c r="E35" i="6" s="1"/>
  <c r="B35" i="6"/>
  <c r="A35" i="6" s="1"/>
  <c r="G34" i="6"/>
  <c r="H34" i="6" s="1"/>
  <c r="F34" i="6"/>
  <c r="B34" i="6"/>
  <c r="A34" i="6" s="1"/>
  <c r="B33" i="6"/>
  <c r="A33" i="6" s="1"/>
  <c r="B32" i="6"/>
  <c r="A32" i="6" s="1"/>
  <c r="G31" i="6"/>
  <c r="H31" i="6" s="1"/>
  <c r="D31" i="6"/>
  <c r="E31" i="6" s="1"/>
  <c r="B31" i="6"/>
  <c r="A31" i="6" s="1"/>
  <c r="H30" i="6"/>
  <c r="G30" i="6"/>
  <c r="F30" i="6"/>
  <c r="B30" i="6"/>
  <c r="A30" i="6" s="1"/>
  <c r="G29" i="6"/>
  <c r="H29" i="6" s="1"/>
  <c r="F29" i="6"/>
  <c r="B29" i="6"/>
  <c r="A29" i="6" s="1"/>
  <c r="G28" i="6"/>
  <c r="H28" i="6" s="1"/>
  <c r="F28" i="6"/>
  <c r="D28" i="6"/>
  <c r="E28" i="6" s="1"/>
  <c r="I28" i="6" s="1"/>
  <c r="C28" i="6" s="1"/>
  <c r="B28" i="6"/>
  <c r="A28" i="6" s="1"/>
  <c r="B27" i="6"/>
  <c r="A27" i="6" s="1"/>
  <c r="B26" i="6"/>
  <c r="A26" i="6" s="1"/>
  <c r="G25" i="6"/>
  <c r="H25" i="6" s="1"/>
  <c r="D25" i="6"/>
  <c r="E25" i="6" s="1"/>
  <c r="B25" i="6"/>
  <c r="A25" i="6" s="1"/>
  <c r="G24" i="6"/>
  <c r="H24" i="6" s="1"/>
  <c r="F24" i="6"/>
  <c r="B24" i="6"/>
  <c r="A24" i="6" s="1"/>
  <c r="B23" i="6"/>
  <c r="A23" i="6" s="1"/>
  <c r="D22" i="6"/>
  <c r="E22" i="6" s="1"/>
  <c r="B22" i="6"/>
  <c r="A22" i="6" s="1"/>
  <c r="B21" i="6"/>
  <c r="A21" i="6" s="1"/>
  <c r="B20" i="6"/>
  <c r="A20" i="6" s="1"/>
  <c r="G19" i="6"/>
  <c r="H19" i="6" s="1"/>
  <c r="D19" i="6"/>
  <c r="E19" i="6" s="1"/>
  <c r="B19" i="6"/>
  <c r="A19" i="6" s="1"/>
  <c r="G18" i="6"/>
  <c r="H18" i="6" s="1"/>
  <c r="F18" i="6"/>
  <c r="B18" i="6"/>
  <c r="A18" i="6" s="1"/>
  <c r="B17" i="6"/>
  <c r="A17" i="6" s="1"/>
  <c r="B16" i="6"/>
  <c r="A16" i="6" s="1"/>
  <c r="G15" i="6"/>
  <c r="H15" i="6" s="1"/>
  <c r="D15" i="6"/>
  <c r="E15" i="6" s="1"/>
  <c r="B15" i="6"/>
  <c r="A15" i="6" s="1"/>
  <c r="H14" i="6"/>
  <c r="G14" i="6"/>
  <c r="F14" i="6"/>
  <c r="B14" i="6"/>
  <c r="A14" i="6" s="1"/>
  <c r="G13" i="6"/>
  <c r="H13" i="6" s="1"/>
  <c r="F13" i="6"/>
  <c r="B13" i="6"/>
  <c r="A13" i="6" s="1"/>
  <c r="G12" i="6"/>
  <c r="H12" i="6" s="1"/>
  <c r="F12" i="6"/>
  <c r="D12" i="6"/>
  <c r="E12" i="6" s="1"/>
  <c r="B12" i="6"/>
  <c r="A12" i="6" s="1"/>
  <c r="B11" i="6"/>
  <c r="A11" i="6" s="1"/>
  <c r="B10" i="6"/>
  <c r="B8" i="6"/>
  <c r="A8" i="6" s="1"/>
  <c r="D7" i="6"/>
  <c r="E7" i="6" s="1"/>
  <c r="B7" i="6"/>
  <c r="G7" i="6" s="1"/>
  <c r="H7" i="6" s="1"/>
  <c r="A7" i="6"/>
  <c r="B6" i="6"/>
  <c r="G6" i="6" s="1"/>
  <c r="H6" i="6" s="1"/>
  <c r="B4" i="6"/>
  <c r="K4" i="5" s="1"/>
  <c r="B3" i="6"/>
  <c r="B2" i="6"/>
  <c r="E13" i="13"/>
  <c r="E9" i="13"/>
  <c r="E6" i="13" s="1"/>
  <c r="C9" i="13"/>
  <c r="B3" i="13"/>
  <c r="F3" i="13" s="1"/>
  <c r="B2" i="13"/>
  <c r="S38" i="12"/>
  <c r="T38" i="12" s="1"/>
  <c r="K38" i="12"/>
  <c r="G38" i="12"/>
  <c r="F38" i="12"/>
  <c r="E38" i="12"/>
  <c r="D38" i="12"/>
  <c r="S37" i="12"/>
  <c r="T37" i="12" s="1"/>
  <c r="K37" i="12"/>
  <c r="G37" i="12"/>
  <c r="F37" i="12"/>
  <c r="E37" i="12"/>
  <c r="D37" i="12"/>
  <c r="S36" i="12"/>
  <c r="K36" i="12"/>
  <c r="G36" i="12"/>
  <c r="F36" i="12"/>
  <c r="E36" i="12"/>
  <c r="D36" i="12"/>
  <c r="S35" i="12"/>
  <c r="T36" i="12" s="1"/>
  <c r="K35" i="12"/>
  <c r="G35" i="12"/>
  <c r="F35" i="12"/>
  <c r="E35" i="12"/>
  <c r="D35" i="12"/>
  <c r="S34" i="12"/>
  <c r="T34" i="12" s="1"/>
  <c r="K34" i="12"/>
  <c r="G34" i="12"/>
  <c r="F34" i="12"/>
  <c r="E34" i="12"/>
  <c r="D34" i="12"/>
  <c r="S33" i="12"/>
  <c r="K33" i="12"/>
  <c r="G33" i="12"/>
  <c r="F33" i="12"/>
  <c r="E33" i="12"/>
  <c r="D33" i="12"/>
  <c r="S32" i="12"/>
  <c r="T33" i="12" s="1"/>
  <c r="K32" i="12"/>
  <c r="G32" i="12"/>
  <c r="F32" i="12"/>
  <c r="E32" i="12"/>
  <c r="D32" i="12"/>
  <c r="S31" i="12"/>
  <c r="K31" i="12"/>
  <c r="G31" i="12"/>
  <c r="F31" i="12"/>
  <c r="E31" i="12"/>
  <c r="D31" i="12"/>
  <c r="S30" i="12"/>
  <c r="T30" i="12" s="1"/>
  <c r="K30" i="12"/>
  <c r="G30" i="12"/>
  <c r="F30" i="12"/>
  <c r="E30" i="12"/>
  <c r="D30" i="12"/>
  <c r="S29" i="12"/>
  <c r="T29" i="12" s="1"/>
  <c r="K29" i="12"/>
  <c r="G29" i="12"/>
  <c r="F29" i="12"/>
  <c r="E29" i="12"/>
  <c r="D29" i="12"/>
  <c r="S28" i="12"/>
  <c r="K28" i="12"/>
  <c r="G28" i="12"/>
  <c r="F28" i="12"/>
  <c r="E28" i="12"/>
  <c r="D28" i="12"/>
  <c r="S27" i="12"/>
  <c r="T27" i="12" s="1"/>
  <c r="K27" i="12"/>
  <c r="G27" i="12"/>
  <c r="F27" i="12"/>
  <c r="E27" i="12"/>
  <c r="D27" i="12"/>
  <c r="S26" i="12"/>
  <c r="T26" i="12" s="1"/>
  <c r="K26" i="12"/>
  <c r="G26" i="12"/>
  <c r="F26" i="12"/>
  <c r="E26" i="12"/>
  <c r="D26" i="12"/>
  <c r="S25" i="12"/>
  <c r="K25" i="12"/>
  <c r="G25" i="12"/>
  <c r="F25" i="12"/>
  <c r="E25" i="12"/>
  <c r="D25" i="12"/>
  <c r="S24" i="12"/>
  <c r="T25" i="12" s="1"/>
  <c r="K24" i="12"/>
  <c r="G24" i="12"/>
  <c r="F24" i="12"/>
  <c r="E24" i="12"/>
  <c r="D24" i="12"/>
  <c r="S23" i="12"/>
  <c r="K23" i="12"/>
  <c r="G23" i="12"/>
  <c r="F23" i="12"/>
  <c r="E23" i="12"/>
  <c r="D23" i="12"/>
  <c r="S22" i="12"/>
  <c r="T22" i="12" s="1"/>
  <c r="K22" i="12"/>
  <c r="G22" i="12"/>
  <c r="F22" i="12"/>
  <c r="E22" i="12"/>
  <c r="D22" i="12"/>
  <c r="S21" i="12"/>
  <c r="T21" i="12" s="1"/>
  <c r="K21" i="12"/>
  <c r="G21" i="12"/>
  <c r="F21" i="12"/>
  <c r="E21" i="12"/>
  <c r="D21" i="12"/>
  <c r="S20" i="12"/>
  <c r="K20" i="12"/>
  <c r="G20" i="12"/>
  <c r="F20" i="12"/>
  <c r="E20" i="12"/>
  <c r="D20" i="12"/>
  <c r="S19" i="12"/>
  <c r="T19" i="12" s="1"/>
  <c r="K19" i="12"/>
  <c r="G19" i="12"/>
  <c r="F19" i="12"/>
  <c r="E19" i="12"/>
  <c r="D19" i="12"/>
  <c r="S18" i="12"/>
  <c r="T18" i="12" s="1"/>
  <c r="K18" i="12"/>
  <c r="G18" i="12"/>
  <c r="F18" i="12"/>
  <c r="E18" i="12"/>
  <c r="D18" i="12"/>
  <c r="S17" i="12"/>
  <c r="K17" i="12"/>
  <c r="G17" i="12"/>
  <c r="F17" i="12"/>
  <c r="E17" i="12"/>
  <c r="D17" i="12"/>
  <c r="S16" i="12"/>
  <c r="T17" i="12" s="1"/>
  <c r="K16" i="12"/>
  <c r="G16" i="12"/>
  <c r="F16" i="12"/>
  <c r="E16" i="12"/>
  <c r="D16" i="12"/>
  <c r="S15" i="12"/>
  <c r="K15" i="12"/>
  <c r="G15" i="12"/>
  <c r="F15" i="12"/>
  <c r="E15" i="12"/>
  <c r="D15" i="12"/>
  <c r="S14" i="12"/>
  <c r="T14" i="12" s="1"/>
  <c r="K14" i="12"/>
  <c r="G14" i="12"/>
  <c r="F14" i="12"/>
  <c r="E14" i="12"/>
  <c r="D14" i="12"/>
  <c r="S13" i="12"/>
  <c r="T13" i="12" s="1"/>
  <c r="K13" i="12"/>
  <c r="G13" i="12"/>
  <c r="F13" i="12"/>
  <c r="E13" i="12"/>
  <c r="D13" i="12"/>
  <c r="S12" i="12"/>
  <c r="K12" i="12"/>
  <c r="G12" i="12"/>
  <c r="F12" i="12"/>
  <c r="E12" i="12"/>
  <c r="D12" i="12"/>
  <c r="S11" i="12"/>
  <c r="T11" i="12" s="1"/>
  <c r="K11" i="12"/>
  <c r="G11" i="12"/>
  <c r="F11" i="12"/>
  <c r="E11" i="12"/>
  <c r="D11" i="12"/>
  <c r="S10" i="12"/>
  <c r="T10" i="12" s="1"/>
  <c r="K10" i="12"/>
  <c r="G10" i="12"/>
  <c r="F10" i="12"/>
  <c r="E10" i="12"/>
  <c r="D10" i="12"/>
  <c r="S9" i="12"/>
  <c r="H3" i="12" s="1"/>
  <c r="K9" i="12"/>
  <c r="G9" i="12"/>
  <c r="F9" i="12"/>
  <c r="E9" i="12"/>
  <c r="D9" i="12"/>
  <c r="H5" i="12"/>
  <c r="G5" i="12"/>
  <c r="B5" i="12"/>
  <c r="I3" i="12"/>
  <c r="B3" i="12"/>
  <c r="B1" i="12"/>
  <c r="J55" i="14"/>
  <c r="E55" i="14"/>
  <c r="I53" i="14"/>
  <c r="G53" i="14"/>
  <c r="E53" i="14"/>
  <c r="C53" i="14"/>
  <c r="I52" i="14"/>
  <c r="J33" i="14"/>
  <c r="E33" i="14"/>
  <c r="I31" i="14"/>
  <c r="G31" i="14"/>
  <c r="E31" i="14"/>
  <c r="C31" i="14"/>
  <c r="I30" i="14"/>
  <c r="J11" i="14"/>
  <c r="E11" i="14"/>
  <c r="R10" i="14"/>
  <c r="R9" i="14"/>
  <c r="I9" i="14"/>
  <c r="G9" i="14"/>
  <c r="E9" i="14"/>
  <c r="C9" i="14"/>
  <c r="R8" i="14"/>
  <c r="F3" i="14" s="1"/>
  <c r="I8" i="14"/>
  <c r="G5" i="14"/>
  <c r="E5" i="14"/>
  <c r="B5" i="14"/>
  <c r="H3" i="14"/>
  <c r="B3" i="14"/>
  <c r="B1" i="14"/>
  <c r="S38" i="9"/>
  <c r="T38" i="9" s="1"/>
  <c r="K38" i="9"/>
  <c r="G38" i="9"/>
  <c r="F38" i="9"/>
  <c r="E38" i="9"/>
  <c r="D38" i="9"/>
  <c r="S37" i="9"/>
  <c r="K37" i="9"/>
  <c r="G37" i="9"/>
  <c r="F37" i="9"/>
  <c r="E37" i="9"/>
  <c r="D37" i="9"/>
  <c r="S36" i="9"/>
  <c r="T37" i="9" s="1"/>
  <c r="K36" i="9"/>
  <c r="G36" i="9"/>
  <c r="F36" i="9"/>
  <c r="E36" i="9"/>
  <c r="D36" i="9"/>
  <c r="S35" i="9"/>
  <c r="T35" i="9" s="1"/>
  <c r="K35" i="9"/>
  <c r="G35" i="9"/>
  <c r="F35" i="9"/>
  <c r="E35" i="9"/>
  <c r="D35" i="9"/>
  <c r="S34" i="9"/>
  <c r="K34" i="9"/>
  <c r="G34" i="9"/>
  <c r="F34" i="9"/>
  <c r="E34" i="9"/>
  <c r="D34" i="9"/>
  <c r="S33" i="9"/>
  <c r="T33" i="9" s="1"/>
  <c r="K33" i="9"/>
  <c r="G33" i="9"/>
  <c r="F33" i="9"/>
  <c r="E33" i="9"/>
  <c r="D33" i="9"/>
  <c r="S32" i="9"/>
  <c r="K32" i="9"/>
  <c r="G32" i="9"/>
  <c r="F32" i="9"/>
  <c r="E32" i="9"/>
  <c r="D32" i="9"/>
  <c r="S31" i="9"/>
  <c r="T31" i="9" s="1"/>
  <c r="K31" i="9"/>
  <c r="G31" i="9"/>
  <c r="F31" i="9"/>
  <c r="E31" i="9"/>
  <c r="D31" i="9"/>
  <c r="S30" i="9"/>
  <c r="T30" i="9" s="1"/>
  <c r="K30" i="9"/>
  <c r="G30" i="9"/>
  <c r="F30" i="9"/>
  <c r="E30" i="9"/>
  <c r="D30" i="9"/>
  <c r="S29" i="9"/>
  <c r="K29" i="9"/>
  <c r="G29" i="9"/>
  <c r="F29" i="9"/>
  <c r="E29" i="9"/>
  <c r="D29" i="9"/>
  <c r="S28" i="9"/>
  <c r="T29" i="9" s="1"/>
  <c r="K28" i="9"/>
  <c r="G28" i="9"/>
  <c r="F28" i="9"/>
  <c r="E28" i="9"/>
  <c r="D28" i="9"/>
  <c r="S27" i="9"/>
  <c r="T27" i="9" s="1"/>
  <c r="K27" i="9"/>
  <c r="G27" i="9"/>
  <c r="F27" i="9"/>
  <c r="E27" i="9"/>
  <c r="D27" i="9"/>
  <c r="S26" i="9"/>
  <c r="K26" i="9"/>
  <c r="G26" i="9"/>
  <c r="F26" i="9"/>
  <c r="E26" i="9"/>
  <c r="D26" i="9"/>
  <c r="S25" i="9"/>
  <c r="T25" i="9" s="1"/>
  <c r="K25" i="9"/>
  <c r="G25" i="9"/>
  <c r="F25" i="9"/>
  <c r="E25" i="9"/>
  <c r="D25" i="9"/>
  <c r="S24" i="9"/>
  <c r="K24" i="9"/>
  <c r="G24" i="9"/>
  <c r="F24" i="9"/>
  <c r="E24" i="9"/>
  <c r="D24" i="9"/>
  <c r="S23" i="9"/>
  <c r="T23" i="9" s="1"/>
  <c r="K23" i="9"/>
  <c r="G23" i="9"/>
  <c r="F23" i="9"/>
  <c r="E23" i="9"/>
  <c r="D23" i="9"/>
  <c r="S22" i="9"/>
  <c r="T22" i="9" s="1"/>
  <c r="K22" i="9"/>
  <c r="G22" i="9"/>
  <c r="F22" i="9"/>
  <c r="E22" i="9"/>
  <c r="D22" i="9"/>
  <c r="S21" i="9"/>
  <c r="K21" i="9"/>
  <c r="G21" i="9"/>
  <c r="F21" i="9"/>
  <c r="E21" i="9"/>
  <c r="D21" i="9"/>
  <c r="S20" i="9"/>
  <c r="T21" i="9" s="1"/>
  <c r="K20" i="9"/>
  <c r="G20" i="9"/>
  <c r="F20" i="9"/>
  <c r="E20" i="9"/>
  <c r="D20" i="9"/>
  <c r="S19" i="9"/>
  <c r="T19" i="9" s="1"/>
  <c r="K19" i="9"/>
  <c r="G19" i="9"/>
  <c r="F19" i="9"/>
  <c r="E19" i="9"/>
  <c r="D19" i="9"/>
  <c r="S18" i="9"/>
  <c r="K18" i="9"/>
  <c r="G18" i="9"/>
  <c r="F18" i="9"/>
  <c r="E18" i="9"/>
  <c r="D18" i="9"/>
  <c r="S17" i="9"/>
  <c r="T18" i="9" s="1"/>
  <c r="K17" i="9"/>
  <c r="G17" i="9"/>
  <c r="F17" i="9"/>
  <c r="E17" i="9"/>
  <c r="D17" i="9"/>
  <c r="S16" i="9"/>
  <c r="K16" i="9"/>
  <c r="G16" i="9"/>
  <c r="F16" i="9"/>
  <c r="E16" i="9"/>
  <c r="D16" i="9"/>
  <c r="S15" i="9"/>
  <c r="T15" i="9" s="1"/>
  <c r="K15" i="9"/>
  <c r="G15" i="9"/>
  <c r="F15" i="9"/>
  <c r="E15" i="9"/>
  <c r="D15" i="9"/>
  <c r="S14" i="9"/>
  <c r="T14" i="9" s="1"/>
  <c r="K14" i="9"/>
  <c r="G14" i="9"/>
  <c r="F14" i="9"/>
  <c r="E14" i="9"/>
  <c r="D14" i="9"/>
  <c r="S13" i="9"/>
  <c r="K13" i="9"/>
  <c r="G13" i="9"/>
  <c r="F13" i="9"/>
  <c r="E13" i="9"/>
  <c r="D13" i="9"/>
  <c r="S12" i="9"/>
  <c r="T13" i="9" s="1"/>
  <c r="K12" i="9"/>
  <c r="G12" i="9"/>
  <c r="F12" i="9"/>
  <c r="E12" i="9"/>
  <c r="D12" i="9"/>
  <c r="S11" i="9"/>
  <c r="T11" i="9" s="1"/>
  <c r="K11" i="9"/>
  <c r="G11" i="9"/>
  <c r="F11" i="9"/>
  <c r="E11" i="9"/>
  <c r="D11" i="9"/>
  <c r="S10" i="9"/>
  <c r="K10" i="9"/>
  <c r="G10" i="9"/>
  <c r="F10" i="9"/>
  <c r="E10" i="9"/>
  <c r="D10" i="9"/>
  <c r="S9" i="9"/>
  <c r="D13" i="13" s="1"/>
  <c r="K9" i="9"/>
  <c r="G9" i="9"/>
  <c r="F9" i="9"/>
  <c r="E9" i="9"/>
  <c r="D9" i="9"/>
  <c r="H5" i="9"/>
  <c r="G5" i="9"/>
  <c r="B5" i="9"/>
  <c r="I3" i="9"/>
  <c r="B3" i="9"/>
  <c r="B1" i="9"/>
  <c r="J51" i="8"/>
  <c r="G49" i="8"/>
  <c r="E49" i="8"/>
  <c r="C49" i="8"/>
  <c r="J31" i="8"/>
  <c r="G29" i="8"/>
  <c r="E29" i="8"/>
  <c r="C29" i="8"/>
  <c r="J11" i="8"/>
  <c r="R10" i="8"/>
  <c r="R9" i="8"/>
  <c r="G9" i="8"/>
  <c r="E9" i="8"/>
  <c r="C9" i="8"/>
  <c r="R8" i="8"/>
  <c r="G5" i="8"/>
  <c r="E5" i="8"/>
  <c r="B5" i="8"/>
  <c r="H3" i="8"/>
  <c r="B3" i="8"/>
  <c r="E11" i="8" s="1"/>
  <c r="B1" i="8"/>
  <c r="B12" i="4"/>
  <c r="D2" i="4"/>
  <c r="P2000" i="3"/>
  <c r="O2000" i="3"/>
  <c r="N2000" i="3"/>
  <c r="M2000" i="3"/>
  <c r="L2000" i="3"/>
  <c r="P1999" i="3"/>
  <c r="O1999" i="3"/>
  <c r="N1999" i="3"/>
  <c r="M1999" i="3"/>
  <c r="L1999" i="3"/>
  <c r="P1998" i="3"/>
  <c r="O1998" i="3"/>
  <c r="N1998" i="3"/>
  <c r="M1998" i="3"/>
  <c r="L1998" i="3"/>
  <c r="P1997" i="3"/>
  <c r="O1997" i="3"/>
  <c r="N1997" i="3"/>
  <c r="M1997" i="3"/>
  <c r="L1997" i="3"/>
  <c r="P1996" i="3"/>
  <c r="O1996" i="3"/>
  <c r="N1996" i="3"/>
  <c r="M1996" i="3"/>
  <c r="L1996" i="3"/>
  <c r="P1995" i="3"/>
  <c r="O1995" i="3"/>
  <c r="N1995" i="3"/>
  <c r="M1995" i="3"/>
  <c r="L1995" i="3"/>
  <c r="P1994" i="3"/>
  <c r="O1994" i="3"/>
  <c r="N1994" i="3"/>
  <c r="M1994" i="3"/>
  <c r="L1994" i="3"/>
  <c r="P1993" i="3"/>
  <c r="O1993" i="3"/>
  <c r="N1993" i="3"/>
  <c r="M1993" i="3"/>
  <c r="L1993" i="3"/>
  <c r="P1992" i="3"/>
  <c r="O1992" i="3"/>
  <c r="N1992" i="3"/>
  <c r="M1992" i="3"/>
  <c r="L1992" i="3"/>
  <c r="P1991" i="3"/>
  <c r="O1991" i="3"/>
  <c r="N1991" i="3"/>
  <c r="M1991" i="3"/>
  <c r="L1991" i="3"/>
  <c r="P1990" i="3"/>
  <c r="O1990" i="3"/>
  <c r="N1990" i="3"/>
  <c r="M1990" i="3"/>
  <c r="L1990" i="3"/>
  <c r="P1989" i="3"/>
  <c r="O1989" i="3"/>
  <c r="N1989" i="3"/>
  <c r="M1989" i="3"/>
  <c r="L1989" i="3"/>
  <c r="P1988" i="3"/>
  <c r="O1988" i="3"/>
  <c r="N1988" i="3"/>
  <c r="M1988" i="3"/>
  <c r="L1988" i="3"/>
  <c r="P1987" i="3"/>
  <c r="O1987" i="3"/>
  <c r="N1987" i="3"/>
  <c r="M1987" i="3"/>
  <c r="L1987" i="3"/>
  <c r="P1986" i="3"/>
  <c r="O1986" i="3"/>
  <c r="N1986" i="3"/>
  <c r="M1986" i="3"/>
  <c r="L1986" i="3"/>
  <c r="P1985" i="3"/>
  <c r="O1985" i="3"/>
  <c r="N1985" i="3"/>
  <c r="M1985" i="3"/>
  <c r="L1985" i="3"/>
  <c r="P1984" i="3"/>
  <c r="O1984" i="3"/>
  <c r="N1984" i="3"/>
  <c r="M1984" i="3"/>
  <c r="L1984" i="3"/>
  <c r="P1983" i="3"/>
  <c r="O1983" i="3"/>
  <c r="N1983" i="3"/>
  <c r="M1983" i="3"/>
  <c r="L1983" i="3"/>
  <c r="P1982" i="3"/>
  <c r="O1982" i="3"/>
  <c r="N1982" i="3"/>
  <c r="M1982" i="3"/>
  <c r="L1982" i="3"/>
  <c r="P1981" i="3"/>
  <c r="O1981" i="3"/>
  <c r="N1981" i="3"/>
  <c r="M1981" i="3"/>
  <c r="L1981" i="3"/>
  <c r="P1980" i="3"/>
  <c r="O1980" i="3"/>
  <c r="N1980" i="3"/>
  <c r="M1980" i="3"/>
  <c r="L1980" i="3"/>
  <c r="P1979" i="3"/>
  <c r="O1979" i="3"/>
  <c r="N1979" i="3"/>
  <c r="M1979" i="3"/>
  <c r="L1979" i="3"/>
  <c r="P1978" i="3"/>
  <c r="O1978" i="3"/>
  <c r="N1978" i="3"/>
  <c r="M1978" i="3"/>
  <c r="L1978" i="3"/>
  <c r="P1977" i="3"/>
  <c r="O1977" i="3"/>
  <c r="N1977" i="3"/>
  <c r="M1977" i="3"/>
  <c r="L1977" i="3"/>
  <c r="P1976" i="3"/>
  <c r="O1976" i="3"/>
  <c r="N1976" i="3"/>
  <c r="M1976" i="3"/>
  <c r="L1976" i="3"/>
  <c r="P1975" i="3"/>
  <c r="O1975" i="3"/>
  <c r="N1975" i="3"/>
  <c r="M1975" i="3"/>
  <c r="L1975" i="3"/>
  <c r="P1974" i="3"/>
  <c r="O1974" i="3"/>
  <c r="N1974" i="3"/>
  <c r="M1974" i="3"/>
  <c r="L1974" i="3"/>
  <c r="P1973" i="3"/>
  <c r="O1973" i="3"/>
  <c r="N1973" i="3"/>
  <c r="M1973" i="3"/>
  <c r="L1973" i="3"/>
  <c r="P1972" i="3"/>
  <c r="O1972" i="3"/>
  <c r="N1972" i="3"/>
  <c r="M1972" i="3"/>
  <c r="L1972" i="3"/>
  <c r="P1971" i="3"/>
  <c r="O1971" i="3"/>
  <c r="N1971" i="3"/>
  <c r="M1971" i="3"/>
  <c r="L1971" i="3"/>
  <c r="P1970" i="3"/>
  <c r="O1970" i="3"/>
  <c r="N1970" i="3"/>
  <c r="M1970" i="3"/>
  <c r="L1970" i="3"/>
  <c r="P1969" i="3"/>
  <c r="O1969" i="3"/>
  <c r="N1969" i="3"/>
  <c r="M1969" i="3"/>
  <c r="L1969" i="3"/>
  <c r="P1968" i="3"/>
  <c r="O1968" i="3"/>
  <c r="N1968" i="3"/>
  <c r="M1968" i="3"/>
  <c r="L1968" i="3"/>
  <c r="P1967" i="3"/>
  <c r="O1967" i="3"/>
  <c r="N1967" i="3"/>
  <c r="M1967" i="3"/>
  <c r="L1967" i="3"/>
  <c r="P1966" i="3"/>
  <c r="O1966" i="3"/>
  <c r="N1966" i="3"/>
  <c r="M1966" i="3"/>
  <c r="L1966" i="3"/>
  <c r="P1965" i="3"/>
  <c r="O1965" i="3"/>
  <c r="N1965" i="3"/>
  <c r="M1965" i="3"/>
  <c r="L1965" i="3"/>
  <c r="P1964" i="3"/>
  <c r="O1964" i="3"/>
  <c r="N1964" i="3"/>
  <c r="M1964" i="3"/>
  <c r="L1964" i="3"/>
  <c r="P1963" i="3"/>
  <c r="O1963" i="3"/>
  <c r="N1963" i="3"/>
  <c r="M1963" i="3"/>
  <c r="L1963" i="3"/>
  <c r="P1962" i="3"/>
  <c r="O1962" i="3"/>
  <c r="N1962" i="3"/>
  <c r="M1962" i="3"/>
  <c r="L1962" i="3"/>
  <c r="P1961" i="3"/>
  <c r="O1961" i="3"/>
  <c r="N1961" i="3"/>
  <c r="M1961" i="3"/>
  <c r="L1961" i="3"/>
  <c r="P1960" i="3"/>
  <c r="O1960" i="3"/>
  <c r="N1960" i="3"/>
  <c r="M1960" i="3"/>
  <c r="L1960" i="3"/>
  <c r="P1959" i="3"/>
  <c r="O1959" i="3"/>
  <c r="N1959" i="3"/>
  <c r="M1959" i="3"/>
  <c r="L1959" i="3"/>
  <c r="P1958" i="3"/>
  <c r="O1958" i="3"/>
  <c r="N1958" i="3"/>
  <c r="M1958" i="3"/>
  <c r="L1958" i="3"/>
  <c r="P1957" i="3"/>
  <c r="O1957" i="3"/>
  <c r="N1957" i="3"/>
  <c r="M1957" i="3"/>
  <c r="L1957" i="3"/>
  <c r="P1956" i="3"/>
  <c r="O1956" i="3"/>
  <c r="N1956" i="3"/>
  <c r="M1956" i="3"/>
  <c r="L1956" i="3"/>
  <c r="P1955" i="3"/>
  <c r="O1955" i="3"/>
  <c r="N1955" i="3"/>
  <c r="M1955" i="3"/>
  <c r="L1955" i="3"/>
  <c r="P1954" i="3"/>
  <c r="O1954" i="3"/>
  <c r="N1954" i="3"/>
  <c r="M1954" i="3"/>
  <c r="L1954" i="3"/>
  <c r="P1953" i="3"/>
  <c r="O1953" i="3"/>
  <c r="N1953" i="3"/>
  <c r="M1953" i="3"/>
  <c r="L1953" i="3"/>
  <c r="P1952" i="3"/>
  <c r="O1952" i="3"/>
  <c r="N1952" i="3"/>
  <c r="M1952" i="3"/>
  <c r="L1952" i="3"/>
  <c r="P1951" i="3"/>
  <c r="O1951" i="3"/>
  <c r="N1951" i="3"/>
  <c r="M1951" i="3"/>
  <c r="L1951" i="3"/>
  <c r="P1950" i="3"/>
  <c r="O1950" i="3"/>
  <c r="N1950" i="3"/>
  <c r="M1950" i="3"/>
  <c r="L1950" i="3"/>
  <c r="P1949" i="3"/>
  <c r="O1949" i="3"/>
  <c r="N1949" i="3"/>
  <c r="M1949" i="3"/>
  <c r="L1949" i="3"/>
  <c r="P1948" i="3"/>
  <c r="O1948" i="3"/>
  <c r="N1948" i="3"/>
  <c r="M1948" i="3"/>
  <c r="L1948" i="3"/>
  <c r="P1947" i="3"/>
  <c r="O1947" i="3"/>
  <c r="N1947" i="3"/>
  <c r="M1947" i="3"/>
  <c r="L1947" i="3"/>
  <c r="P1946" i="3"/>
  <c r="O1946" i="3"/>
  <c r="N1946" i="3"/>
  <c r="M1946" i="3"/>
  <c r="L1946" i="3"/>
  <c r="P1945" i="3"/>
  <c r="O1945" i="3"/>
  <c r="N1945" i="3"/>
  <c r="M1945" i="3"/>
  <c r="L1945" i="3"/>
  <c r="P1944" i="3"/>
  <c r="O1944" i="3"/>
  <c r="N1944" i="3"/>
  <c r="M1944" i="3"/>
  <c r="L1944" i="3"/>
  <c r="P1943" i="3"/>
  <c r="O1943" i="3"/>
  <c r="N1943" i="3"/>
  <c r="M1943" i="3"/>
  <c r="L1943" i="3"/>
  <c r="P1942" i="3"/>
  <c r="O1942" i="3"/>
  <c r="N1942" i="3"/>
  <c r="M1942" i="3"/>
  <c r="L1942" i="3"/>
  <c r="P1941" i="3"/>
  <c r="O1941" i="3"/>
  <c r="N1941" i="3"/>
  <c r="M1941" i="3"/>
  <c r="L1941" i="3"/>
  <c r="P1940" i="3"/>
  <c r="O1940" i="3"/>
  <c r="N1940" i="3"/>
  <c r="M1940" i="3"/>
  <c r="L1940" i="3"/>
  <c r="P1939" i="3"/>
  <c r="O1939" i="3"/>
  <c r="N1939" i="3"/>
  <c r="M1939" i="3"/>
  <c r="L1939" i="3"/>
  <c r="P1938" i="3"/>
  <c r="O1938" i="3"/>
  <c r="N1938" i="3"/>
  <c r="M1938" i="3"/>
  <c r="L1938" i="3"/>
  <c r="P1937" i="3"/>
  <c r="O1937" i="3"/>
  <c r="N1937" i="3"/>
  <c r="M1937" i="3"/>
  <c r="L1937" i="3"/>
  <c r="P1936" i="3"/>
  <c r="O1936" i="3"/>
  <c r="N1936" i="3"/>
  <c r="M1936" i="3"/>
  <c r="L1936" i="3"/>
  <c r="P1935" i="3"/>
  <c r="O1935" i="3"/>
  <c r="N1935" i="3"/>
  <c r="M1935" i="3"/>
  <c r="L1935" i="3"/>
  <c r="P1934" i="3"/>
  <c r="O1934" i="3"/>
  <c r="N1934" i="3"/>
  <c r="M1934" i="3"/>
  <c r="L1934" i="3"/>
  <c r="P1933" i="3"/>
  <c r="O1933" i="3"/>
  <c r="N1933" i="3"/>
  <c r="M1933" i="3"/>
  <c r="L1933" i="3"/>
  <c r="P1932" i="3"/>
  <c r="O1932" i="3"/>
  <c r="N1932" i="3"/>
  <c r="M1932" i="3"/>
  <c r="L1932" i="3"/>
  <c r="P1931" i="3"/>
  <c r="O1931" i="3"/>
  <c r="N1931" i="3"/>
  <c r="M1931" i="3"/>
  <c r="L1931" i="3"/>
  <c r="P1930" i="3"/>
  <c r="O1930" i="3"/>
  <c r="N1930" i="3"/>
  <c r="M1930" i="3"/>
  <c r="L1930" i="3"/>
  <c r="P1929" i="3"/>
  <c r="O1929" i="3"/>
  <c r="N1929" i="3"/>
  <c r="M1929" i="3"/>
  <c r="L1929" i="3"/>
  <c r="P1928" i="3"/>
  <c r="O1928" i="3"/>
  <c r="N1928" i="3"/>
  <c r="M1928" i="3"/>
  <c r="L1928" i="3"/>
  <c r="P1927" i="3"/>
  <c r="O1927" i="3"/>
  <c r="N1927" i="3"/>
  <c r="M1927" i="3"/>
  <c r="L1927" i="3"/>
  <c r="P1926" i="3"/>
  <c r="O1926" i="3"/>
  <c r="N1926" i="3"/>
  <c r="M1926" i="3"/>
  <c r="L1926" i="3"/>
  <c r="P1925" i="3"/>
  <c r="O1925" i="3"/>
  <c r="N1925" i="3"/>
  <c r="M1925" i="3"/>
  <c r="L1925" i="3"/>
  <c r="P1924" i="3"/>
  <c r="O1924" i="3"/>
  <c r="N1924" i="3"/>
  <c r="M1924" i="3"/>
  <c r="L1924" i="3"/>
  <c r="P1923" i="3"/>
  <c r="O1923" i="3"/>
  <c r="N1923" i="3"/>
  <c r="M1923" i="3"/>
  <c r="L1923" i="3"/>
  <c r="P1922" i="3"/>
  <c r="O1922" i="3"/>
  <c r="N1922" i="3"/>
  <c r="M1922" i="3"/>
  <c r="L1922" i="3"/>
  <c r="P1921" i="3"/>
  <c r="O1921" i="3"/>
  <c r="N1921" i="3"/>
  <c r="M1921" i="3"/>
  <c r="L1921" i="3"/>
  <c r="P1920" i="3"/>
  <c r="O1920" i="3"/>
  <c r="N1920" i="3"/>
  <c r="M1920" i="3"/>
  <c r="L1920" i="3"/>
  <c r="P1919" i="3"/>
  <c r="O1919" i="3"/>
  <c r="N1919" i="3"/>
  <c r="M1919" i="3"/>
  <c r="L1919" i="3"/>
  <c r="P1918" i="3"/>
  <c r="O1918" i="3"/>
  <c r="N1918" i="3"/>
  <c r="M1918" i="3"/>
  <c r="L1918" i="3"/>
  <c r="P1917" i="3"/>
  <c r="O1917" i="3"/>
  <c r="N1917" i="3"/>
  <c r="M1917" i="3"/>
  <c r="L1917" i="3"/>
  <c r="P1916" i="3"/>
  <c r="O1916" i="3"/>
  <c r="N1916" i="3"/>
  <c r="M1916" i="3"/>
  <c r="L1916" i="3"/>
  <c r="P1915" i="3"/>
  <c r="O1915" i="3"/>
  <c r="N1915" i="3"/>
  <c r="M1915" i="3"/>
  <c r="L1915" i="3"/>
  <c r="P1914" i="3"/>
  <c r="O1914" i="3"/>
  <c r="N1914" i="3"/>
  <c r="M1914" i="3"/>
  <c r="L1914" i="3"/>
  <c r="P1913" i="3"/>
  <c r="O1913" i="3"/>
  <c r="N1913" i="3"/>
  <c r="M1913" i="3"/>
  <c r="L1913" i="3"/>
  <c r="P1912" i="3"/>
  <c r="O1912" i="3"/>
  <c r="N1912" i="3"/>
  <c r="M1912" i="3"/>
  <c r="L1912" i="3"/>
  <c r="P1911" i="3"/>
  <c r="O1911" i="3"/>
  <c r="N1911" i="3"/>
  <c r="M1911" i="3"/>
  <c r="L1911" i="3"/>
  <c r="P1910" i="3"/>
  <c r="O1910" i="3"/>
  <c r="N1910" i="3"/>
  <c r="M1910" i="3"/>
  <c r="L1910" i="3"/>
  <c r="P1909" i="3"/>
  <c r="O1909" i="3"/>
  <c r="N1909" i="3"/>
  <c r="M1909" i="3"/>
  <c r="L1909" i="3"/>
  <c r="P1908" i="3"/>
  <c r="O1908" i="3"/>
  <c r="N1908" i="3"/>
  <c r="M1908" i="3"/>
  <c r="L1908" i="3"/>
  <c r="P1907" i="3"/>
  <c r="O1907" i="3"/>
  <c r="N1907" i="3"/>
  <c r="M1907" i="3"/>
  <c r="L1907" i="3"/>
  <c r="P1906" i="3"/>
  <c r="O1906" i="3"/>
  <c r="N1906" i="3"/>
  <c r="M1906" i="3"/>
  <c r="L1906" i="3"/>
  <c r="P1905" i="3"/>
  <c r="O1905" i="3"/>
  <c r="N1905" i="3"/>
  <c r="M1905" i="3"/>
  <c r="L1905" i="3"/>
  <c r="P1904" i="3"/>
  <c r="O1904" i="3"/>
  <c r="N1904" i="3"/>
  <c r="M1904" i="3"/>
  <c r="L1904" i="3"/>
  <c r="P1903" i="3"/>
  <c r="O1903" i="3"/>
  <c r="N1903" i="3"/>
  <c r="M1903" i="3"/>
  <c r="L1903" i="3"/>
  <c r="P1902" i="3"/>
  <c r="O1902" i="3"/>
  <c r="N1902" i="3"/>
  <c r="M1902" i="3"/>
  <c r="L1902" i="3"/>
  <c r="P1901" i="3"/>
  <c r="O1901" i="3"/>
  <c r="N1901" i="3"/>
  <c r="M1901" i="3"/>
  <c r="L1901" i="3"/>
  <c r="P1900" i="3"/>
  <c r="O1900" i="3"/>
  <c r="N1900" i="3"/>
  <c r="M1900" i="3"/>
  <c r="L1900" i="3"/>
  <c r="P1899" i="3"/>
  <c r="O1899" i="3"/>
  <c r="N1899" i="3"/>
  <c r="M1899" i="3"/>
  <c r="L1899" i="3"/>
  <c r="P1898" i="3"/>
  <c r="O1898" i="3"/>
  <c r="N1898" i="3"/>
  <c r="M1898" i="3"/>
  <c r="L1898" i="3"/>
  <c r="P1897" i="3"/>
  <c r="O1897" i="3"/>
  <c r="N1897" i="3"/>
  <c r="M1897" i="3"/>
  <c r="L1897" i="3"/>
  <c r="P1896" i="3"/>
  <c r="O1896" i="3"/>
  <c r="N1896" i="3"/>
  <c r="M1896" i="3"/>
  <c r="L1896" i="3"/>
  <c r="P1895" i="3"/>
  <c r="O1895" i="3"/>
  <c r="N1895" i="3"/>
  <c r="M1895" i="3"/>
  <c r="L1895" i="3"/>
  <c r="P1894" i="3"/>
  <c r="O1894" i="3"/>
  <c r="N1894" i="3"/>
  <c r="M1894" i="3"/>
  <c r="L1894" i="3"/>
  <c r="P1893" i="3"/>
  <c r="O1893" i="3"/>
  <c r="N1893" i="3"/>
  <c r="M1893" i="3"/>
  <c r="L1893" i="3"/>
  <c r="P1892" i="3"/>
  <c r="O1892" i="3"/>
  <c r="N1892" i="3"/>
  <c r="M1892" i="3"/>
  <c r="L1892" i="3"/>
  <c r="P1891" i="3"/>
  <c r="O1891" i="3"/>
  <c r="N1891" i="3"/>
  <c r="M1891" i="3"/>
  <c r="L1891" i="3"/>
  <c r="P1890" i="3"/>
  <c r="O1890" i="3"/>
  <c r="N1890" i="3"/>
  <c r="M1890" i="3"/>
  <c r="L1890" i="3"/>
  <c r="P1889" i="3"/>
  <c r="O1889" i="3"/>
  <c r="N1889" i="3"/>
  <c r="M1889" i="3"/>
  <c r="L1889" i="3"/>
  <c r="P1888" i="3"/>
  <c r="O1888" i="3"/>
  <c r="N1888" i="3"/>
  <c r="M1888" i="3"/>
  <c r="L1888" i="3"/>
  <c r="P1887" i="3"/>
  <c r="O1887" i="3"/>
  <c r="N1887" i="3"/>
  <c r="M1887" i="3"/>
  <c r="L1887" i="3"/>
  <c r="P1886" i="3"/>
  <c r="O1886" i="3"/>
  <c r="N1886" i="3"/>
  <c r="M1886" i="3"/>
  <c r="L1886" i="3"/>
  <c r="P1885" i="3"/>
  <c r="O1885" i="3"/>
  <c r="N1885" i="3"/>
  <c r="M1885" i="3"/>
  <c r="L1885" i="3"/>
  <c r="P1884" i="3"/>
  <c r="O1884" i="3"/>
  <c r="N1884" i="3"/>
  <c r="M1884" i="3"/>
  <c r="L1884" i="3"/>
  <c r="P1883" i="3"/>
  <c r="O1883" i="3"/>
  <c r="N1883" i="3"/>
  <c r="M1883" i="3"/>
  <c r="L1883" i="3"/>
  <c r="P1882" i="3"/>
  <c r="O1882" i="3"/>
  <c r="N1882" i="3"/>
  <c r="M1882" i="3"/>
  <c r="L1882" i="3"/>
  <c r="P1881" i="3"/>
  <c r="O1881" i="3"/>
  <c r="N1881" i="3"/>
  <c r="M1881" i="3"/>
  <c r="L1881" i="3"/>
  <c r="P1880" i="3"/>
  <c r="O1880" i="3"/>
  <c r="N1880" i="3"/>
  <c r="M1880" i="3"/>
  <c r="L1880" i="3"/>
  <c r="P1879" i="3"/>
  <c r="O1879" i="3"/>
  <c r="N1879" i="3"/>
  <c r="M1879" i="3"/>
  <c r="L1879" i="3"/>
  <c r="P1878" i="3"/>
  <c r="O1878" i="3"/>
  <c r="N1878" i="3"/>
  <c r="M1878" i="3"/>
  <c r="L1878" i="3"/>
  <c r="P1877" i="3"/>
  <c r="O1877" i="3"/>
  <c r="N1877" i="3"/>
  <c r="M1877" i="3"/>
  <c r="L1877" i="3"/>
  <c r="P1876" i="3"/>
  <c r="O1876" i="3"/>
  <c r="N1876" i="3"/>
  <c r="M1876" i="3"/>
  <c r="L1876" i="3"/>
  <c r="P1875" i="3"/>
  <c r="O1875" i="3"/>
  <c r="N1875" i="3"/>
  <c r="M1875" i="3"/>
  <c r="L1875" i="3"/>
  <c r="P1874" i="3"/>
  <c r="O1874" i="3"/>
  <c r="N1874" i="3"/>
  <c r="M1874" i="3"/>
  <c r="L1874" i="3"/>
  <c r="P1873" i="3"/>
  <c r="O1873" i="3"/>
  <c r="N1873" i="3"/>
  <c r="M1873" i="3"/>
  <c r="L1873" i="3"/>
  <c r="P1872" i="3"/>
  <c r="O1872" i="3"/>
  <c r="N1872" i="3"/>
  <c r="M1872" i="3"/>
  <c r="L1872" i="3"/>
  <c r="P1871" i="3"/>
  <c r="O1871" i="3"/>
  <c r="N1871" i="3"/>
  <c r="M1871" i="3"/>
  <c r="L1871" i="3"/>
  <c r="P1870" i="3"/>
  <c r="O1870" i="3"/>
  <c r="N1870" i="3"/>
  <c r="M1870" i="3"/>
  <c r="L1870" i="3"/>
  <c r="P1869" i="3"/>
  <c r="O1869" i="3"/>
  <c r="N1869" i="3"/>
  <c r="M1869" i="3"/>
  <c r="L1869" i="3"/>
  <c r="P1868" i="3"/>
  <c r="O1868" i="3"/>
  <c r="N1868" i="3"/>
  <c r="M1868" i="3"/>
  <c r="L1868" i="3"/>
  <c r="P1867" i="3"/>
  <c r="O1867" i="3"/>
  <c r="N1867" i="3"/>
  <c r="M1867" i="3"/>
  <c r="L1867" i="3"/>
  <c r="P1866" i="3"/>
  <c r="O1866" i="3"/>
  <c r="N1866" i="3"/>
  <c r="M1866" i="3"/>
  <c r="L1866" i="3"/>
  <c r="P1865" i="3"/>
  <c r="O1865" i="3"/>
  <c r="N1865" i="3"/>
  <c r="M1865" i="3"/>
  <c r="L1865" i="3"/>
  <c r="P1864" i="3"/>
  <c r="O1864" i="3"/>
  <c r="N1864" i="3"/>
  <c r="M1864" i="3"/>
  <c r="L1864" i="3"/>
  <c r="P1863" i="3"/>
  <c r="O1863" i="3"/>
  <c r="N1863" i="3"/>
  <c r="M1863" i="3"/>
  <c r="L1863" i="3"/>
  <c r="P1862" i="3"/>
  <c r="O1862" i="3"/>
  <c r="N1862" i="3"/>
  <c r="M1862" i="3"/>
  <c r="L1862" i="3"/>
  <c r="P1861" i="3"/>
  <c r="O1861" i="3"/>
  <c r="N1861" i="3"/>
  <c r="M1861" i="3"/>
  <c r="L1861" i="3"/>
  <c r="P1860" i="3"/>
  <c r="O1860" i="3"/>
  <c r="N1860" i="3"/>
  <c r="M1860" i="3"/>
  <c r="L1860" i="3"/>
  <c r="P1859" i="3"/>
  <c r="O1859" i="3"/>
  <c r="N1859" i="3"/>
  <c r="M1859" i="3"/>
  <c r="L1859" i="3"/>
  <c r="P1858" i="3"/>
  <c r="O1858" i="3"/>
  <c r="N1858" i="3"/>
  <c r="M1858" i="3"/>
  <c r="L1858" i="3"/>
  <c r="P1857" i="3"/>
  <c r="O1857" i="3"/>
  <c r="N1857" i="3"/>
  <c r="M1857" i="3"/>
  <c r="L1857" i="3"/>
  <c r="P1856" i="3"/>
  <c r="O1856" i="3"/>
  <c r="N1856" i="3"/>
  <c r="M1856" i="3"/>
  <c r="L1856" i="3"/>
  <c r="P1855" i="3"/>
  <c r="O1855" i="3"/>
  <c r="N1855" i="3"/>
  <c r="M1855" i="3"/>
  <c r="L1855" i="3"/>
  <c r="P1854" i="3"/>
  <c r="O1854" i="3"/>
  <c r="N1854" i="3"/>
  <c r="M1854" i="3"/>
  <c r="L1854" i="3"/>
  <c r="P1853" i="3"/>
  <c r="O1853" i="3"/>
  <c r="N1853" i="3"/>
  <c r="M1853" i="3"/>
  <c r="L1853" i="3"/>
  <c r="P1852" i="3"/>
  <c r="O1852" i="3"/>
  <c r="N1852" i="3"/>
  <c r="M1852" i="3"/>
  <c r="L1852" i="3"/>
  <c r="P1851" i="3"/>
  <c r="O1851" i="3"/>
  <c r="N1851" i="3"/>
  <c r="M1851" i="3"/>
  <c r="L1851" i="3"/>
  <c r="P1850" i="3"/>
  <c r="O1850" i="3"/>
  <c r="N1850" i="3"/>
  <c r="M1850" i="3"/>
  <c r="L1850" i="3"/>
  <c r="P1849" i="3"/>
  <c r="O1849" i="3"/>
  <c r="N1849" i="3"/>
  <c r="M1849" i="3"/>
  <c r="L1849" i="3"/>
  <c r="P1848" i="3"/>
  <c r="O1848" i="3"/>
  <c r="N1848" i="3"/>
  <c r="M1848" i="3"/>
  <c r="L1848" i="3"/>
  <c r="P1847" i="3"/>
  <c r="O1847" i="3"/>
  <c r="N1847" i="3"/>
  <c r="M1847" i="3"/>
  <c r="L1847" i="3"/>
  <c r="P1846" i="3"/>
  <c r="O1846" i="3"/>
  <c r="N1846" i="3"/>
  <c r="M1846" i="3"/>
  <c r="L1846" i="3"/>
  <c r="P1845" i="3"/>
  <c r="O1845" i="3"/>
  <c r="N1845" i="3"/>
  <c r="M1845" i="3"/>
  <c r="L1845" i="3"/>
  <c r="P1844" i="3"/>
  <c r="O1844" i="3"/>
  <c r="N1844" i="3"/>
  <c r="M1844" i="3"/>
  <c r="L1844" i="3"/>
  <c r="P1843" i="3"/>
  <c r="O1843" i="3"/>
  <c r="N1843" i="3"/>
  <c r="M1843" i="3"/>
  <c r="L1843" i="3"/>
  <c r="P1842" i="3"/>
  <c r="O1842" i="3"/>
  <c r="N1842" i="3"/>
  <c r="M1842" i="3"/>
  <c r="L1842" i="3"/>
  <c r="P1841" i="3"/>
  <c r="O1841" i="3"/>
  <c r="N1841" i="3"/>
  <c r="M1841" i="3"/>
  <c r="L1841" i="3"/>
  <c r="P1840" i="3"/>
  <c r="O1840" i="3"/>
  <c r="N1840" i="3"/>
  <c r="M1840" i="3"/>
  <c r="L1840" i="3"/>
  <c r="P1839" i="3"/>
  <c r="O1839" i="3"/>
  <c r="N1839" i="3"/>
  <c r="M1839" i="3"/>
  <c r="L1839" i="3"/>
  <c r="P1838" i="3"/>
  <c r="O1838" i="3"/>
  <c r="N1838" i="3"/>
  <c r="M1838" i="3"/>
  <c r="L1838" i="3"/>
  <c r="P1837" i="3"/>
  <c r="O1837" i="3"/>
  <c r="N1837" i="3"/>
  <c r="M1837" i="3"/>
  <c r="L1837" i="3"/>
  <c r="P1836" i="3"/>
  <c r="O1836" i="3"/>
  <c r="N1836" i="3"/>
  <c r="M1836" i="3"/>
  <c r="L1836" i="3"/>
  <c r="P1835" i="3"/>
  <c r="O1835" i="3"/>
  <c r="N1835" i="3"/>
  <c r="M1835" i="3"/>
  <c r="L1835" i="3"/>
  <c r="P1834" i="3"/>
  <c r="O1834" i="3"/>
  <c r="N1834" i="3"/>
  <c r="M1834" i="3"/>
  <c r="L1834" i="3"/>
  <c r="P1833" i="3"/>
  <c r="O1833" i="3"/>
  <c r="N1833" i="3"/>
  <c r="M1833" i="3"/>
  <c r="L1833" i="3"/>
  <c r="P1832" i="3"/>
  <c r="O1832" i="3"/>
  <c r="N1832" i="3"/>
  <c r="M1832" i="3"/>
  <c r="L1832" i="3"/>
  <c r="P1831" i="3"/>
  <c r="O1831" i="3"/>
  <c r="N1831" i="3"/>
  <c r="M1831" i="3"/>
  <c r="L1831" i="3"/>
  <c r="P1830" i="3"/>
  <c r="O1830" i="3"/>
  <c r="N1830" i="3"/>
  <c r="M1830" i="3"/>
  <c r="L1830" i="3"/>
  <c r="P1829" i="3"/>
  <c r="O1829" i="3"/>
  <c r="N1829" i="3"/>
  <c r="M1829" i="3"/>
  <c r="L1829" i="3"/>
  <c r="P1828" i="3"/>
  <c r="O1828" i="3"/>
  <c r="N1828" i="3"/>
  <c r="M1828" i="3"/>
  <c r="L1828" i="3"/>
  <c r="P1827" i="3"/>
  <c r="O1827" i="3"/>
  <c r="N1827" i="3"/>
  <c r="M1827" i="3"/>
  <c r="L1827" i="3"/>
  <c r="P1826" i="3"/>
  <c r="O1826" i="3"/>
  <c r="N1826" i="3"/>
  <c r="M1826" i="3"/>
  <c r="L1826" i="3"/>
  <c r="P1825" i="3"/>
  <c r="O1825" i="3"/>
  <c r="N1825" i="3"/>
  <c r="M1825" i="3"/>
  <c r="L1825" i="3"/>
  <c r="P1824" i="3"/>
  <c r="O1824" i="3"/>
  <c r="N1824" i="3"/>
  <c r="M1824" i="3"/>
  <c r="L1824" i="3"/>
  <c r="P1823" i="3"/>
  <c r="O1823" i="3"/>
  <c r="N1823" i="3"/>
  <c r="M1823" i="3"/>
  <c r="L1823" i="3"/>
  <c r="P1822" i="3"/>
  <c r="O1822" i="3"/>
  <c r="N1822" i="3"/>
  <c r="M1822" i="3"/>
  <c r="L1822" i="3"/>
  <c r="P1821" i="3"/>
  <c r="O1821" i="3"/>
  <c r="N1821" i="3"/>
  <c r="M1821" i="3"/>
  <c r="L1821" i="3"/>
  <c r="P1820" i="3"/>
  <c r="O1820" i="3"/>
  <c r="N1820" i="3"/>
  <c r="M1820" i="3"/>
  <c r="L1820" i="3"/>
  <c r="P1819" i="3"/>
  <c r="O1819" i="3"/>
  <c r="N1819" i="3"/>
  <c r="M1819" i="3"/>
  <c r="L1819" i="3"/>
  <c r="P1818" i="3"/>
  <c r="O1818" i="3"/>
  <c r="N1818" i="3"/>
  <c r="M1818" i="3"/>
  <c r="L1818" i="3"/>
  <c r="P1817" i="3"/>
  <c r="O1817" i="3"/>
  <c r="N1817" i="3"/>
  <c r="M1817" i="3"/>
  <c r="L1817" i="3"/>
  <c r="P1816" i="3"/>
  <c r="O1816" i="3"/>
  <c r="N1816" i="3"/>
  <c r="M1816" i="3"/>
  <c r="L1816" i="3"/>
  <c r="P1815" i="3"/>
  <c r="O1815" i="3"/>
  <c r="N1815" i="3"/>
  <c r="M1815" i="3"/>
  <c r="L1815" i="3"/>
  <c r="P1814" i="3"/>
  <c r="O1814" i="3"/>
  <c r="N1814" i="3"/>
  <c r="M1814" i="3"/>
  <c r="L1814" i="3"/>
  <c r="P1813" i="3"/>
  <c r="O1813" i="3"/>
  <c r="N1813" i="3"/>
  <c r="M1813" i="3"/>
  <c r="L1813" i="3"/>
  <c r="P1812" i="3"/>
  <c r="O1812" i="3"/>
  <c r="N1812" i="3"/>
  <c r="M1812" i="3"/>
  <c r="L1812" i="3"/>
  <c r="P1811" i="3"/>
  <c r="O1811" i="3"/>
  <c r="N1811" i="3"/>
  <c r="M1811" i="3"/>
  <c r="L1811" i="3"/>
  <c r="P1810" i="3"/>
  <c r="O1810" i="3"/>
  <c r="N1810" i="3"/>
  <c r="M1810" i="3"/>
  <c r="L1810" i="3"/>
  <c r="P1809" i="3"/>
  <c r="O1809" i="3"/>
  <c r="N1809" i="3"/>
  <c r="M1809" i="3"/>
  <c r="L1809" i="3"/>
  <c r="P1808" i="3"/>
  <c r="O1808" i="3"/>
  <c r="N1808" i="3"/>
  <c r="M1808" i="3"/>
  <c r="L1808" i="3"/>
  <c r="P1807" i="3"/>
  <c r="O1807" i="3"/>
  <c r="N1807" i="3"/>
  <c r="M1807" i="3"/>
  <c r="L1807" i="3"/>
  <c r="P1806" i="3"/>
  <c r="O1806" i="3"/>
  <c r="N1806" i="3"/>
  <c r="M1806" i="3"/>
  <c r="L1806" i="3"/>
  <c r="P1805" i="3"/>
  <c r="O1805" i="3"/>
  <c r="N1805" i="3"/>
  <c r="M1805" i="3"/>
  <c r="L1805" i="3"/>
  <c r="P1804" i="3"/>
  <c r="O1804" i="3"/>
  <c r="N1804" i="3"/>
  <c r="M1804" i="3"/>
  <c r="L1804" i="3"/>
  <c r="P1803" i="3"/>
  <c r="O1803" i="3"/>
  <c r="N1803" i="3"/>
  <c r="M1803" i="3"/>
  <c r="L1803" i="3"/>
  <c r="P1802" i="3"/>
  <c r="O1802" i="3"/>
  <c r="N1802" i="3"/>
  <c r="M1802" i="3"/>
  <c r="L1802" i="3"/>
  <c r="P1801" i="3"/>
  <c r="O1801" i="3"/>
  <c r="N1801" i="3"/>
  <c r="M1801" i="3"/>
  <c r="L1801" i="3"/>
  <c r="P1800" i="3"/>
  <c r="O1800" i="3"/>
  <c r="N1800" i="3"/>
  <c r="M1800" i="3"/>
  <c r="L1800" i="3"/>
  <c r="P1799" i="3"/>
  <c r="O1799" i="3"/>
  <c r="N1799" i="3"/>
  <c r="M1799" i="3"/>
  <c r="L1799" i="3"/>
  <c r="P1798" i="3"/>
  <c r="O1798" i="3"/>
  <c r="N1798" i="3"/>
  <c r="M1798" i="3"/>
  <c r="L1798" i="3"/>
  <c r="P1797" i="3"/>
  <c r="O1797" i="3"/>
  <c r="N1797" i="3"/>
  <c r="M1797" i="3"/>
  <c r="L1797" i="3"/>
  <c r="P1796" i="3"/>
  <c r="O1796" i="3"/>
  <c r="N1796" i="3"/>
  <c r="M1796" i="3"/>
  <c r="L1796" i="3"/>
  <c r="P1795" i="3"/>
  <c r="O1795" i="3"/>
  <c r="N1795" i="3"/>
  <c r="M1795" i="3"/>
  <c r="L1795" i="3"/>
  <c r="P1794" i="3"/>
  <c r="O1794" i="3"/>
  <c r="N1794" i="3"/>
  <c r="M1794" i="3"/>
  <c r="L1794" i="3"/>
  <c r="P1793" i="3"/>
  <c r="O1793" i="3"/>
  <c r="N1793" i="3"/>
  <c r="M1793" i="3"/>
  <c r="L1793" i="3"/>
  <c r="P1792" i="3"/>
  <c r="O1792" i="3"/>
  <c r="N1792" i="3"/>
  <c r="M1792" i="3"/>
  <c r="L1792" i="3"/>
  <c r="P1791" i="3"/>
  <c r="O1791" i="3"/>
  <c r="N1791" i="3"/>
  <c r="M1791" i="3"/>
  <c r="L1791" i="3"/>
  <c r="P1790" i="3"/>
  <c r="O1790" i="3"/>
  <c r="N1790" i="3"/>
  <c r="M1790" i="3"/>
  <c r="L1790" i="3"/>
  <c r="P1789" i="3"/>
  <c r="O1789" i="3"/>
  <c r="N1789" i="3"/>
  <c r="M1789" i="3"/>
  <c r="L1789" i="3"/>
  <c r="P1788" i="3"/>
  <c r="O1788" i="3"/>
  <c r="N1788" i="3"/>
  <c r="M1788" i="3"/>
  <c r="L1788" i="3"/>
  <c r="P1787" i="3"/>
  <c r="O1787" i="3"/>
  <c r="N1787" i="3"/>
  <c r="M1787" i="3"/>
  <c r="L1787" i="3"/>
  <c r="P1786" i="3"/>
  <c r="O1786" i="3"/>
  <c r="N1786" i="3"/>
  <c r="M1786" i="3"/>
  <c r="L1786" i="3"/>
  <c r="P1785" i="3"/>
  <c r="O1785" i="3"/>
  <c r="N1785" i="3"/>
  <c r="M1785" i="3"/>
  <c r="L1785" i="3"/>
  <c r="P1784" i="3"/>
  <c r="O1784" i="3"/>
  <c r="N1784" i="3"/>
  <c r="M1784" i="3"/>
  <c r="L1784" i="3"/>
  <c r="P1783" i="3"/>
  <c r="O1783" i="3"/>
  <c r="N1783" i="3"/>
  <c r="M1783" i="3"/>
  <c r="L1783" i="3"/>
  <c r="P1782" i="3"/>
  <c r="O1782" i="3"/>
  <c r="N1782" i="3"/>
  <c r="M1782" i="3"/>
  <c r="L1782" i="3"/>
  <c r="P1781" i="3"/>
  <c r="O1781" i="3"/>
  <c r="N1781" i="3"/>
  <c r="M1781" i="3"/>
  <c r="L1781" i="3"/>
  <c r="P1780" i="3"/>
  <c r="O1780" i="3"/>
  <c r="N1780" i="3"/>
  <c r="M1780" i="3"/>
  <c r="L1780" i="3"/>
  <c r="P1779" i="3"/>
  <c r="O1779" i="3"/>
  <c r="N1779" i="3"/>
  <c r="M1779" i="3"/>
  <c r="L1779" i="3"/>
  <c r="P1778" i="3"/>
  <c r="O1778" i="3"/>
  <c r="N1778" i="3"/>
  <c r="M1778" i="3"/>
  <c r="L1778" i="3"/>
  <c r="P1777" i="3"/>
  <c r="O1777" i="3"/>
  <c r="N1777" i="3"/>
  <c r="M1777" i="3"/>
  <c r="L1777" i="3"/>
  <c r="P1776" i="3"/>
  <c r="O1776" i="3"/>
  <c r="N1776" i="3"/>
  <c r="M1776" i="3"/>
  <c r="L1776" i="3"/>
  <c r="P1775" i="3"/>
  <c r="O1775" i="3"/>
  <c r="N1775" i="3"/>
  <c r="M1775" i="3"/>
  <c r="L1775" i="3"/>
  <c r="P1774" i="3"/>
  <c r="O1774" i="3"/>
  <c r="N1774" i="3"/>
  <c r="M1774" i="3"/>
  <c r="L1774" i="3"/>
  <c r="P1773" i="3"/>
  <c r="O1773" i="3"/>
  <c r="N1773" i="3"/>
  <c r="M1773" i="3"/>
  <c r="L1773" i="3"/>
  <c r="P1772" i="3"/>
  <c r="O1772" i="3"/>
  <c r="N1772" i="3"/>
  <c r="M1772" i="3"/>
  <c r="L1772" i="3"/>
  <c r="P1771" i="3"/>
  <c r="O1771" i="3"/>
  <c r="N1771" i="3"/>
  <c r="M1771" i="3"/>
  <c r="L1771" i="3"/>
  <c r="P1770" i="3"/>
  <c r="O1770" i="3"/>
  <c r="N1770" i="3"/>
  <c r="M1770" i="3"/>
  <c r="L1770" i="3"/>
  <c r="P1769" i="3"/>
  <c r="O1769" i="3"/>
  <c r="N1769" i="3"/>
  <c r="M1769" i="3"/>
  <c r="L1769" i="3"/>
  <c r="P1768" i="3"/>
  <c r="O1768" i="3"/>
  <c r="N1768" i="3"/>
  <c r="M1768" i="3"/>
  <c r="L1768" i="3"/>
  <c r="P1767" i="3"/>
  <c r="O1767" i="3"/>
  <c r="N1767" i="3"/>
  <c r="M1767" i="3"/>
  <c r="L1767" i="3"/>
  <c r="P1766" i="3"/>
  <c r="O1766" i="3"/>
  <c r="N1766" i="3"/>
  <c r="M1766" i="3"/>
  <c r="L1766" i="3"/>
  <c r="P1765" i="3"/>
  <c r="O1765" i="3"/>
  <c r="N1765" i="3"/>
  <c r="M1765" i="3"/>
  <c r="L1765" i="3"/>
  <c r="P1764" i="3"/>
  <c r="O1764" i="3"/>
  <c r="N1764" i="3"/>
  <c r="M1764" i="3"/>
  <c r="L1764" i="3"/>
  <c r="P1763" i="3"/>
  <c r="O1763" i="3"/>
  <c r="N1763" i="3"/>
  <c r="M1763" i="3"/>
  <c r="L1763" i="3"/>
  <c r="P1762" i="3"/>
  <c r="O1762" i="3"/>
  <c r="N1762" i="3"/>
  <c r="M1762" i="3"/>
  <c r="L1762" i="3"/>
  <c r="P1761" i="3"/>
  <c r="O1761" i="3"/>
  <c r="N1761" i="3"/>
  <c r="M1761" i="3"/>
  <c r="L1761" i="3"/>
  <c r="P1760" i="3"/>
  <c r="O1760" i="3"/>
  <c r="N1760" i="3"/>
  <c r="M1760" i="3"/>
  <c r="L1760" i="3"/>
  <c r="P1759" i="3"/>
  <c r="O1759" i="3"/>
  <c r="N1759" i="3"/>
  <c r="M1759" i="3"/>
  <c r="L1759" i="3"/>
  <c r="P1758" i="3"/>
  <c r="O1758" i="3"/>
  <c r="N1758" i="3"/>
  <c r="M1758" i="3"/>
  <c r="L1758" i="3"/>
  <c r="P1757" i="3"/>
  <c r="O1757" i="3"/>
  <c r="N1757" i="3"/>
  <c r="M1757" i="3"/>
  <c r="L1757" i="3"/>
  <c r="P1756" i="3"/>
  <c r="O1756" i="3"/>
  <c r="N1756" i="3"/>
  <c r="M1756" i="3"/>
  <c r="L1756" i="3"/>
  <c r="P1755" i="3"/>
  <c r="O1755" i="3"/>
  <c r="N1755" i="3"/>
  <c r="M1755" i="3"/>
  <c r="L1755" i="3"/>
  <c r="P1754" i="3"/>
  <c r="O1754" i="3"/>
  <c r="N1754" i="3"/>
  <c r="M1754" i="3"/>
  <c r="L1754" i="3"/>
  <c r="P1753" i="3"/>
  <c r="O1753" i="3"/>
  <c r="N1753" i="3"/>
  <c r="M1753" i="3"/>
  <c r="L1753" i="3"/>
  <c r="P1752" i="3"/>
  <c r="O1752" i="3"/>
  <c r="N1752" i="3"/>
  <c r="M1752" i="3"/>
  <c r="L1752" i="3"/>
  <c r="P1751" i="3"/>
  <c r="O1751" i="3"/>
  <c r="N1751" i="3"/>
  <c r="M1751" i="3"/>
  <c r="L1751" i="3"/>
  <c r="P1750" i="3"/>
  <c r="O1750" i="3"/>
  <c r="N1750" i="3"/>
  <c r="M1750" i="3"/>
  <c r="L1750" i="3"/>
  <c r="P1749" i="3"/>
  <c r="O1749" i="3"/>
  <c r="N1749" i="3"/>
  <c r="M1749" i="3"/>
  <c r="L1749" i="3"/>
  <c r="P1748" i="3"/>
  <c r="O1748" i="3"/>
  <c r="N1748" i="3"/>
  <c r="M1748" i="3"/>
  <c r="L1748" i="3"/>
  <c r="P1747" i="3"/>
  <c r="O1747" i="3"/>
  <c r="N1747" i="3"/>
  <c r="M1747" i="3"/>
  <c r="L1747" i="3"/>
  <c r="P1746" i="3"/>
  <c r="O1746" i="3"/>
  <c r="N1746" i="3"/>
  <c r="M1746" i="3"/>
  <c r="L1746" i="3"/>
  <c r="P1745" i="3"/>
  <c r="O1745" i="3"/>
  <c r="N1745" i="3"/>
  <c r="M1745" i="3"/>
  <c r="L1745" i="3"/>
  <c r="P1744" i="3"/>
  <c r="O1744" i="3"/>
  <c r="N1744" i="3"/>
  <c r="M1744" i="3"/>
  <c r="L1744" i="3"/>
  <c r="P1743" i="3"/>
  <c r="O1743" i="3"/>
  <c r="N1743" i="3"/>
  <c r="M1743" i="3"/>
  <c r="L1743" i="3"/>
  <c r="P1742" i="3"/>
  <c r="O1742" i="3"/>
  <c r="N1742" i="3"/>
  <c r="M1742" i="3"/>
  <c r="L1742" i="3"/>
  <c r="P1741" i="3"/>
  <c r="O1741" i="3"/>
  <c r="N1741" i="3"/>
  <c r="M1741" i="3"/>
  <c r="L1741" i="3"/>
  <c r="P1740" i="3"/>
  <c r="O1740" i="3"/>
  <c r="N1740" i="3"/>
  <c r="M1740" i="3"/>
  <c r="L1740" i="3"/>
  <c r="P1739" i="3"/>
  <c r="O1739" i="3"/>
  <c r="N1739" i="3"/>
  <c r="M1739" i="3"/>
  <c r="L1739" i="3"/>
  <c r="P1738" i="3"/>
  <c r="O1738" i="3"/>
  <c r="N1738" i="3"/>
  <c r="M1738" i="3"/>
  <c r="L1738" i="3"/>
  <c r="P1737" i="3"/>
  <c r="O1737" i="3"/>
  <c r="N1737" i="3"/>
  <c r="M1737" i="3"/>
  <c r="L1737" i="3"/>
  <c r="P1736" i="3"/>
  <c r="O1736" i="3"/>
  <c r="N1736" i="3"/>
  <c r="M1736" i="3"/>
  <c r="L1736" i="3"/>
  <c r="P1735" i="3"/>
  <c r="O1735" i="3"/>
  <c r="N1735" i="3"/>
  <c r="M1735" i="3"/>
  <c r="L1735" i="3"/>
  <c r="P1734" i="3"/>
  <c r="O1734" i="3"/>
  <c r="N1734" i="3"/>
  <c r="M1734" i="3"/>
  <c r="L1734" i="3"/>
  <c r="P1733" i="3"/>
  <c r="O1733" i="3"/>
  <c r="N1733" i="3"/>
  <c r="M1733" i="3"/>
  <c r="L1733" i="3"/>
  <c r="P1732" i="3"/>
  <c r="O1732" i="3"/>
  <c r="N1732" i="3"/>
  <c r="M1732" i="3"/>
  <c r="L1732" i="3"/>
  <c r="P1731" i="3"/>
  <c r="O1731" i="3"/>
  <c r="N1731" i="3"/>
  <c r="M1731" i="3"/>
  <c r="L1731" i="3"/>
  <c r="P1730" i="3"/>
  <c r="O1730" i="3"/>
  <c r="N1730" i="3"/>
  <c r="M1730" i="3"/>
  <c r="L1730" i="3"/>
  <c r="P1729" i="3"/>
  <c r="O1729" i="3"/>
  <c r="N1729" i="3"/>
  <c r="M1729" i="3"/>
  <c r="L1729" i="3"/>
  <c r="P1728" i="3"/>
  <c r="O1728" i="3"/>
  <c r="N1728" i="3"/>
  <c r="M1728" i="3"/>
  <c r="L1728" i="3"/>
  <c r="P1727" i="3"/>
  <c r="O1727" i="3"/>
  <c r="N1727" i="3"/>
  <c r="M1727" i="3"/>
  <c r="L1727" i="3"/>
  <c r="P1726" i="3"/>
  <c r="O1726" i="3"/>
  <c r="N1726" i="3"/>
  <c r="M1726" i="3"/>
  <c r="L1726" i="3"/>
  <c r="P1725" i="3"/>
  <c r="O1725" i="3"/>
  <c r="N1725" i="3"/>
  <c r="M1725" i="3"/>
  <c r="L1725" i="3"/>
  <c r="P1724" i="3"/>
  <c r="O1724" i="3"/>
  <c r="N1724" i="3"/>
  <c r="M1724" i="3"/>
  <c r="L1724" i="3"/>
  <c r="P1723" i="3"/>
  <c r="O1723" i="3"/>
  <c r="N1723" i="3"/>
  <c r="M1723" i="3"/>
  <c r="L1723" i="3"/>
  <c r="P1722" i="3"/>
  <c r="O1722" i="3"/>
  <c r="N1722" i="3"/>
  <c r="M1722" i="3"/>
  <c r="L1722" i="3"/>
  <c r="P1721" i="3"/>
  <c r="O1721" i="3"/>
  <c r="N1721" i="3"/>
  <c r="M1721" i="3"/>
  <c r="L1721" i="3"/>
  <c r="P1720" i="3"/>
  <c r="O1720" i="3"/>
  <c r="N1720" i="3"/>
  <c r="M1720" i="3"/>
  <c r="L1720" i="3"/>
  <c r="P1719" i="3"/>
  <c r="O1719" i="3"/>
  <c r="N1719" i="3"/>
  <c r="M1719" i="3"/>
  <c r="L1719" i="3"/>
  <c r="P1718" i="3"/>
  <c r="O1718" i="3"/>
  <c r="N1718" i="3"/>
  <c r="M1718" i="3"/>
  <c r="L1718" i="3"/>
  <c r="P1717" i="3"/>
  <c r="O1717" i="3"/>
  <c r="N1717" i="3"/>
  <c r="M1717" i="3"/>
  <c r="L1717" i="3"/>
  <c r="P1716" i="3"/>
  <c r="O1716" i="3"/>
  <c r="N1716" i="3"/>
  <c r="M1716" i="3"/>
  <c r="L1716" i="3"/>
  <c r="P1715" i="3"/>
  <c r="O1715" i="3"/>
  <c r="N1715" i="3"/>
  <c r="M1715" i="3"/>
  <c r="L1715" i="3"/>
  <c r="P1714" i="3"/>
  <c r="O1714" i="3"/>
  <c r="N1714" i="3"/>
  <c r="M1714" i="3"/>
  <c r="L1714" i="3"/>
  <c r="P1713" i="3"/>
  <c r="O1713" i="3"/>
  <c r="N1713" i="3"/>
  <c r="M1713" i="3"/>
  <c r="L1713" i="3"/>
  <c r="P1712" i="3"/>
  <c r="O1712" i="3"/>
  <c r="N1712" i="3"/>
  <c r="M1712" i="3"/>
  <c r="L1712" i="3"/>
  <c r="P1711" i="3"/>
  <c r="O1711" i="3"/>
  <c r="N1711" i="3"/>
  <c r="M1711" i="3"/>
  <c r="L1711" i="3"/>
  <c r="P1710" i="3"/>
  <c r="O1710" i="3"/>
  <c r="N1710" i="3"/>
  <c r="M1710" i="3"/>
  <c r="L1710" i="3"/>
  <c r="P1709" i="3"/>
  <c r="O1709" i="3"/>
  <c r="N1709" i="3"/>
  <c r="M1709" i="3"/>
  <c r="L1709" i="3"/>
  <c r="P1708" i="3"/>
  <c r="O1708" i="3"/>
  <c r="N1708" i="3"/>
  <c r="M1708" i="3"/>
  <c r="L1708" i="3"/>
  <c r="P1707" i="3"/>
  <c r="O1707" i="3"/>
  <c r="N1707" i="3"/>
  <c r="M1707" i="3"/>
  <c r="L1707" i="3"/>
  <c r="P1706" i="3"/>
  <c r="O1706" i="3"/>
  <c r="N1706" i="3"/>
  <c r="M1706" i="3"/>
  <c r="L1706" i="3"/>
  <c r="P1705" i="3"/>
  <c r="O1705" i="3"/>
  <c r="N1705" i="3"/>
  <c r="M1705" i="3"/>
  <c r="L1705" i="3"/>
  <c r="P1704" i="3"/>
  <c r="O1704" i="3"/>
  <c r="N1704" i="3"/>
  <c r="M1704" i="3"/>
  <c r="L1704" i="3"/>
  <c r="P1703" i="3"/>
  <c r="O1703" i="3"/>
  <c r="N1703" i="3"/>
  <c r="M1703" i="3"/>
  <c r="L1703" i="3"/>
  <c r="P1702" i="3"/>
  <c r="O1702" i="3"/>
  <c r="N1702" i="3"/>
  <c r="M1702" i="3"/>
  <c r="L1702" i="3"/>
  <c r="P1701" i="3"/>
  <c r="O1701" i="3"/>
  <c r="N1701" i="3"/>
  <c r="M1701" i="3"/>
  <c r="L1701" i="3"/>
  <c r="P1700" i="3"/>
  <c r="O1700" i="3"/>
  <c r="N1700" i="3"/>
  <c r="M1700" i="3"/>
  <c r="L1700" i="3"/>
  <c r="P1699" i="3"/>
  <c r="O1699" i="3"/>
  <c r="N1699" i="3"/>
  <c r="M1699" i="3"/>
  <c r="L1699" i="3"/>
  <c r="P1698" i="3"/>
  <c r="O1698" i="3"/>
  <c r="N1698" i="3"/>
  <c r="M1698" i="3"/>
  <c r="L1698" i="3"/>
  <c r="P1697" i="3"/>
  <c r="O1697" i="3"/>
  <c r="N1697" i="3"/>
  <c r="M1697" i="3"/>
  <c r="L1697" i="3"/>
  <c r="P1696" i="3"/>
  <c r="O1696" i="3"/>
  <c r="N1696" i="3"/>
  <c r="M1696" i="3"/>
  <c r="L1696" i="3"/>
  <c r="P1695" i="3"/>
  <c r="O1695" i="3"/>
  <c r="N1695" i="3"/>
  <c r="M1695" i="3"/>
  <c r="L1695" i="3"/>
  <c r="P1694" i="3"/>
  <c r="O1694" i="3"/>
  <c r="N1694" i="3"/>
  <c r="M1694" i="3"/>
  <c r="L1694" i="3"/>
  <c r="P1693" i="3"/>
  <c r="O1693" i="3"/>
  <c r="N1693" i="3"/>
  <c r="M1693" i="3"/>
  <c r="L1693" i="3"/>
  <c r="P1692" i="3"/>
  <c r="O1692" i="3"/>
  <c r="N1692" i="3"/>
  <c r="M1692" i="3"/>
  <c r="L1692" i="3"/>
  <c r="P1691" i="3"/>
  <c r="O1691" i="3"/>
  <c r="N1691" i="3"/>
  <c r="M1691" i="3"/>
  <c r="L1691" i="3"/>
  <c r="P1690" i="3"/>
  <c r="O1690" i="3"/>
  <c r="N1690" i="3"/>
  <c r="M1690" i="3"/>
  <c r="L1690" i="3"/>
  <c r="P1689" i="3"/>
  <c r="O1689" i="3"/>
  <c r="N1689" i="3"/>
  <c r="M1689" i="3"/>
  <c r="L1689" i="3"/>
  <c r="P1688" i="3"/>
  <c r="O1688" i="3"/>
  <c r="N1688" i="3"/>
  <c r="M1688" i="3"/>
  <c r="L1688" i="3"/>
  <c r="P1687" i="3"/>
  <c r="O1687" i="3"/>
  <c r="N1687" i="3"/>
  <c r="M1687" i="3"/>
  <c r="L1687" i="3"/>
  <c r="P1686" i="3"/>
  <c r="O1686" i="3"/>
  <c r="N1686" i="3"/>
  <c r="M1686" i="3"/>
  <c r="L1686" i="3"/>
  <c r="P1685" i="3"/>
  <c r="O1685" i="3"/>
  <c r="N1685" i="3"/>
  <c r="M1685" i="3"/>
  <c r="L1685" i="3"/>
  <c r="P1684" i="3"/>
  <c r="O1684" i="3"/>
  <c r="N1684" i="3"/>
  <c r="M1684" i="3"/>
  <c r="L1684" i="3"/>
  <c r="P1683" i="3"/>
  <c r="O1683" i="3"/>
  <c r="N1683" i="3"/>
  <c r="M1683" i="3"/>
  <c r="L1683" i="3"/>
  <c r="P1682" i="3"/>
  <c r="O1682" i="3"/>
  <c r="N1682" i="3"/>
  <c r="M1682" i="3"/>
  <c r="L1682" i="3"/>
  <c r="P1681" i="3"/>
  <c r="O1681" i="3"/>
  <c r="N1681" i="3"/>
  <c r="M1681" i="3"/>
  <c r="L1681" i="3"/>
  <c r="P1680" i="3"/>
  <c r="O1680" i="3"/>
  <c r="N1680" i="3"/>
  <c r="M1680" i="3"/>
  <c r="L1680" i="3"/>
  <c r="P1679" i="3"/>
  <c r="O1679" i="3"/>
  <c r="N1679" i="3"/>
  <c r="M1679" i="3"/>
  <c r="L1679" i="3"/>
  <c r="P1678" i="3"/>
  <c r="O1678" i="3"/>
  <c r="N1678" i="3"/>
  <c r="M1678" i="3"/>
  <c r="L1678" i="3"/>
  <c r="P1677" i="3"/>
  <c r="O1677" i="3"/>
  <c r="N1677" i="3"/>
  <c r="M1677" i="3"/>
  <c r="L1677" i="3"/>
  <c r="P1676" i="3"/>
  <c r="O1676" i="3"/>
  <c r="N1676" i="3"/>
  <c r="M1676" i="3"/>
  <c r="L1676" i="3"/>
  <c r="P1675" i="3"/>
  <c r="O1675" i="3"/>
  <c r="N1675" i="3"/>
  <c r="M1675" i="3"/>
  <c r="L1675" i="3"/>
  <c r="P1674" i="3"/>
  <c r="O1674" i="3"/>
  <c r="N1674" i="3"/>
  <c r="M1674" i="3"/>
  <c r="L1674" i="3"/>
  <c r="P1673" i="3"/>
  <c r="O1673" i="3"/>
  <c r="N1673" i="3"/>
  <c r="M1673" i="3"/>
  <c r="L1673" i="3"/>
  <c r="P1672" i="3"/>
  <c r="O1672" i="3"/>
  <c r="N1672" i="3"/>
  <c r="M1672" i="3"/>
  <c r="L1672" i="3"/>
  <c r="P1671" i="3"/>
  <c r="O1671" i="3"/>
  <c r="N1671" i="3"/>
  <c r="M1671" i="3"/>
  <c r="L1671" i="3"/>
  <c r="P1670" i="3"/>
  <c r="O1670" i="3"/>
  <c r="N1670" i="3"/>
  <c r="M1670" i="3"/>
  <c r="L1670" i="3"/>
  <c r="P1669" i="3"/>
  <c r="O1669" i="3"/>
  <c r="N1669" i="3"/>
  <c r="M1669" i="3"/>
  <c r="L1669" i="3"/>
  <c r="P1668" i="3"/>
  <c r="O1668" i="3"/>
  <c r="N1668" i="3"/>
  <c r="M1668" i="3"/>
  <c r="L1668" i="3"/>
  <c r="P1667" i="3"/>
  <c r="O1667" i="3"/>
  <c r="N1667" i="3"/>
  <c r="M1667" i="3"/>
  <c r="L1667" i="3"/>
  <c r="P1666" i="3"/>
  <c r="O1666" i="3"/>
  <c r="N1666" i="3"/>
  <c r="M1666" i="3"/>
  <c r="L1666" i="3"/>
  <c r="P1665" i="3"/>
  <c r="O1665" i="3"/>
  <c r="N1665" i="3"/>
  <c r="M1665" i="3"/>
  <c r="L1665" i="3"/>
  <c r="P1664" i="3"/>
  <c r="O1664" i="3"/>
  <c r="N1664" i="3"/>
  <c r="M1664" i="3"/>
  <c r="L1664" i="3"/>
  <c r="P1663" i="3"/>
  <c r="O1663" i="3"/>
  <c r="N1663" i="3"/>
  <c r="M1663" i="3"/>
  <c r="L1663" i="3"/>
  <c r="P1662" i="3"/>
  <c r="O1662" i="3"/>
  <c r="N1662" i="3"/>
  <c r="M1662" i="3"/>
  <c r="L1662" i="3"/>
  <c r="P1661" i="3"/>
  <c r="O1661" i="3"/>
  <c r="N1661" i="3"/>
  <c r="M1661" i="3"/>
  <c r="L1661" i="3"/>
  <c r="P1660" i="3"/>
  <c r="O1660" i="3"/>
  <c r="N1660" i="3"/>
  <c r="M1660" i="3"/>
  <c r="L1660" i="3"/>
  <c r="P1659" i="3"/>
  <c r="O1659" i="3"/>
  <c r="N1659" i="3"/>
  <c r="M1659" i="3"/>
  <c r="L1659" i="3"/>
  <c r="P1658" i="3"/>
  <c r="O1658" i="3"/>
  <c r="N1658" i="3"/>
  <c r="M1658" i="3"/>
  <c r="L1658" i="3"/>
  <c r="P1657" i="3"/>
  <c r="O1657" i="3"/>
  <c r="N1657" i="3"/>
  <c r="M1657" i="3"/>
  <c r="L1657" i="3"/>
  <c r="P1656" i="3"/>
  <c r="O1656" i="3"/>
  <c r="N1656" i="3"/>
  <c r="M1656" i="3"/>
  <c r="L1656" i="3"/>
  <c r="P1655" i="3"/>
  <c r="O1655" i="3"/>
  <c r="N1655" i="3"/>
  <c r="M1655" i="3"/>
  <c r="L1655" i="3"/>
  <c r="P1654" i="3"/>
  <c r="O1654" i="3"/>
  <c r="N1654" i="3"/>
  <c r="M1654" i="3"/>
  <c r="L1654" i="3"/>
  <c r="P1653" i="3"/>
  <c r="O1653" i="3"/>
  <c r="N1653" i="3"/>
  <c r="M1653" i="3"/>
  <c r="L1653" i="3"/>
  <c r="P1652" i="3"/>
  <c r="O1652" i="3"/>
  <c r="N1652" i="3"/>
  <c r="M1652" i="3"/>
  <c r="L1652" i="3"/>
  <c r="P1651" i="3"/>
  <c r="O1651" i="3"/>
  <c r="N1651" i="3"/>
  <c r="M1651" i="3"/>
  <c r="L1651" i="3"/>
  <c r="P1650" i="3"/>
  <c r="O1650" i="3"/>
  <c r="N1650" i="3"/>
  <c r="M1650" i="3"/>
  <c r="L1650" i="3"/>
  <c r="P1649" i="3"/>
  <c r="O1649" i="3"/>
  <c r="N1649" i="3"/>
  <c r="M1649" i="3"/>
  <c r="L1649" i="3"/>
  <c r="P1648" i="3"/>
  <c r="O1648" i="3"/>
  <c r="N1648" i="3"/>
  <c r="M1648" i="3"/>
  <c r="L1648" i="3"/>
  <c r="P1647" i="3"/>
  <c r="O1647" i="3"/>
  <c r="N1647" i="3"/>
  <c r="M1647" i="3"/>
  <c r="L1647" i="3"/>
  <c r="P1646" i="3"/>
  <c r="O1646" i="3"/>
  <c r="N1646" i="3"/>
  <c r="M1646" i="3"/>
  <c r="L1646" i="3"/>
  <c r="P1645" i="3"/>
  <c r="O1645" i="3"/>
  <c r="N1645" i="3"/>
  <c r="M1645" i="3"/>
  <c r="L1645" i="3"/>
  <c r="P1644" i="3"/>
  <c r="O1644" i="3"/>
  <c r="N1644" i="3"/>
  <c r="M1644" i="3"/>
  <c r="L1644" i="3"/>
  <c r="P1643" i="3"/>
  <c r="O1643" i="3"/>
  <c r="N1643" i="3"/>
  <c r="M1643" i="3"/>
  <c r="L1643" i="3"/>
  <c r="P1642" i="3"/>
  <c r="O1642" i="3"/>
  <c r="N1642" i="3"/>
  <c r="M1642" i="3"/>
  <c r="L1642" i="3"/>
  <c r="P1641" i="3"/>
  <c r="O1641" i="3"/>
  <c r="N1641" i="3"/>
  <c r="M1641" i="3"/>
  <c r="L1641" i="3"/>
  <c r="P1640" i="3"/>
  <c r="O1640" i="3"/>
  <c r="N1640" i="3"/>
  <c r="M1640" i="3"/>
  <c r="L1640" i="3"/>
  <c r="P1639" i="3"/>
  <c r="O1639" i="3"/>
  <c r="N1639" i="3"/>
  <c r="M1639" i="3"/>
  <c r="L1639" i="3"/>
  <c r="P1638" i="3"/>
  <c r="O1638" i="3"/>
  <c r="N1638" i="3"/>
  <c r="M1638" i="3"/>
  <c r="L1638" i="3"/>
  <c r="P1637" i="3"/>
  <c r="O1637" i="3"/>
  <c r="N1637" i="3"/>
  <c r="M1637" i="3"/>
  <c r="L1637" i="3"/>
  <c r="P1636" i="3"/>
  <c r="O1636" i="3"/>
  <c r="N1636" i="3"/>
  <c r="M1636" i="3"/>
  <c r="L1636" i="3"/>
  <c r="P1635" i="3"/>
  <c r="O1635" i="3"/>
  <c r="N1635" i="3"/>
  <c r="M1635" i="3"/>
  <c r="L1635" i="3"/>
  <c r="P1634" i="3"/>
  <c r="O1634" i="3"/>
  <c r="N1634" i="3"/>
  <c r="M1634" i="3"/>
  <c r="L1634" i="3"/>
  <c r="P1633" i="3"/>
  <c r="O1633" i="3"/>
  <c r="N1633" i="3"/>
  <c r="M1633" i="3"/>
  <c r="L1633" i="3"/>
  <c r="P1632" i="3"/>
  <c r="O1632" i="3"/>
  <c r="N1632" i="3"/>
  <c r="M1632" i="3"/>
  <c r="L1632" i="3"/>
  <c r="P1631" i="3"/>
  <c r="O1631" i="3"/>
  <c r="N1631" i="3"/>
  <c r="M1631" i="3"/>
  <c r="L1631" i="3"/>
  <c r="P1630" i="3"/>
  <c r="O1630" i="3"/>
  <c r="N1630" i="3"/>
  <c r="M1630" i="3"/>
  <c r="L1630" i="3"/>
  <c r="P1629" i="3"/>
  <c r="O1629" i="3"/>
  <c r="N1629" i="3"/>
  <c r="M1629" i="3"/>
  <c r="L1629" i="3"/>
  <c r="P1628" i="3"/>
  <c r="O1628" i="3"/>
  <c r="N1628" i="3"/>
  <c r="M1628" i="3"/>
  <c r="L1628" i="3"/>
  <c r="P1627" i="3"/>
  <c r="O1627" i="3"/>
  <c r="N1627" i="3"/>
  <c r="M1627" i="3"/>
  <c r="L1627" i="3"/>
  <c r="P1626" i="3"/>
  <c r="O1626" i="3"/>
  <c r="N1626" i="3"/>
  <c r="M1626" i="3"/>
  <c r="L1626" i="3"/>
  <c r="P1625" i="3"/>
  <c r="O1625" i="3"/>
  <c r="N1625" i="3"/>
  <c r="M1625" i="3"/>
  <c r="L1625" i="3"/>
  <c r="P1624" i="3"/>
  <c r="O1624" i="3"/>
  <c r="N1624" i="3"/>
  <c r="M1624" i="3"/>
  <c r="L1624" i="3"/>
  <c r="P1623" i="3"/>
  <c r="O1623" i="3"/>
  <c r="N1623" i="3"/>
  <c r="M1623" i="3"/>
  <c r="L1623" i="3"/>
  <c r="P1622" i="3"/>
  <c r="O1622" i="3"/>
  <c r="N1622" i="3"/>
  <c r="M1622" i="3"/>
  <c r="L1622" i="3"/>
  <c r="P1621" i="3"/>
  <c r="O1621" i="3"/>
  <c r="N1621" i="3"/>
  <c r="M1621" i="3"/>
  <c r="L1621" i="3"/>
  <c r="P1620" i="3"/>
  <c r="O1620" i="3"/>
  <c r="N1620" i="3"/>
  <c r="M1620" i="3"/>
  <c r="L1620" i="3"/>
  <c r="P1619" i="3"/>
  <c r="O1619" i="3"/>
  <c r="N1619" i="3"/>
  <c r="M1619" i="3"/>
  <c r="L1619" i="3"/>
  <c r="P1618" i="3"/>
  <c r="O1618" i="3"/>
  <c r="N1618" i="3"/>
  <c r="M1618" i="3"/>
  <c r="L1618" i="3"/>
  <c r="P1617" i="3"/>
  <c r="O1617" i="3"/>
  <c r="N1617" i="3"/>
  <c r="M1617" i="3"/>
  <c r="L1617" i="3"/>
  <c r="P1616" i="3"/>
  <c r="O1616" i="3"/>
  <c r="N1616" i="3"/>
  <c r="M1616" i="3"/>
  <c r="L1616" i="3"/>
  <c r="P1615" i="3"/>
  <c r="O1615" i="3"/>
  <c r="N1615" i="3"/>
  <c r="M1615" i="3"/>
  <c r="L1615" i="3"/>
  <c r="P1614" i="3"/>
  <c r="O1614" i="3"/>
  <c r="N1614" i="3"/>
  <c r="M1614" i="3"/>
  <c r="L1614" i="3"/>
  <c r="P1613" i="3"/>
  <c r="O1613" i="3"/>
  <c r="N1613" i="3"/>
  <c r="M1613" i="3"/>
  <c r="L1613" i="3"/>
  <c r="P1612" i="3"/>
  <c r="O1612" i="3"/>
  <c r="N1612" i="3"/>
  <c r="M1612" i="3"/>
  <c r="L1612" i="3"/>
  <c r="P1611" i="3"/>
  <c r="O1611" i="3"/>
  <c r="N1611" i="3"/>
  <c r="M1611" i="3"/>
  <c r="L1611" i="3"/>
  <c r="P1610" i="3"/>
  <c r="O1610" i="3"/>
  <c r="N1610" i="3"/>
  <c r="M1610" i="3"/>
  <c r="L1610" i="3"/>
  <c r="P1609" i="3"/>
  <c r="O1609" i="3"/>
  <c r="N1609" i="3"/>
  <c r="M1609" i="3"/>
  <c r="L1609" i="3"/>
  <c r="P1608" i="3"/>
  <c r="O1608" i="3"/>
  <c r="N1608" i="3"/>
  <c r="M1608" i="3"/>
  <c r="L1608" i="3"/>
  <c r="P1607" i="3"/>
  <c r="O1607" i="3"/>
  <c r="N1607" i="3"/>
  <c r="M1607" i="3"/>
  <c r="L1607" i="3"/>
  <c r="P1606" i="3"/>
  <c r="O1606" i="3"/>
  <c r="N1606" i="3"/>
  <c r="M1606" i="3"/>
  <c r="L1606" i="3"/>
  <c r="P1605" i="3"/>
  <c r="O1605" i="3"/>
  <c r="N1605" i="3"/>
  <c r="M1605" i="3"/>
  <c r="L1605" i="3"/>
  <c r="P1604" i="3"/>
  <c r="O1604" i="3"/>
  <c r="N1604" i="3"/>
  <c r="M1604" i="3"/>
  <c r="L1604" i="3"/>
  <c r="P1603" i="3"/>
  <c r="O1603" i="3"/>
  <c r="N1603" i="3"/>
  <c r="M1603" i="3"/>
  <c r="L1603" i="3"/>
  <c r="P1602" i="3"/>
  <c r="O1602" i="3"/>
  <c r="N1602" i="3"/>
  <c r="M1602" i="3"/>
  <c r="L1602" i="3"/>
  <c r="P1601" i="3"/>
  <c r="O1601" i="3"/>
  <c r="N1601" i="3"/>
  <c r="M1601" i="3"/>
  <c r="L1601" i="3"/>
  <c r="P1600" i="3"/>
  <c r="O1600" i="3"/>
  <c r="N1600" i="3"/>
  <c r="M1600" i="3"/>
  <c r="L1600" i="3"/>
  <c r="P1599" i="3"/>
  <c r="O1599" i="3"/>
  <c r="N1599" i="3"/>
  <c r="M1599" i="3"/>
  <c r="L1599" i="3"/>
  <c r="P1598" i="3"/>
  <c r="O1598" i="3"/>
  <c r="N1598" i="3"/>
  <c r="M1598" i="3"/>
  <c r="L1598" i="3"/>
  <c r="P1597" i="3"/>
  <c r="O1597" i="3"/>
  <c r="N1597" i="3"/>
  <c r="M1597" i="3"/>
  <c r="L1597" i="3"/>
  <c r="P1596" i="3"/>
  <c r="O1596" i="3"/>
  <c r="N1596" i="3"/>
  <c r="M1596" i="3"/>
  <c r="L1596" i="3"/>
  <c r="P1595" i="3"/>
  <c r="O1595" i="3"/>
  <c r="N1595" i="3"/>
  <c r="M1595" i="3"/>
  <c r="L1595" i="3"/>
  <c r="P1594" i="3"/>
  <c r="O1594" i="3"/>
  <c r="N1594" i="3"/>
  <c r="M1594" i="3"/>
  <c r="L1594" i="3"/>
  <c r="P1593" i="3"/>
  <c r="O1593" i="3"/>
  <c r="N1593" i="3"/>
  <c r="M1593" i="3"/>
  <c r="L1593" i="3"/>
  <c r="P1592" i="3"/>
  <c r="O1592" i="3"/>
  <c r="N1592" i="3"/>
  <c r="M1592" i="3"/>
  <c r="L1592" i="3"/>
  <c r="P1591" i="3"/>
  <c r="O1591" i="3"/>
  <c r="N1591" i="3"/>
  <c r="M1591" i="3"/>
  <c r="L1591" i="3"/>
  <c r="P1590" i="3"/>
  <c r="O1590" i="3"/>
  <c r="N1590" i="3"/>
  <c r="M1590" i="3"/>
  <c r="L1590" i="3"/>
  <c r="P1589" i="3"/>
  <c r="O1589" i="3"/>
  <c r="N1589" i="3"/>
  <c r="M1589" i="3"/>
  <c r="L1589" i="3"/>
  <c r="P1588" i="3"/>
  <c r="O1588" i="3"/>
  <c r="N1588" i="3"/>
  <c r="M1588" i="3"/>
  <c r="L1588" i="3"/>
  <c r="P1587" i="3"/>
  <c r="O1587" i="3"/>
  <c r="N1587" i="3"/>
  <c r="M1587" i="3"/>
  <c r="L1587" i="3"/>
  <c r="P1586" i="3"/>
  <c r="O1586" i="3"/>
  <c r="N1586" i="3"/>
  <c r="M1586" i="3"/>
  <c r="L1586" i="3"/>
  <c r="P1585" i="3"/>
  <c r="O1585" i="3"/>
  <c r="N1585" i="3"/>
  <c r="M1585" i="3"/>
  <c r="L1585" i="3"/>
  <c r="P1584" i="3"/>
  <c r="O1584" i="3"/>
  <c r="N1584" i="3"/>
  <c r="M1584" i="3"/>
  <c r="L1584" i="3"/>
  <c r="P1583" i="3"/>
  <c r="O1583" i="3"/>
  <c r="N1583" i="3"/>
  <c r="M1583" i="3"/>
  <c r="L1583" i="3"/>
  <c r="P1582" i="3"/>
  <c r="O1582" i="3"/>
  <c r="N1582" i="3"/>
  <c r="M1582" i="3"/>
  <c r="L1582" i="3"/>
  <c r="P1581" i="3"/>
  <c r="O1581" i="3"/>
  <c r="N1581" i="3"/>
  <c r="M1581" i="3"/>
  <c r="L1581" i="3"/>
  <c r="P1580" i="3"/>
  <c r="O1580" i="3"/>
  <c r="N1580" i="3"/>
  <c r="M1580" i="3"/>
  <c r="L1580" i="3"/>
  <c r="P1579" i="3"/>
  <c r="O1579" i="3"/>
  <c r="N1579" i="3"/>
  <c r="M1579" i="3"/>
  <c r="L1579" i="3"/>
  <c r="P1578" i="3"/>
  <c r="O1578" i="3"/>
  <c r="N1578" i="3"/>
  <c r="M1578" i="3"/>
  <c r="L1578" i="3"/>
  <c r="P1577" i="3"/>
  <c r="O1577" i="3"/>
  <c r="N1577" i="3"/>
  <c r="M1577" i="3"/>
  <c r="L1577" i="3"/>
  <c r="P1576" i="3"/>
  <c r="O1576" i="3"/>
  <c r="N1576" i="3"/>
  <c r="M1576" i="3"/>
  <c r="L1576" i="3"/>
  <c r="P1575" i="3"/>
  <c r="O1575" i="3"/>
  <c r="N1575" i="3"/>
  <c r="M1575" i="3"/>
  <c r="L1575" i="3"/>
  <c r="P1574" i="3"/>
  <c r="O1574" i="3"/>
  <c r="N1574" i="3"/>
  <c r="M1574" i="3"/>
  <c r="L1574" i="3"/>
  <c r="P1573" i="3"/>
  <c r="O1573" i="3"/>
  <c r="N1573" i="3"/>
  <c r="M1573" i="3"/>
  <c r="L1573" i="3"/>
  <c r="P1572" i="3"/>
  <c r="O1572" i="3"/>
  <c r="N1572" i="3"/>
  <c r="M1572" i="3"/>
  <c r="L1572" i="3"/>
  <c r="P1571" i="3"/>
  <c r="O1571" i="3"/>
  <c r="N1571" i="3"/>
  <c r="M1571" i="3"/>
  <c r="L1571" i="3"/>
  <c r="P1570" i="3"/>
  <c r="O1570" i="3"/>
  <c r="N1570" i="3"/>
  <c r="M1570" i="3"/>
  <c r="L1570" i="3"/>
  <c r="P1569" i="3"/>
  <c r="O1569" i="3"/>
  <c r="N1569" i="3"/>
  <c r="M1569" i="3"/>
  <c r="L1569" i="3"/>
  <c r="P1568" i="3"/>
  <c r="O1568" i="3"/>
  <c r="N1568" i="3"/>
  <c r="M1568" i="3"/>
  <c r="L1568" i="3"/>
  <c r="P1567" i="3"/>
  <c r="O1567" i="3"/>
  <c r="N1567" i="3"/>
  <c r="M1567" i="3"/>
  <c r="L1567" i="3"/>
  <c r="P1566" i="3"/>
  <c r="O1566" i="3"/>
  <c r="N1566" i="3"/>
  <c r="M1566" i="3"/>
  <c r="L1566" i="3"/>
  <c r="P1565" i="3"/>
  <c r="O1565" i="3"/>
  <c r="N1565" i="3"/>
  <c r="M1565" i="3"/>
  <c r="L1565" i="3"/>
  <c r="P1564" i="3"/>
  <c r="O1564" i="3"/>
  <c r="N1564" i="3"/>
  <c r="M1564" i="3"/>
  <c r="L1564" i="3"/>
  <c r="P1563" i="3"/>
  <c r="O1563" i="3"/>
  <c r="N1563" i="3"/>
  <c r="M1563" i="3"/>
  <c r="L1563" i="3"/>
  <c r="P1562" i="3"/>
  <c r="O1562" i="3"/>
  <c r="N1562" i="3"/>
  <c r="M1562" i="3"/>
  <c r="L1562" i="3"/>
  <c r="P1561" i="3"/>
  <c r="O1561" i="3"/>
  <c r="N1561" i="3"/>
  <c r="M1561" i="3"/>
  <c r="L1561" i="3"/>
  <c r="P1560" i="3"/>
  <c r="O1560" i="3"/>
  <c r="N1560" i="3"/>
  <c r="M1560" i="3"/>
  <c r="L1560" i="3"/>
  <c r="P1559" i="3"/>
  <c r="O1559" i="3"/>
  <c r="N1559" i="3"/>
  <c r="M1559" i="3"/>
  <c r="L1559" i="3"/>
  <c r="P1558" i="3"/>
  <c r="O1558" i="3"/>
  <c r="N1558" i="3"/>
  <c r="M1558" i="3"/>
  <c r="L1558" i="3"/>
  <c r="P1557" i="3"/>
  <c r="O1557" i="3"/>
  <c r="N1557" i="3"/>
  <c r="M1557" i="3"/>
  <c r="L1557" i="3"/>
  <c r="P1556" i="3"/>
  <c r="O1556" i="3"/>
  <c r="N1556" i="3"/>
  <c r="M1556" i="3"/>
  <c r="L1556" i="3"/>
  <c r="P1555" i="3"/>
  <c r="O1555" i="3"/>
  <c r="N1555" i="3"/>
  <c r="M1555" i="3"/>
  <c r="L1555" i="3"/>
  <c r="P1554" i="3"/>
  <c r="O1554" i="3"/>
  <c r="N1554" i="3"/>
  <c r="M1554" i="3"/>
  <c r="L1554" i="3"/>
  <c r="P1553" i="3"/>
  <c r="O1553" i="3"/>
  <c r="N1553" i="3"/>
  <c r="M1553" i="3"/>
  <c r="L1553" i="3"/>
  <c r="P1552" i="3"/>
  <c r="O1552" i="3"/>
  <c r="N1552" i="3"/>
  <c r="M1552" i="3"/>
  <c r="L1552" i="3"/>
  <c r="P1551" i="3"/>
  <c r="O1551" i="3"/>
  <c r="N1551" i="3"/>
  <c r="M1551" i="3"/>
  <c r="L1551" i="3"/>
  <c r="P1550" i="3"/>
  <c r="O1550" i="3"/>
  <c r="N1550" i="3"/>
  <c r="M1550" i="3"/>
  <c r="L1550" i="3"/>
  <c r="P1549" i="3"/>
  <c r="O1549" i="3"/>
  <c r="N1549" i="3"/>
  <c r="M1549" i="3"/>
  <c r="L1549" i="3"/>
  <c r="P1548" i="3"/>
  <c r="O1548" i="3"/>
  <c r="N1548" i="3"/>
  <c r="M1548" i="3"/>
  <c r="L1548" i="3"/>
  <c r="P1547" i="3"/>
  <c r="O1547" i="3"/>
  <c r="N1547" i="3"/>
  <c r="M1547" i="3"/>
  <c r="L1547" i="3"/>
  <c r="P1546" i="3"/>
  <c r="O1546" i="3"/>
  <c r="N1546" i="3"/>
  <c r="M1546" i="3"/>
  <c r="L1546" i="3"/>
  <c r="P1545" i="3"/>
  <c r="O1545" i="3"/>
  <c r="N1545" i="3"/>
  <c r="M1545" i="3"/>
  <c r="L1545" i="3"/>
  <c r="P1544" i="3"/>
  <c r="O1544" i="3"/>
  <c r="N1544" i="3"/>
  <c r="M1544" i="3"/>
  <c r="L1544" i="3"/>
  <c r="P1543" i="3"/>
  <c r="O1543" i="3"/>
  <c r="N1543" i="3"/>
  <c r="M1543" i="3"/>
  <c r="L1543" i="3"/>
  <c r="P1542" i="3"/>
  <c r="O1542" i="3"/>
  <c r="N1542" i="3"/>
  <c r="M1542" i="3"/>
  <c r="L1542" i="3"/>
  <c r="P1541" i="3"/>
  <c r="O1541" i="3"/>
  <c r="N1541" i="3"/>
  <c r="M1541" i="3"/>
  <c r="L1541" i="3"/>
  <c r="P1540" i="3"/>
  <c r="O1540" i="3"/>
  <c r="N1540" i="3"/>
  <c r="M1540" i="3"/>
  <c r="L1540" i="3"/>
  <c r="P1539" i="3"/>
  <c r="O1539" i="3"/>
  <c r="N1539" i="3"/>
  <c r="M1539" i="3"/>
  <c r="L1539" i="3"/>
  <c r="P1538" i="3"/>
  <c r="O1538" i="3"/>
  <c r="N1538" i="3"/>
  <c r="M1538" i="3"/>
  <c r="L1538" i="3"/>
  <c r="P1537" i="3"/>
  <c r="O1537" i="3"/>
  <c r="N1537" i="3"/>
  <c r="M1537" i="3"/>
  <c r="L1537" i="3"/>
  <c r="P1536" i="3"/>
  <c r="O1536" i="3"/>
  <c r="N1536" i="3"/>
  <c r="M1536" i="3"/>
  <c r="L1536" i="3"/>
  <c r="P1535" i="3"/>
  <c r="O1535" i="3"/>
  <c r="N1535" i="3"/>
  <c r="M1535" i="3"/>
  <c r="L1535" i="3"/>
  <c r="P1534" i="3"/>
  <c r="O1534" i="3"/>
  <c r="N1534" i="3"/>
  <c r="M1534" i="3"/>
  <c r="L1534" i="3"/>
  <c r="P1533" i="3"/>
  <c r="O1533" i="3"/>
  <c r="N1533" i="3"/>
  <c r="M1533" i="3"/>
  <c r="L1533" i="3"/>
  <c r="P1532" i="3"/>
  <c r="O1532" i="3"/>
  <c r="N1532" i="3"/>
  <c r="M1532" i="3"/>
  <c r="L1532" i="3"/>
  <c r="P1531" i="3"/>
  <c r="O1531" i="3"/>
  <c r="N1531" i="3"/>
  <c r="M1531" i="3"/>
  <c r="L1531" i="3"/>
  <c r="P1530" i="3"/>
  <c r="O1530" i="3"/>
  <c r="N1530" i="3"/>
  <c r="M1530" i="3"/>
  <c r="L1530" i="3"/>
  <c r="P1529" i="3"/>
  <c r="O1529" i="3"/>
  <c r="N1529" i="3"/>
  <c r="M1529" i="3"/>
  <c r="L1529" i="3"/>
  <c r="P1528" i="3"/>
  <c r="O1528" i="3"/>
  <c r="N1528" i="3"/>
  <c r="M1528" i="3"/>
  <c r="L1528" i="3"/>
  <c r="P1527" i="3"/>
  <c r="O1527" i="3"/>
  <c r="N1527" i="3"/>
  <c r="M1527" i="3"/>
  <c r="L1527" i="3"/>
  <c r="P1526" i="3"/>
  <c r="O1526" i="3"/>
  <c r="N1526" i="3"/>
  <c r="M1526" i="3"/>
  <c r="L1526" i="3"/>
  <c r="P1525" i="3"/>
  <c r="O1525" i="3"/>
  <c r="N1525" i="3"/>
  <c r="M1525" i="3"/>
  <c r="L1525" i="3"/>
  <c r="P1524" i="3"/>
  <c r="O1524" i="3"/>
  <c r="N1524" i="3"/>
  <c r="M1524" i="3"/>
  <c r="L1524" i="3"/>
  <c r="P1523" i="3"/>
  <c r="O1523" i="3"/>
  <c r="N1523" i="3"/>
  <c r="M1523" i="3"/>
  <c r="L1523" i="3"/>
  <c r="P1522" i="3"/>
  <c r="O1522" i="3"/>
  <c r="N1522" i="3"/>
  <c r="M1522" i="3"/>
  <c r="L1522" i="3"/>
  <c r="P1521" i="3"/>
  <c r="O1521" i="3"/>
  <c r="N1521" i="3"/>
  <c r="M1521" i="3"/>
  <c r="L1521" i="3"/>
  <c r="P1520" i="3"/>
  <c r="O1520" i="3"/>
  <c r="N1520" i="3"/>
  <c r="M1520" i="3"/>
  <c r="L1520" i="3"/>
  <c r="P1519" i="3"/>
  <c r="O1519" i="3"/>
  <c r="N1519" i="3"/>
  <c r="M1519" i="3"/>
  <c r="L1519" i="3"/>
  <c r="P1518" i="3"/>
  <c r="O1518" i="3"/>
  <c r="N1518" i="3"/>
  <c r="M1518" i="3"/>
  <c r="L1518" i="3"/>
  <c r="P1517" i="3"/>
  <c r="O1517" i="3"/>
  <c r="N1517" i="3"/>
  <c r="M1517" i="3"/>
  <c r="L1517" i="3"/>
  <c r="P1516" i="3"/>
  <c r="O1516" i="3"/>
  <c r="N1516" i="3"/>
  <c r="M1516" i="3"/>
  <c r="L1516" i="3"/>
  <c r="P1515" i="3"/>
  <c r="O1515" i="3"/>
  <c r="N1515" i="3"/>
  <c r="M1515" i="3"/>
  <c r="L1515" i="3"/>
  <c r="P1514" i="3"/>
  <c r="O1514" i="3"/>
  <c r="N1514" i="3"/>
  <c r="M1514" i="3"/>
  <c r="L1514" i="3"/>
  <c r="P1513" i="3"/>
  <c r="O1513" i="3"/>
  <c r="N1513" i="3"/>
  <c r="M1513" i="3"/>
  <c r="L1513" i="3"/>
  <c r="P1512" i="3"/>
  <c r="O1512" i="3"/>
  <c r="N1512" i="3"/>
  <c r="M1512" i="3"/>
  <c r="L1512" i="3"/>
  <c r="P1511" i="3"/>
  <c r="O1511" i="3"/>
  <c r="N1511" i="3"/>
  <c r="M1511" i="3"/>
  <c r="L1511" i="3"/>
  <c r="P1510" i="3"/>
  <c r="O1510" i="3"/>
  <c r="N1510" i="3"/>
  <c r="M1510" i="3"/>
  <c r="L1510" i="3"/>
  <c r="P1509" i="3"/>
  <c r="O1509" i="3"/>
  <c r="N1509" i="3"/>
  <c r="M1509" i="3"/>
  <c r="L1509" i="3"/>
  <c r="P1508" i="3"/>
  <c r="O1508" i="3"/>
  <c r="N1508" i="3"/>
  <c r="M1508" i="3"/>
  <c r="L1508" i="3"/>
  <c r="P1507" i="3"/>
  <c r="O1507" i="3"/>
  <c r="N1507" i="3"/>
  <c r="M1507" i="3"/>
  <c r="L1507" i="3"/>
  <c r="P1506" i="3"/>
  <c r="O1506" i="3"/>
  <c r="N1506" i="3"/>
  <c r="M1506" i="3"/>
  <c r="L1506" i="3"/>
  <c r="P1505" i="3"/>
  <c r="O1505" i="3"/>
  <c r="N1505" i="3"/>
  <c r="M1505" i="3"/>
  <c r="L1505" i="3"/>
  <c r="P1504" i="3"/>
  <c r="O1504" i="3"/>
  <c r="N1504" i="3"/>
  <c r="M1504" i="3"/>
  <c r="L1504" i="3"/>
  <c r="P1503" i="3"/>
  <c r="O1503" i="3"/>
  <c r="N1503" i="3"/>
  <c r="M1503" i="3"/>
  <c r="L1503" i="3"/>
  <c r="P1502" i="3"/>
  <c r="O1502" i="3"/>
  <c r="N1502" i="3"/>
  <c r="M1502" i="3"/>
  <c r="L1502" i="3"/>
  <c r="P1501" i="3"/>
  <c r="O1501" i="3"/>
  <c r="N1501" i="3"/>
  <c r="M1501" i="3"/>
  <c r="L1501" i="3"/>
  <c r="P1500" i="3"/>
  <c r="O1500" i="3"/>
  <c r="N1500" i="3"/>
  <c r="M1500" i="3"/>
  <c r="L1500" i="3"/>
  <c r="P1499" i="3"/>
  <c r="O1499" i="3"/>
  <c r="N1499" i="3"/>
  <c r="M1499" i="3"/>
  <c r="L1499" i="3"/>
  <c r="P1498" i="3"/>
  <c r="O1498" i="3"/>
  <c r="N1498" i="3"/>
  <c r="M1498" i="3"/>
  <c r="L1498" i="3"/>
  <c r="P1497" i="3"/>
  <c r="O1497" i="3"/>
  <c r="N1497" i="3"/>
  <c r="M1497" i="3"/>
  <c r="L1497" i="3"/>
  <c r="P1496" i="3"/>
  <c r="O1496" i="3"/>
  <c r="N1496" i="3"/>
  <c r="M1496" i="3"/>
  <c r="L1496" i="3"/>
  <c r="P1495" i="3"/>
  <c r="O1495" i="3"/>
  <c r="N1495" i="3"/>
  <c r="M1495" i="3"/>
  <c r="L1495" i="3"/>
  <c r="P1494" i="3"/>
  <c r="O1494" i="3"/>
  <c r="N1494" i="3"/>
  <c r="M1494" i="3"/>
  <c r="L1494" i="3"/>
  <c r="P1493" i="3"/>
  <c r="O1493" i="3"/>
  <c r="N1493" i="3"/>
  <c r="M1493" i="3"/>
  <c r="L1493" i="3"/>
  <c r="P1492" i="3"/>
  <c r="O1492" i="3"/>
  <c r="N1492" i="3"/>
  <c r="M1492" i="3"/>
  <c r="L1492" i="3"/>
  <c r="P1491" i="3"/>
  <c r="O1491" i="3"/>
  <c r="N1491" i="3"/>
  <c r="M1491" i="3"/>
  <c r="L1491" i="3"/>
  <c r="P1490" i="3"/>
  <c r="O1490" i="3"/>
  <c r="N1490" i="3"/>
  <c r="M1490" i="3"/>
  <c r="L1490" i="3"/>
  <c r="P1489" i="3"/>
  <c r="O1489" i="3"/>
  <c r="N1489" i="3"/>
  <c r="M1489" i="3"/>
  <c r="L1489" i="3"/>
  <c r="P1488" i="3"/>
  <c r="O1488" i="3"/>
  <c r="N1488" i="3"/>
  <c r="M1488" i="3"/>
  <c r="L1488" i="3"/>
  <c r="P1487" i="3"/>
  <c r="O1487" i="3"/>
  <c r="N1487" i="3"/>
  <c r="M1487" i="3"/>
  <c r="L1487" i="3"/>
  <c r="P1486" i="3"/>
  <c r="O1486" i="3"/>
  <c r="N1486" i="3"/>
  <c r="M1486" i="3"/>
  <c r="L1486" i="3"/>
  <c r="P1485" i="3"/>
  <c r="O1485" i="3"/>
  <c r="N1485" i="3"/>
  <c r="M1485" i="3"/>
  <c r="L1485" i="3"/>
  <c r="P1484" i="3"/>
  <c r="O1484" i="3"/>
  <c r="N1484" i="3"/>
  <c r="M1484" i="3"/>
  <c r="L1484" i="3"/>
  <c r="P1483" i="3"/>
  <c r="O1483" i="3"/>
  <c r="N1483" i="3"/>
  <c r="M1483" i="3"/>
  <c r="L1483" i="3"/>
  <c r="P1482" i="3"/>
  <c r="O1482" i="3"/>
  <c r="N1482" i="3"/>
  <c r="M1482" i="3"/>
  <c r="L1482" i="3"/>
  <c r="P1481" i="3"/>
  <c r="O1481" i="3"/>
  <c r="N1481" i="3"/>
  <c r="M1481" i="3"/>
  <c r="L1481" i="3"/>
  <c r="P1480" i="3"/>
  <c r="O1480" i="3"/>
  <c r="N1480" i="3"/>
  <c r="M1480" i="3"/>
  <c r="L1480" i="3"/>
  <c r="P1479" i="3"/>
  <c r="O1479" i="3"/>
  <c r="N1479" i="3"/>
  <c r="M1479" i="3"/>
  <c r="L1479" i="3"/>
  <c r="P1478" i="3"/>
  <c r="O1478" i="3"/>
  <c r="N1478" i="3"/>
  <c r="M1478" i="3"/>
  <c r="L1478" i="3"/>
  <c r="P1477" i="3"/>
  <c r="O1477" i="3"/>
  <c r="N1477" i="3"/>
  <c r="M1477" i="3"/>
  <c r="L1477" i="3"/>
  <c r="P1476" i="3"/>
  <c r="O1476" i="3"/>
  <c r="N1476" i="3"/>
  <c r="M1476" i="3"/>
  <c r="L1476" i="3"/>
  <c r="P1475" i="3"/>
  <c r="O1475" i="3"/>
  <c r="N1475" i="3"/>
  <c r="M1475" i="3"/>
  <c r="L1475" i="3"/>
  <c r="P1474" i="3"/>
  <c r="O1474" i="3"/>
  <c r="N1474" i="3"/>
  <c r="M1474" i="3"/>
  <c r="L1474" i="3"/>
  <c r="P1473" i="3"/>
  <c r="O1473" i="3"/>
  <c r="N1473" i="3"/>
  <c r="M1473" i="3"/>
  <c r="L1473" i="3"/>
  <c r="P1472" i="3"/>
  <c r="O1472" i="3"/>
  <c r="N1472" i="3"/>
  <c r="M1472" i="3"/>
  <c r="L1472" i="3"/>
  <c r="P1471" i="3"/>
  <c r="O1471" i="3"/>
  <c r="N1471" i="3"/>
  <c r="M1471" i="3"/>
  <c r="L1471" i="3"/>
  <c r="P1470" i="3"/>
  <c r="O1470" i="3"/>
  <c r="N1470" i="3"/>
  <c r="M1470" i="3"/>
  <c r="L1470" i="3"/>
  <c r="P1469" i="3"/>
  <c r="O1469" i="3"/>
  <c r="N1469" i="3"/>
  <c r="M1469" i="3"/>
  <c r="L1469" i="3"/>
  <c r="P1468" i="3"/>
  <c r="O1468" i="3"/>
  <c r="N1468" i="3"/>
  <c r="M1468" i="3"/>
  <c r="L1468" i="3"/>
  <c r="P1467" i="3"/>
  <c r="O1467" i="3"/>
  <c r="N1467" i="3"/>
  <c r="M1467" i="3"/>
  <c r="L1467" i="3"/>
  <c r="P1466" i="3"/>
  <c r="O1466" i="3"/>
  <c r="N1466" i="3"/>
  <c r="M1466" i="3"/>
  <c r="L1466" i="3"/>
  <c r="P1465" i="3"/>
  <c r="O1465" i="3"/>
  <c r="N1465" i="3"/>
  <c r="M1465" i="3"/>
  <c r="L1465" i="3"/>
  <c r="P1464" i="3"/>
  <c r="O1464" i="3"/>
  <c r="N1464" i="3"/>
  <c r="M1464" i="3"/>
  <c r="L1464" i="3"/>
  <c r="P1463" i="3"/>
  <c r="O1463" i="3"/>
  <c r="N1463" i="3"/>
  <c r="M1463" i="3"/>
  <c r="L1463" i="3"/>
  <c r="P1462" i="3"/>
  <c r="O1462" i="3"/>
  <c r="N1462" i="3"/>
  <c r="M1462" i="3"/>
  <c r="L1462" i="3"/>
  <c r="P1461" i="3"/>
  <c r="O1461" i="3"/>
  <c r="N1461" i="3"/>
  <c r="M1461" i="3"/>
  <c r="L1461" i="3"/>
  <c r="P1460" i="3"/>
  <c r="O1460" i="3"/>
  <c r="N1460" i="3"/>
  <c r="M1460" i="3"/>
  <c r="L1460" i="3"/>
  <c r="P1459" i="3"/>
  <c r="O1459" i="3"/>
  <c r="N1459" i="3"/>
  <c r="M1459" i="3"/>
  <c r="L1459" i="3"/>
  <c r="P1458" i="3"/>
  <c r="O1458" i="3"/>
  <c r="N1458" i="3"/>
  <c r="M1458" i="3"/>
  <c r="L1458" i="3"/>
  <c r="P1457" i="3"/>
  <c r="O1457" i="3"/>
  <c r="N1457" i="3"/>
  <c r="M1457" i="3"/>
  <c r="L1457" i="3"/>
  <c r="P1456" i="3"/>
  <c r="O1456" i="3"/>
  <c r="N1456" i="3"/>
  <c r="M1456" i="3"/>
  <c r="L1456" i="3"/>
  <c r="P1455" i="3"/>
  <c r="O1455" i="3"/>
  <c r="N1455" i="3"/>
  <c r="M1455" i="3"/>
  <c r="L1455" i="3"/>
  <c r="P1454" i="3"/>
  <c r="O1454" i="3"/>
  <c r="N1454" i="3"/>
  <c r="M1454" i="3"/>
  <c r="L1454" i="3"/>
  <c r="P1453" i="3"/>
  <c r="O1453" i="3"/>
  <c r="N1453" i="3"/>
  <c r="M1453" i="3"/>
  <c r="L1453" i="3"/>
  <c r="P1452" i="3"/>
  <c r="O1452" i="3"/>
  <c r="N1452" i="3"/>
  <c r="M1452" i="3"/>
  <c r="L1452" i="3"/>
  <c r="P1451" i="3"/>
  <c r="O1451" i="3"/>
  <c r="N1451" i="3"/>
  <c r="M1451" i="3"/>
  <c r="L1451" i="3"/>
  <c r="P1450" i="3"/>
  <c r="O1450" i="3"/>
  <c r="N1450" i="3"/>
  <c r="M1450" i="3"/>
  <c r="L1450" i="3"/>
  <c r="P1449" i="3"/>
  <c r="O1449" i="3"/>
  <c r="N1449" i="3"/>
  <c r="M1449" i="3"/>
  <c r="L1449" i="3"/>
  <c r="P1448" i="3"/>
  <c r="O1448" i="3"/>
  <c r="N1448" i="3"/>
  <c r="M1448" i="3"/>
  <c r="L1448" i="3"/>
  <c r="P1447" i="3"/>
  <c r="O1447" i="3"/>
  <c r="N1447" i="3"/>
  <c r="M1447" i="3"/>
  <c r="L1447" i="3"/>
  <c r="P1446" i="3"/>
  <c r="O1446" i="3"/>
  <c r="N1446" i="3"/>
  <c r="M1446" i="3"/>
  <c r="L1446" i="3"/>
  <c r="P1445" i="3"/>
  <c r="O1445" i="3"/>
  <c r="N1445" i="3"/>
  <c r="M1445" i="3"/>
  <c r="L1445" i="3"/>
  <c r="P1444" i="3"/>
  <c r="O1444" i="3"/>
  <c r="N1444" i="3"/>
  <c r="M1444" i="3"/>
  <c r="L1444" i="3"/>
  <c r="P1443" i="3"/>
  <c r="O1443" i="3"/>
  <c r="N1443" i="3"/>
  <c r="M1443" i="3"/>
  <c r="L1443" i="3"/>
  <c r="P1442" i="3"/>
  <c r="O1442" i="3"/>
  <c r="N1442" i="3"/>
  <c r="M1442" i="3"/>
  <c r="L1442" i="3"/>
  <c r="P1441" i="3"/>
  <c r="O1441" i="3"/>
  <c r="N1441" i="3"/>
  <c r="M1441" i="3"/>
  <c r="L1441" i="3"/>
  <c r="P1440" i="3"/>
  <c r="O1440" i="3"/>
  <c r="N1440" i="3"/>
  <c r="M1440" i="3"/>
  <c r="L1440" i="3"/>
  <c r="P1439" i="3"/>
  <c r="O1439" i="3"/>
  <c r="N1439" i="3"/>
  <c r="M1439" i="3"/>
  <c r="L1439" i="3"/>
  <c r="P1438" i="3"/>
  <c r="O1438" i="3"/>
  <c r="N1438" i="3"/>
  <c r="M1438" i="3"/>
  <c r="L1438" i="3"/>
  <c r="P1437" i="3"/>
  <c r="O1437" i="3"/>
  <c r="N1437" i="3"/>
  <c r="M1437" i="3"/>
  <c r="L1437" i="3"/>
  <c r="P1436" i="3"/>
  <c r="O1436" i="3"/>
  <c r="N1436" i="3"/>
  <c r="M1436" i="3"/>
  <c r="L1436" i="3"/>
  <c r="P1435" i="3"/>
  <c r="O1435" i="3"/>
  <c r="N1435" i="3"/>
  <c r="M1435" i="3"/>
  <c r="L1435" i="3"/>
  <c r="P1434" i="3"/>
  <c r="O1434" i="3"/>
  <c r="N1434" i="3"/>
  <c r="M1434" i="3"/>
  <c r="L1434" i="3"/>
  <c r="P1433" i="3"/>
  <c r="O1433" i="3"/>
  <c r="N1433" i="3"/>
  <c r="M1433" i="3"/>
  <c r="L1433" i="3"/>
  <c r="P1432" i="3"/>
  <c r="O1432" i="3"/>
  <c r="N1432" i="3"/>
  <c r="M1432" i="3"/>
  <c r="L1432" i="3"/>
  <c r="P1431" i="3"/>
  <c r="O1431" i="3"/>
  <c r="N1431" i="3"/>
  <c r="M1431" i="3"/>
  <c r="L1431" i="3"/>
  <c r="P1430" i="3"/>
  <c r="O1430" i="3"/>
  <c r="N1430" i="3"/>
  <c r="M1430" i="3"/>
  <c r="L1430" i="3"/>
  <c r="P1429" i="3"/>
  <c r="O1429" i="3"/>
  <c r="N1429" i="3"/>
  <c r="M1429" i="3"/>
  <c r="L1429" i="3"/>
  <c r="P1428" i="3"/>
  <c r="O1428" i="3"/>
  <c r="N1428" i="3"/>
  <c r="M1428" i="3"/>
  <c r="L1428" i="3"/>
  <c r="P1427" i="3"/>
  <c r="O1427" i="3"/>
  <c r="N1427" i="3"/>
  <c r="M1427" i="3"/>
  <c r="L1427" i="3"/>
  <c r="P1426" i="3"/>
  <c r="O1426" i="3"/>
  <c r="N1426" i="3"/>
  <c r="M1426" i="3"/>
  <c r="L1426" i="3"/>
  <c r="P1425" i="3"/>
  <c r="O1425" i="3"/>
  <c r="N1425" i="3"/>
  <c r="M1425" i="3"/>
  <c r="L1425" i="3"/>
  <c r="P1424" i="3"/>
  <c r="O1424" i="3"/>
  <c r="N1424" i="3"/>
  <c r="M1424" i="3"/>
  <c r="L1424" i="3"/>
  <c r="P1423" i="3"/>
  <c r="O1423" i="3"/>
  <c r="N1423" i="3"/>
  <c r="M1423" i="3"/>
  <c r="L1423" i="3"/>
  <c r="P1422" i="3"/>
  <c r="O1422" i="3"/>
  <c r="N1422" i="3"/>
  <c r="M1422" i="3"/>
  <c r="L1422" i="3"/>
  <c r="P1421" i="3"/>
  <c r="O1421" i="3"/>
  <c r="N1421" i="3"/>
  <c r="M1421" i="3"/>
  <c r="L1421" i="3"/>
  <c r="P1420" i="3"/>
  <c r="O1420" i="3"/>
  <c r="N1420" i="3"/>
  <c r="M1420" i="3"/>
  <c r="L1420" i="3"/>
  <c r="P1419" i="3"/>
  <c r="O1419" i="3"/>
  <c r="N1419" i="3"/>
  <c r="M1419" i="3"/>
  <c r="L1419" i="3"/>
  <c r="P1418" i="3"/>
  <c r="O1418" i="3"/>
  <c r="N1418" i="3"/>
  <c r="M1418" i="3"/>
  <c r="L1418" i="3"/>
  <c r="P1417" i="3"/>
  <c r="O1417" i="3"/>
  <c r="N1417" i="3"/>
  <c r="M1417" i="3"/>
  <c r="L1417" i="3"/>
  <c r="P1416" i="3"/>
  <c r="O1416" i="3"/>
  <c r="N1416" i="3"/>
  <c r="M1416" i="3"/>
  <c r="L1416" i="3"/>
  <c r="P1415" i="3"/>
  <c r="O1415" i="3"/>
  <c r="N1415" i="3"/>
  <c r="M1415" i="3"/>
  <c r="L1415" i="3"/>
  <c r="P1414" i="3"/>
  <c r="O1414" i="3"/>
  <c r="N1414" i="3"/>
  <c r="M1414" i="3"/>
  <c r="L1414" i="3"/>
  <c r="P1413" i="3"/>
  <c r="O1413" i="3"/>
  <c r="N1413" i="3"/>
  <c r="M1413" i="3"/>
  <c r="L1413" i="3"/>
  <c r="P1412" i="3"/>
  <c r="O1412" i="3"/>
  <c r="N1412" i="3"/>
  <c r="M1412" i="3"/>
  <c r="L1412" i="3"/>
  <c r="P1411" i="3"/>
  <c r="O1411" i="3"/>
  <c r="N1411" i="3"/>
  <c r="M1411" i="3"/>
  <c r="L1411" i="3"/>
  <c r="P1410" i="3"/>
  <c r="O1410" i="3"/>
  <c r="N1410" i="3"/>
  <c r="M1410" i="3"/>
  <c r="L1410" i="3"/>
  <c r="P1409" i="3"/>
  <c r="O1409" i="3"/>
  <c r="N1409" i="3"/>
  <c r="M1409" i="3"/>
  <c r="L1409" i="3"/>
  <c r="P1408" i="3"/>
  <c r="O1408" i="3"/>
  <c r="N1408" i="3"/>
  <c r="M1408" i="3"/>
  <c r="L1408" i="3"/>
  <c r="P1407" i="3"/>
  <c r="O1407" i="3"/>
  <c r="N1407" i="3"/>
  <c r="M1407" i="3"/>
  <c r="L1407" i="3"/>
  <c r="P1406" i="3"/>
  <c r="O1406" i="3"/>
  <c r="N1406" i="3"/>
  <c r="M1406" i="3"/>
  <c r="L1406" i="3"/>
  <c r="P1405" i="3"/>
  <c r="O1405" i="3"/>
  <c r="N1405" i="3"/>
  <c r="M1405" i="3"/>
  <c r="L1405" i="3"/>
  <c r="P1404" i="3"/>
  <c r="O1404" i="3"/>
  <c r="N1404" i="3"/>
  <c r="M1404" i="3"/>
  <c r="L1404" i="3"/>
  <c r="P1403" i="3"/>
  <c r="O1403" i="3"/>
  <c r="N1403" i="3"/>
  <c r="M1403" i="3"/>
  <c r="L1403" i="3"/>
  <c r="P1402" i="3"/>
  <c r="O1402" i="3"/>
  <c r="N1402" i="3"/>
  <c r="M1402" i="3"/>
  <c r="L1402" i="3"/>
  <c r="P1401" i="3"/>
  <c r="O1401" i="3"/>
  <c r="N1401" i="3"/>
  <c r="M1401" i="3"/>
  <c r="L1401" i="3"/>
  <c r="P1400" i="3"/>
  <c r="O1400" i="3"/>
  <c r="N1400" i="3"/>
  <c r="M1400" i="3"/>
  <c r="L1400" i="3"/>
  <c r="P1399" i="3"/>
  <c r="O1399" i="3"/>
  <c r="N1399" i="3"/>
  <c r="M1399" i="3"/>
  <c r="L1399" i="3"/>
  <c r="P1398" i="3"/>
  <c r="O1398" i="3"/>
  <c r="N1398" i="3"/>
  <c r="M1398" i="3"/>
  <c r="L1398" i="3"/>
  <c r="P1397" i="3"/>
  <c r="O1397" i="3"/>
  <c r="N1397" i="3"/>
  <c r="M1397" i="3"/>
  <c r="L1397" i="3"/>
  <c r="P1396" i="3"/>
  <c r="O1396" i="3"/>
  <c r="N1396" i="3"/>
  <c r="M1396" i="3"/>
  <c r="L1396" i="3"/>
  <c r="P1395" i="3"/>
  <c r="O1395" i="3"/>
  <c r="N1395" i="3"/>
  <c r="M1395" i="3"/>
  <c r="L1395" i="3"/>
  <c r="P1394" i="3"/>
  <c r="O1394" i="3"/>
  <c r="N1394" i="3"/>
  <c r="M1394" i="3"/>
  <c r="L1394" i="3"/>
  <c r="P1393" i="3"/>
  <c r="O1393" i="3"/>
  <c r="N1393" i="3"/>
  <c r="M1393" i="3"/>
  <c r="L1393" i="3"/>
  <c r="P1392" i="3"/>
  <c r="O1392" i="3"/>
  <c r="N1392" i="3"/>
  <c r="M1392" i="3"/>
  <c r="L1392" i="3"/>
  <c r="P1391" i="3"/>
  <c r="O1391" i="3"/>
  <c r="N1391" i="3"/>
  <c r="M1391" i="3"/>
  <c r="L1391" i="3"/>
  <c r="P1390" i="3"/>
  <c r="O1390" i="3"/>
  <c r="N1390" i="3"/>
  <c r="M1390" i="3"/>
  <c r="L1390" i="3"/>
  <c r="P1389" i="3"/>
  <c r="O1389" i="3"/>
  <c r="N1389" i="3"/>
  <c r="M1389" i="3"/>
  <c r="L1389" i="3"/>
  <c r="P1388" i="3"/>
  <c r="O1388" i="3"/>
  <c r="N1388" i="3"/>
  <c r="M1388" i="3"/>
  <c r="L1388" i="3"/>
  <c r="P1387" i="3"/>
  <c r="O1387" i="3"/>
  <c r="N1387" i="3"/>
  <c r="M1387" i="3"/>
  <c r="L1387" i="3"/>
  <c r="P1386" i="3"/>
  <c r="O1386" i="3"/>
  <c r="N1386" i="3"/>
  <c r="M1386" i="3"/>
  <c r="L1386" i="3"/>
  <c r="P1385" i="3"/>
  <c r="O1385" i="3"/>
  <c r="N1385" i="3"/>
  <c r="M1385" i="3"/>
  <c r="L1385" i="3"/>
  <c r="P1384" i="3"/>
  <c r="O1384" i="3"/>
  <c r="N1384" i="3"/>
  <c r="M1384" i="3"/>
  <c r="L1384" i="3"/>
  <c r="P1383" i="3"/>
  <c r="O1383" i="3"/>
  <c r="N1383" i="3"/>
  <c r="M1383" i="3"/>
  <c r="L1383" i="3"/>
  <c r="P1382" i="3"/>
  <c r="O1382" i="3"/>
  <c r="N1382" i="3"/>
  <c r="M1382" i="3"/>
  <c r="L1382" i="3"/>
  <c r="P1381" i="3"/>
  <c r="O1381" i="3"/>
  <c r="N1381" i="3"/>
  <c r="M1381" i="3"/>
  <c r="L1381" i="3"/>
  <c r="P1380" i="3"/>
  <c r="O1380" i="3"/>
  <c r="N1380" i="3"/>
  <c r="M1380" i="3"/>
  <c r="L1380" i="3"/>
  <c r="P1379" i="3"/>
  <c r="O1379" i="3"/>
  <c r="N1379" i="3"/>
  <c r="M1379" i="3"/>
  <c r="L1379" i="3"/>
  <c r="P1378" i="3"/>
  <c r="O1378" i="3"/>
  <c r="N1378" i="3"/>
  <c r="M1378" i="3"/>
  <c r="L1378" i="3"/>
  <c r="P1377" i="3"/>
  <c r="O1377" i="3"/>
  <c r="N1377" i="3"/>
  <c r="M1377" i="3"/>
  <c r="L1377" i="3"/>
  <c r="P1376" i="3"/>
  <c r="O1376" i="3"/>
  <c r="N1376" i="3"/>
  <c r="M1376" i="3"/>
  <c r="L1376" i="3"/>
  <c r="P1375" i="3"/>
  <c r="O1375" i="3"/>
  <c r="N1375" i="3"/>
  <c r="M1375" i="3"/>
  <c r="L1375" i="3"/>
  <c r="P1374" i="3"/>
  <c r="O1374" i="3"/>
  <c r="N1374" i="3"/>
  <c r="M1374" i="3"/>
  <c r="L1374" i="3"/>
  <c r="P1373" i="3"/>
  <c r="O1373" i="3"/>
  <c r="N1373" i="3"/>
  <c r="M1373" i="3"/>
  <c r="L1373" i="3"/>
  <c r="P1372" i="3"/>
  <c r="O1372" i="3"/>
  <c r="N1372" i="3"/>
  <c r="M1372" i="3"/>
  <c r="L1372" i="3"/>
  <c r="P1371" i="3"/>
  <c r="O1371" i="3"/>
  <c r="N1371" i="3"/>
  <c r="M1371" i="3"/>
  <c r="L1371" i="3"/>
  <c r="P1370" i="3"/>
  <c r="O1370" i="3"/>
  <c r="N1370" i="3"/>
  <c r="M1370" i="3"/>
  <c r="L1370" i="3"/>
  <c r="P1369" i="3"/>
  <c r="O1369" i="3"/>
  <c r="N1369" i="3"/>
  <c r="M1369" i="3"/>
  <c r="L1369" i="3"/>
  <c r="P1368" i="3"/>
  <c r="O1368" i="3"/>
  <c r="N1368" i="3"/>
  <c r="M1368" i="3"/>
  <c r="L1368" i="3"/>
  <c r="P1367" i="3"/>
  <c r="O1367" i="3"/>
  <c r="N1367" i="3"/>
  <c r="M1367" i="3"/>
  <c r="L1367" i="3"/>
  <c r="P1366" i="3"/>
  <c r="O1366" i="3"/>
  <c r="N1366" i="3"/>
  <c r="M1366" i="3"/>
  <c r="L1366" i="3"/>
  <c r="P1365" i="3"/>
  <c r="O1365" i="3"/>
  <c r="N1365" i="3"/>
  <c r="M1365" i="3"/>
  <c r="L1365" i="3"/>
  <c r="P1364" i="3"/>
  <c r="O1364" i="3"/>
  <c r="N1364" i="3"/>
  <c r="M1364" i="3"/>
  <c r="L1364" i="3"/>
  <c r="P1363" i="3"/>
  <c r="O1363" i="3"/>
  <c r="N1363" i="3"/>
  <c r="M1363" i="3"/>
  <c r="L1363" i="3"/>
  <c r="P1362" i="3"/>
  <c r="O1362" i="3"/>
  <c r="N1362" i="3"/>
  <c r="M1362" i="3"/>
  <c r="L1362" i="3"/>
  <c r="P1361" i="3"/>
  <c r="O1361" i="3"/>
  <c r="N1361" i="3"/>
  <c r="M1361" i="3"/>
  <c r="L1361" i="3"/>
  <c r="P1360" i="3"/>
  <c r="O1360" i="3"/>
  <c r="N1360" i="3"/>
  <c r="M1360" i="3"/>
  <c r="L1360" i="3"/>
  <c r="P1359" i="3"/>
  <c r="O1359" i="3"/>
  <c r="N1359" i="3"/>
  <c r="M1359" i="3"/>
  <c r="L1359" i="3"/>
  <c r="P1358" i="3"/>
  <c r="O1358" i="3"/>
  <c r="N1358" i="3"/>
  <c r="M1358" i="3"/>
  <c r="L1358" i="3"/>
  <c r="P1357" i="3"/>
  <c r="O1357" i="3"/>
  <c r="N1357" i="3"/>
  <c r="M1357" i="3"/>
  <c r="L1357" i="3"/>
  <c r="P1356" i="3"/>
  <c r="O1356" i="3"/>
  <c r="N1356" i="3"/>
  <c r="M1356" i="3"/>
  <c r="L1356" i="3"/>
  <c r="P1355" i="3"/>
  <c r="O1355" i="3"/>
  <c r="N1355" i="3"/>
  <c r="M1355" i="3"/>
  <c r="L1355" i="3"/>
  <c r="P1354" i="3"/>
  <c r="O1354" i="3"/>
  <c r="N1354" i="3"/>
  <c r="M1354" i="3"/>
  <c r="L1354" i="3"/>
  <c r="P1353" i="3"/>
  <c r="O1353" i="3"/>
  <c r="N1353" i="3"/>
  <c r="M1353" i="3"/>
  <c r="L1353" i="3"/>
  <c r="P1352" i="3"/>
  <c r="O1352" i="3"/>
  <c r="N1352" i="3"/>
  <c r="M1352" i="3"/>
  <c r="L1352" i="3"/>
  <c r="P1351" i="3"/>
  <c r="O1351" i="3"/>
  <c r="N1351" i="3"/>
  <c r="M1351" i="3"/>
  <c r="L1351" i="3"/>
  <c r="P1350" i="3"/>
  <c r="O1350" i="3"/>
  <c r="N1350" i="3"/>
  <c r="M1350" i="3"/>
  <c r="L1350" i="3"/>
  <c r="P1349" i="3"/>
  <c r="O1349" i="3"/>
  <c r="N1349" i="3"/>
  <c r="M1349" i="3"/>
  <c r="L1349" i="3"/>
  <c r="P1348" i="3"/>
  <c r="O1348" i="3"/>
  <c r="N1348" i="3"/>
  <c r="M1348" i="3"/>
  <c r="L1348" i="3"/>
  <c r="P1347" i="3"/>
  <c r="O1347" i="3"/>
  <c r="N1347" i="3"/>
  <c r="M1347" i="3"/>
  <c r="L1347" i="3"/>
  <c r="P1346" i="3"/>
  <c r="O1346" i="3"/>
  <c r="N1346" i="3"/>
  <c r="M1346" i="3"/>
  <c r="L1346" i="3"/>
  <c r="P1345" i="3"/>
  <c r="O1345" i="3"/>
  <c r="N1345" i="3"/>
  <c r="M1345" i="3"/>
  <c r="L1345" i="3"/>
  <c r="P1344" i="3"/>
  <c r="O1344" i="3"/>
  <c r="N1344" i="3"/>
  <c r="M1344" i="3"/>
  <c r="L1344" i="3"/>
  <c r="P1343" i="3"/>
  <c r="O1343" i="3"/>
  <c r="N1343" i="3"/>
  <c r="M1343" i="3"/>
  <c r="L1343" i="3"/>
  <c r="P1342" i="3"/>
  <c r="O1342" i="3"/>
  <c r="N1342" i="3"/>
  <c r="M1342" i="3"/>
  <c r="L1342" i="3"/>
  <c r="P1341" i="3"/>
  <c r="O1341" i="3"/>
  <c r="N1341" i="3"/>
  <c r="M1341" i="3"/>
  <c r="L1341" i="3"/>
  <c r="P1340" i="3"/>
  <c r="O1340" i="3"/>
  <c r="N1340" i="3"/>
  <c r="M1340" i="3"/>
  <c r="L1340" i="3"/>
  <c r="P1339" i="3"/>
  <c r="O1339" i="3"/>
  <c r="N1339" i="3"/>
  <c r="M1339" i="3"/>
  <c r="L1339" i="3"/>
  <c r="P1338" i="3"/>
  <c r="O1338" i="3"/>
  <c r="N1338" i="3"/>
  <c r="M1338" i="3"/>
  <c r="L1338" i="3"/>
  <c r="P1337" i="3"/>
  <c r="O1337" i="3"/>
  <c r="N1337" i="3"/>
  <c r="M1337" i="3"/>
  <c r="L1337" i="3"/>
  <c r="P1336" i="3"/>
  <c r="O1336" i="3"/>
  <c r="N1336" i="3"/>
  <c r="M1336" i="3"/>
  <c r="L1336" i="3"/>
  <c r="P1335" i="3"/>
  <c r="O1335" i="3"/>
  <c r="N1335" i="3"/>
  <c r="M1335" i="3"/>
  <c r="L1335" i="3"/>
  <c r="P1334" i="3"/>
  <c r="O1334" i="3"/>
  <c r="N1334" i="3"/>
  <c r="M1334" i="3"/>
  <c r="L1334" i="3"/>
  <c r="P1333" i="3"/>
  <c r="O1333" i="3"/>
  <c r="N1333" i="3"/>
  <c r="M1333" i="3"/>
  <c r="L1333" i="3"/>
  <c r="P1332" i="3"/>
  <c r="O1332" i="3"/>
  <c r="N1332" i="3"/>
  <c r="M1332" i="3"/>
  <c r="L1332" i="3"/>
  <c r="P1331" i="3"/>
  <c r="O1331" i="3"/>
  <c r="N1331" i="3"/>
  <c r="M1331" i="3"/>
  <c r="L1331" i="3"/>
  <c r="P1330" i="3"/>
  <c r="O1330" i="3"/>
  <c r="N1330" i="3"/>
  <c r="M1330" i="3"/>
  <c r="L1330" i="3"/>
  <c r="P1329" i="3"/>
  <c r="O1329" i="3"/>
  <c r="N1329" i="3"/>
  <c r="M1329" i="3"/>
  <c r="L1329" i="3"/>
  <c r="P1328" i="3"/>
  <c r="O1328" i="3"/>
  <c r="N1328" i="3"/>
  <c r="M1328" i="3"/>
  <c r="L1328" i="3"/>
  <c r="P1327" i="3"/>
  <c r="O1327" i="3"/>
  <c r="N1327" i="3"/>
  <c r="M1327" i="3"/>
  <c r="L1327" i="3"/>
  <c r="P1326" i="3"/>
  <c r="O1326" i="3"/>
  <c r="N1326" i="3"/>
  <c r="M1326" i="3"/>
  <c r="L1326" i="3"/>
  <c r="P1325" i="3"/>
  <c r="O1325" i="3"/>
  <c r="N1325" i="3"/>
  <c r="M1325" i="3"/>
  <c r="L1325" i="3"/>
  <c r="P1324" i="3"/>
  <c r="O1324" i="3"/>
  <c r="N1324" i="3"/>
  <c r="M1324" i="3"/>
  <c r="L1324" i="3"/>
  <c r="P1323" i="3"/>
  <c r="O1323" i="3"/>
  <c r="N1323" i="3"/>
  <c r="M1323" i="3"/>
  <c r="L1323" i="3"/>
  <c r="P1322" i="3"/>
  <c r="O1322" i="3"/>
  <c r="N1322" i="3"/>
  <c r="M1322" i="3"/>
  <c r="L1322" i="3"/>
  <c r="P1321" i="3"/>
  <c r="O1321" i="3"/>
  <c r="N1321" i="3"/>
  <c r="M1321" i="3"/>
  <c r="L1321" i="3"/>
  <c r="P1320" i="3"/>
  <c r="O1320" i="3"/>
  <c r="N1320" i="3"/>
  <c r="M1320" i="3"/>
  <c r="L1320" i="3"/>
  <c r="P1319" i="3"/>
  <c r="O1319" i="3"/>
  <c r="N1319" i="3"/>
  <c r="M1319" i="3"/>
  <c r="L1319" i="3"/>
  <c r="P1318" i="3"/>
  <c r="O1318" i="3"/>
  <c r="N1318" i="3"/>
  <c r="M1318" i="3"/>
  <c r="L1318" i="3"/>
  <c r="P1317" i="3"/>
  <c r="O1317" i="3"/>
  <c r="N1317" i="3"/>
  <c r="M1317" i="3"/>
  <c r="L1317" i="3"/>
  <c r="P1316" i="3"/>
  <c r="O1316" i="3"/>
  <c r="N1316" i="3"/>
  <c r="M1316" i="3"/>
  <c r="L1316" i="3"/>
  <c r="P1315" i="3"/>
  <c r="O1315" i="3"/>
  <c r="N1315" i="3"/>
  <c r="M1315" i="3"/>
  <c r="L1315" i="3"/>
  <c r="P1314" i="3"/>
  <c r="O1314" i="3"/>
  <c r="N1314" i="3"/>
  <c r="M1314" i="3"/>
  <c r="L1314" i="3"/>
  <c r="P1313" i="3"/>
  <c r="O1313" i="3"/>
  <c r="N1313" i="3"/>
  <c r="M1313" i="3"/>
  <c r="L1313" i="3"/>
  <c r="P1312" i="3"/>
  <c r="O1312" i="3"/>
  <c r="N1312" i="3"/>
  <c r="M1312" i="3"/>
  <c r="L1312" i="3"/>
  <c r="P1311" i="3"/>
  <c r="O1311" i="3"/>
  <c r="N1311" i="3"/>
  <c r="M1311" i="3"/>
  <c r="L1311" i="3"/>
  <c r="P1310" i="3"/>
  <c r="O1310" i="3"/>
  <c r="N1310" i="3"/>
  <c r="M1310" i="3"/>
  <c r="L1310" i="3"/>
  <c r="P1309" i="3"/>
  <c r="O1309" i="3"/>
  <c r="N1309" i="3"/>
  <c r="M1309" i="3"/>
  <c r="L1309" i="3"/>
  <c r="P1308" i="3"/>
  <c r="O1308" i="3"/>
  <c r="N1308" i="3"/>
  <c r="M1308" i="3"/>
  <c r="L1308" i="3"/>
  <c r="P1307" i="3"/>
  <c r="O1307" i="3"/>
  <c r="N1307" i="3"/>
  <c r="M1307" i="3"/>
  <c r="L1307" i="3"/>
  <c r="P1306" i="3"/>
  <c r="O1306" i="3"/>
  <c r="N1306" i="3"/>
  <c r="M1306" i="3"/>
  <c r="L1306" i="3"/>
  <c r="P1305" i="3"/>
  <c r="O1305" i="3"/>
  <c r="N1305" i="3"/>
  <c r="M1305" i="3"/>
  <c r="L1305" i="3"/>
  <c r="P1304" i="3"/>
  <c r="O1304" i="3"/>
  <c r="N1304" i="3"/>
  <c r="M1304" i="3"/>
  <c r="L1304" i="3"/>
  <c r="P1303" i="3"/>
  <c r="O1303" i="3"/>
  <c r="N1303" i="3"/>
  <c r="M1303" i="3"/>
  <c r="L1303" i="3"/>
  <c r="P1302" i="3"/>
  <c r="O1302" i="3"/>
  <c r="N1302" i="3"/>
  <c r="M1302" i="3"/>
  <c r="L1302" i="3"/>
  <c r="P1301" i="3"/>
  <c r="O1301" i="3"/>
  <c r="N1301" i="3"/>
  <c r="M1301" i="3"/>
  <c r="L1301" i="3"/>
  <c r="P1300" i="3"/>
  <c r="O1300" i="3"/>
  <c r="N1300" i="3"/>
  <c r="M1300" i="3"/>
  <c r="L1300" i="3"/>
  <c r="P1299" i="3"/>
  <c r="O1299" i="3"/>
  <c r="N1299" i="3"/>
  <c r="M1299" i="3"/>
  <c r="L1299" i="3"/>
  <c r="P1298" i="3"/>
  <c r="O1298" i="3"/>
  <c r="N1298" i="3"/>
  <c r="M1298" i="3"/>
  <c r="L1298" i="3"/>
  <c r="P1297" i="3"/>
  <c r="O1297" i="3"/>
  <c r="N1297" i="3"/>
  <c r="M1297" i="3"/>
  <c r="L1297" i="3"/>
  <c r="P1296" i="3"/>
  <c r="O1296" i="3"/>
  <c r="N1296" i="3"/>
  <c r="M1296" i="3"/>
  <c r="L1296" i="3"/>
  <c r="P1295" i="3"/>
  <c r="O1295" i="3"/>
  <c r="N1295" i="3"/>
  <c r="M1295" i="3"/>
  <c r="L1295" i="3"/>
  <c r="P1294" i="3"/>
  <c r="O1294" i="3"/>
  <c r="N1294" i="3"/>
  <c r="M1294" i="3"/>
  <c r="L1294" i="3"/>
  <c r="P1293" i="3"/>
  <c r="O1293" i="3"/>
  <c r="N1293" i="3"/>
  <c r="M1293" i="3"/>
  <c r="L1293" i="3"/>
  <c r="P1292" i="3"/>
  <c r="O1292" i="3"/>
  <c r="N1292" i="3"/>
  <c r="M1292" i="3"/>
  <c r="L1292" i="3"/>
  <c r="P1291" i="3"/>
  <c r="O1291" i="3"/>
  <c r="N1291" i="3"/>
  <c r="M1291" i="3"/>
  <c r="L1291" i="3"/>
  <c r="P1290" i="3"/>
  <c r="O1290" i="3"/>
  <c r="N1290" i="3"/>
  <c r="M1290" i="3"/>
  <c r="L1290" i="3"/>
  <c r="P1289" i="3"/>
  <c r="O1289" i="3"/>
  <c r="N1289" i="3"/>
  <c r="M1289" i="3"/>
  <c r="L1289" i="3"/>
  <c r="P1288" i="3"/>
  <c r="O1288" i="3"/>
  <c r="N1288" i="3"/>
  <c r="M1288" i="3"/>
  <c r="L1288" i="3"/>
  <c r="P1287" i="3"/>
  <c r="O1287" i="3"/>
  <c r="N1287" i="3"/>
  <c r="M1287" i="3"/>
  <c r="L1287" i="3"/>
  <c r="P1286" i="3"/>
  <c r="O1286" i="3"/>
  <c r="N1286" i="3"/>
  <c r="M1286" i="3"/>
  <c r="L1286" i="3"/>
  <c r="P1285" i="3"/>
  <c r="O1285" i="3"/>
  <c r="N1285" i="3"/>
  <c r="M1285" i="3"/>
  <c r="L1285" i="3"/>
  <c r="P1284" i="3"/>
  <c r="O1284" i="3"/>
  <c r="N1284" i="3"/>
  <c r="M1284" i="3"/>
  <c r="L1284" i="3"/>
  <c r="P1283" i="3"/>
  <c r="O1283" i="3"/>
  <c r="N1283" i="3"/>
  <c r="M1283" i="3"/>
  <c r="L1283" i="3"/>
  <c r="P1282" i="3"/>
  <c r="O1282" i="3"/>
  <c r="N1282" i="3"/>
  <c r="M1282" i="3"/>
  <c r="L1282" i="3"/>
  <c r="P1281" i="3"/>
  <c r="O1281" i="3"/>
  <c r="N1281" i="3"/>
  <c r="M1281" i="3"/>
  <c r="L1281" i="3"/>
  <c r="P1280" i="3"/>
  <c r="O1280" i="3"/>
  <c r="N1280" i="3"/>
  <c r="M1280" i="3"/>
  <c r="L1280" i="3"/>
  <c r="P1279" i="3"/>
  <c r="O1279" i="3"/>
  <c r="N1279" i="3"/>
  <c r="M1279" i="3"/>
  <c r="L1279" i="3"/>
  <c r="P1278" i="3"/>
  <c r="O1278" i="3"/>
  <c r="N1278" i="3"/>
  <c r="M1278" i="3"/>
  <c r="L1278" i="3"/>
  <c r="P1277" i="3"/>
  <c r="O1277" i="3"/>
  <c r="N1277" i="3"/>
  <c r="M1277" i="3"/>
  <c r="L1277" i="3"/>
  <c r="P1276" i="3"/>
  <c r="O1276" i="3"/>
  <c r="N1276" i="3"/>
  <c r="M1276" i="3"/>
  <c r="L1276" i="3"/>
  <c r="P1275" i="3"/>
  <c r="O1275" i="3"/>
  <c r="N1275" i="3"/>
  <c r="M1275" i="3"/>
  <c r="L1275" i="3"/>
  <c r="P1274" i="3"/>
  <c r="O1274" i="3"/>
  <c r="N1274" i="3"/>
  <c r="M1274" i="3"/>
  <c r="L1274" i="3"/>
  <c r="P1273" i="3"/>
  <c r="O1273" i="3"/>
  <c r="N1273" i="3"/>
  <c r="M1273" i="3"/>
  <c r="L1273" i="3"/>
  <c r="P1272" i="3"/>
  <c r="O1272" i="3"/>
  <c r="N1272" i="3"/>
  <c r="M1272" i="3"/>
  <c r="L1272" i="3"/>
  <c r="P1271" i="3"/>
  <c r="O1271" i="3"/>
  <c r="N1271" i="3"/>
  <c r="M1271" i="3"/>
  <c r="L1271" i="3"/>
  <c r="P1270" i="3"/>
  <c r="O1270" i="3"/>
  <c r="N1270" i="3"/>
  <c r="M1270" i="3"/>
  <c r="L1270" i="3"/>
  <c r="P1269" i="3"/>
  <c r="O1269" i="3"/>
  <c r="N1269" i="3"/>
  <c r="M1269" i="3"/>
  <c r="L1269" i="3"/>
  <c r="P1268" i="3"/>
  <c r="O1268" i="3"/>
  <c r="N1268" i="3"/>
  <c r="M1268" i="3"/>
  <c r="L1268" i="3"/>
  <c r="P1267" i="3"/>
  <c r="O1267" i="3"/>
  <c r="N1267" i="3"/>
  <c r="M1267" i="3"/>
  <c r="L1267" i="3"/>
  <c r="P1266" i="3"/>
  <c r="O1266" i="3"/>
  <c r="N1266" i="3"/>
  <c r="M1266" i="3"/>
  <c r="L1266" i="3"/>
  <c r="P1265" i="3"/>
  <c r="O1265" i="3"/>
  <c r="N1265" i="3"/>
  <c r="M1265" i="3"/>
  <c r="L1265" i="3"/>
  <c r="P1264" i="3"/>
  <c r="O1264" i="3"/>
  <c r="N1264" i="3"/>
  <c r="M1264" i="3"/>
  <c r="L1264" i="3"/>
  <c r="P1263" i="3"/>
  <c r="O1263" i="3"/>
  <c r="N1263" i="3"/>
  <c r="M1263" i="3"/>
  <c r="L1263" i="3"/>
  <c r="P1262" i="3"/>
  <c r="O1262" i="3"/>
  <c r="N1262" i="3"/>
  <c r="M1262" i="3"/>
  <c r="L1262" i="3"/>
  <c r="P1261" i="3"/>
  <c r="O1261" i="3"/>
  <c r="N1261" i="3"/>
  <c r="M1261" i="3"/>
  <c r="L1261" i="3"/>
  <c r="P1260" i="3"/>
  <c r="O1260" i="3"/>
  <c r="N1260" i="3"/>
  <c r="M1260" i="3"/>
  <c r="L1260" i="3"/>
  <c r="P1259" i="3"/>
  <c r="O1259" i="3"/>
  <c r="N1259" i="3"/>
  <c r="M1259" i="3"/>
  <c r="L1259" i="3"/>
  <c r="P1258" i="3"/>
  <c r="O1258" i="3"/>
  <c r="N1258" i="3"/>
  <c r="M1258" i="3"/>
  <c r="L1258" i="3"/>
  <c r="P1257" i="3"/>
  <c r="O1257" i="3"/>
  <c r="N1257" i="3"/>
  <c r="M1257" i="3"/>
  <c r="L1257" i="3"/>
  <c r="P1256" i="3"/>
  <c r="O1256" i="3"/>
  <c r="N1256" i="3"/>
  <c r="M1256" i="3"/>
  <c r="L1256" i="3"/>
  <c r="P1255" i="3"/>
  <c r="O1255" i="3"/>
  <c r="N1255" i="3"/>
  <c r="M1255" i="3"/>
  <c r="L1255" i="3"/>
  <c r="P1254" i="3"/>
  <c r="O1254" i="3"/>
  <c r="N1254" i="3"/>
  <c r="M1254" i="3"/>
  <c r="L1254" i="3"/>
  <c r="P1253" i="3"/>
  <c r="O1253" i="3"/>
  <c r="N1253" i="3"/>
  <c r="M1253" i="3"/>
  <c r="L1253" i="3"/>
  <c r="P1252" i="3"/>
  <c r="O1252" i="3"/>
  <c r="N1252" i="3"/>
  <c r="M1252" i="3"/>
  <c r="L1252" i="3"/>
  <c r="P1251" i="3"/>
  <c r="O1251" i="3"/>
  <c r="N1251" i="3"/>
  <c r="M1251" i="3"/>
  <c r="L1251" i="3"/>
  <c r="P1250" i="3"/>
  <c r="O1250" i="3"/>
  <c r="N1250" i="3"/>
  <c r="M1250" i="3"/>
  <c r="L1250" i="3"/>
  <c r="P1249" i="3"/>
  <c r="O1249" i="3"/>
  <c r="N1249" i="3"/>
  <c r="M1249" i="3"/>
  <c r="L1249" i="3"/>
  <c r="P1248" i="3"/>
  <c r="O1248" i="3"/>
  <c r="N1248" i="3"/>
  <c r="M1248" i="3"/>
  <c r="L1248" i="3"/>
  <c r="P1247" i="3"/>
  <c r="O1247" i="3"/>
  <c r="N1247" i="3"/>
  <c r="M1247" i="3"/>
  <c r="L1247" i="3"/>
  <c r="P1246" i="3"/>
  <c r="O1246" i="3"/>
  <c r="N1246" i="3"/>
  <c r="M1246" i="3"/>
  <c r="L1246" i="3"/>
  <c r="P1245" i="3"/>
  <c r="O1245" i="3"/>
  <c r="N1245" i="3"/>
  <c r="M1245" i="3"/>
  <c r="L1245" i="3"/>
  <c r="P1244" i="3"/>
  <c r="O1244" i="3"/>
  <c r="N1244" i="3"/>
  <c r="M1244" i="3"/>
  <c r="L1244" i="3"/>
  <c r="P1243" i="3"/>
  <c r="O1243" i="3"/>
  <c r="N1243" i="3"/>
  <c r="M1243" i="3"/>
  <c r="L1243" i="3"/>
  <c r="P1242" i="3"/>
  <c r="O1242" i="3"/>
  <c r="N1242" i="3"/>
  <c r="M1242" i="3"/>
  <c r="L1242" i="3"/>
  <c r="P1241" i="3"/>
  <c r="O1241" i="3"/>
  <c r="N1241" i="3"/>
  <c r="M1241" i="3"/>
  <c r="L1241" i="3"/>
  <c r="P1240" i="3"/>
  <c r="O1240" i="3"/>
  <c r="N1240" i="3"/>
  <c r="M1240" i="3"/>
  <c r="L1240" i="3"/>
  <c r="P1239" i="3"/>
  <c r="O1239" i="3"/>
  <c r="N1239" i="3"/>
  <c r="M1239" i="3"/>
  <c r="L1239" i="3"/>
  <c r="P1238" i="3"/>
  <c r="O1238" i="3"/>
  <c r="N1238" i="3"/>
  <c r="M1238" i="3"/>
  <c r="L1238" i="3"/>
  <c r="P1237" i="3"/>
  <c r="O1237" i="3"/>
  <c r="N1237" i="3"/>
  <c r="M1237" i="3"/>
  <c r="L1237" i="3"/>
  <c r="P1236" i="3"/>
  <c r="O1236" i="3"/>
  <c r="N1236" i="3"/>
  <c r="M1236" i="3"/>
  <c r="L1236" i="3"/>
  <c r="P1235" i="3"/>
  <c r="O1235" i="3"/>
  <c r="N1235" i="3"/>
  <c r="M1235" i="3"/>
  <c r="L1235" i="3"/>
  <c r="P1234" i="3"/>
  <c r="O1234" i="3"/>
  <c r="N1234" i="3"/>
  <c r="M1234" i="3"/>
  <c r="L1234" i="3"/>
  <c r="P1233" i="3"/>
  <c r="O1233" i="3"/>
  <c r="N1233" i="3"/>
  <c r="M1233" i="3"/>
  <c r="L1233" i="3"/>
  <c r="P1232" i="3"/>
  <c r="O1232" i="3"/>
  <c r="N1232" i="3"/>
  <c r="M1232" i="3"/>
  <c r="L1232" i="3"/>
  <c r="P1231" i="3"/>
  <c r="O1231" i="3"/>
  <c r="N1231" i="3"/>
  <c r="M1231" i="3"/>
  <c r="L1231" i="3"/>
  <c r="P1230" i="3"/>
  <c r="O1230" i="3"/>
  <c r="N1230" i="3"/>
  <c r="M1230" i="3"/>
  <c r="L1230" i="3"/>
  <c r="P1229" i="3"/>
  <c r="O1229" i="3"/>
  <c r="N1229" i="3"/>
  <c r="M1229" i="3"/>
  <c r="L1229" i="3"/>
  <c r="P1228" i="3"/>
  <c r="O1228" i="3"/>
  <c r="N1228" i="3"/>
  <c r="M1228" i="3"/>
  <c r="L1228" i="3"/>
  <c r="P1227" i="3"/>
  <c r="O1227" i="3"/>
  <c r="N1227" i="3"/>
  <c r="M1227" i="3"/>
  <c r="L1227" i="3"/>
  <c r="P1226" i="3"/>
  <c r="O1226" i="3"/>
  <c r="N1226" i="3"/>
  <c r="M1226" i="3"/>
  <c r="L1226" i="3"/>
  <c r="P1225" i="3"/>
  <c r="O1225" i="3"/>
  <c r="N1225" i="3"/>
  <c r="M1225" i="3"/>
  <c r="L1225" i="3"/>
  <c r="P1224" i="3"/>
  <c r="O1224" i="3"/>
  <c r="N1224" i="3"/>
  <c r="M1224" i="3"/>
  <c r="L1224" i="3"/>
  <c r="P1223" i="3"/>
  <c r="O1223" i="3"/>
  <c r="N1223" i="3"/>
  <c r="M1223" i="3"/>
  <c r="L1223" i="3"/>
  <c r="P1222" i="3"/>
  <c r="O1222" i="3"/>
  <c r="N1222" i="3"/>
  <c r="M1222" i="3"/>
  <c r="L1222" i="3"/>
  <c r="P1221" i="3"/>
  <c r="O1221" i="3"/>
  <c r="N1221" i="3"/>
  <c r="M1221" i="3"/>
  <c r="L1221" i="3"/>
  <c r="P1220" i="3"/>
  <c r="O1220" i="3"/>
  <c r="N1220" i="3"/>
  <c r="M1220" i="3"/>
  <c r="L1220" i="3"/>
  <c r="P1219" i="3"/>
  <c r="O1219" i="3"/>
  <c r="N1219" i="3"/>
  <c r="M1219" i="3"/>
  <c r="L1219" i="3"/>
  <c r="P1218" i="3"/>
  <c r="O1218" i="3"/>
  <c r="N1218" i="3"/>
  <c r="M1218" i="3"/>
  <c r="L1218" i="3"/>
  <c r="P1217" i="3"/>
  <c r="O1217" i="3"/>
  <c r="N1217" i="3"/>
  <c r="M1217" i="3"/>
  <c r="L1217" i="3"/>
  <c r="P1216" i="3"/>
  <c r="O1216" i="3"/>
  <c r="N1216" i="3"/>
  <c r="M1216" i="3"/>
  <c r="L1216" i="3"/>
  <c r="P1215" i="3"/>
  <c r="O1215" i="3"/>
  <c r="N1215" i="3"/>
  <c r="M1215" i="3"/>
  <c r="L1215" i="3"/>
  <c r="P1214" i="3"/>
  <c r="O1214" i="3"/>
  <c r="N1214" i="3"/>
  <c r="M1214" i="3"/>
  <c r="L1214" i="3"/>
  <c r="P1213" i="3"/>
  <c r="O1213" i="3"/>
  <c r="N1213" i="3"/>
  <c r="M1213" i="3"/>
  <c r="L1213" i="3"/>
  <c r="P1212" i="3"/>
  <c r="O1212" i="3"/>
  <c r="N1212" i="3"/>
  <c r="M1212" i="3"/>
  <c r="L1212" i="3"/>
  <c r="P1211" i="3"/>
  <c r="O1211" i="3"/>
  <c r="N1211" i="3"/>
  <c r="M1211" i="3"/>
  <c r="L1211" i="3"/>
  <c r="P1210" i="3"/>
  <c r="O1210" i="3"/>
  <c r="N1210" i="3"/>
  <c r="M1210" i="3"/>
  <c r="L1210" i="3"/>
  <c r="P1209" i="3"/>
  <c r="O1209" i="3"/>
  <c r="N1209" i="3"/>
  <c r="M1209" i="3"/>
  <c r="L1209" i="3"/>
  <c r="P1208" i="3"/>
  <c r="O1208" i="3"/>
  <c r="N1208" i="3"/>
  <c r="M1208" i="3"/>
  <c r="L1208" i="3"/>
  <c r="P1207" i="3"/>
  <c r="O1207" i="3"/>
  <c r="N1207" i="3"/>
  <c r="M1207" i="3"/>
  <c r="L1207" i="3"/>
  <c r="P1206" i="3"/>
  <c r="O1206" i="3"/>
  <c r="N1206" i="3"/>
  <c r="M1206" i="3"/>
  <c r="L1206" i="3"/>
  <c r="P1205" i="3"/>
  <c r="O1205" i="3"/>
  <c r="N1205" i="3"/>
  <c r="M1205" i="3"/>
  <c r="L1205" i="3"/>
  <c r="P1204" i="3"/>
  <c r="O1204" i="3"/>
  <c r="N1204" i="3"/>
  <c r="M1204" i="3"/>
  <c r="L1204" i="3"/>
  <c r="P1203" i="3"/>
  <c r="O1203" i="3"/>
  <c r="N1203" i="3"/>
  <c r="M1203" i="3"/>
  <c r="L1203" i="3"/>
  <c r="P1202" i="3"/>
  <c r="O1202" i="3"/>
  <c r="N1202" i="3"/>
  <c r="M1202" i="3"/>
  <c r="L1202" i="3"/>
  <c r="P1201" i="3"/>
  <c r="O1201" i="3"/>
  <c r="N1201" i="3"/>
  <c r="M1201" i="3"/>
  <c r="L1201" i="3"/>
  <c r="P1200" i="3"/>
  <c r="O1200" i="3"/>
  <c r="N1200" i="3"/>
  <c r="M1200" i="3"/>
  <c r="L1200" i="3"/>
  <c r="P1199" i="3"/>
  <c r="O1199" i="3"/>
  <c r="N1199" i="3"/>
  <c r="M1199" i="3"/>
  <c r="L1199" i="3"/>
  <c r="P1198" i="3"/>
  <c r="O1198" i="3"/>
  <c r="N1198" i="3"/>
  <c r="M1198" i="3"/>
  <c r="L1198" i="3"/>
  <c r="P1197" i="3"/>
  <c r="O1197" i="3"/>
  <c r="N1197" i="3"/>
  <c r="M1197" i="3"/>
  <c r="L1197" i="3"/>
  <c r="P1196" i="3"/>
  <c r="O1196" i="3"/>
  <c r="N1196" i="3"/>
  <c r="M1196" i="3"/>
  <c r="L1196" i="3"/>
  <c r="P1195" i="3"/>
  <c r="O1195" i="3"/>
  <c r="N1195" i="3"/>
  <c r="M1195" i="3"/>
  <c r="L1195" i="3"/>
  <c r="P1194" i="3"/>
  <c r="O1194" i="3"/>
  <c r="N1194" i="3"/>
  <c r="M1194" i="3"/>
  <c r="L1194" i="3"/>
  <c r="P1193" i="3"/>
  <c r="O1193" i="3"/>
  <c r="N1193" i="3"/>
  <c r="M1193" i="3"/>
  <c r="L1193" i="3"/>
  <c r="P1192" i="3"/>
  <c r="O1192" i="3"/>
  <c r="N1192" i="3"/>
  <c r="M1192" i="3"/>
  <c r="L1192" i="3"/>
  <c r="P1191" i="3"/>
  <c r="O1191" i="3"/>
  <c r="N1191" i="3"/>
  <c r="M1191" i="3"/>
  <c r="L1191" i="3"/>
  <c r="P1190" i="3"/>
  <c r="O1190" i="3"/>
  <c r="N1190" i="3"/>
  <c r="M1190" i="3"/>
  <c r="L1190" i="3"/>
  <c r="P1189" i="3"/>
  <c r="O1189" i="3"/>
  <c r="N1189" i="3"/>
  <c r="M1189" i="3"/>
  <c r="L1189" i="3"/>
  <c r="P1188" i="3"/>
  <c r="O1188" i="3"/>
  <c r="N1188" i="3"/>
  <c r="M1188" i="3"/>
  <c r="L1188" i="3"/>
  <c r="P1187" i="3"/>
  <c r="O1187" i="3"/>
  <c r="N1187" i="3"/>
  <c r="M1187" i="3"/>
  <c r="L1187" i="3"/>
  <c r="P1186" i="3"/>
  <c r="O1186" i="3"/>
  <c r="N1186" i="3"/>
  <c r="M1186" i="3"/>
  <c r="L1186" i="3"/>
  <c r="P1185" i="3"/>
  <c r="O1185" i="3"/>
  <c r="N1185" i="3"/>
  <c r="M1185" i="3"/>
  <c r="L1185" i="3"/>
  <c r="P1184" i="3"/>
  <c r="O1184" i="3"/>
  <c r="N1184" i="3"/>
  <c r="M1184" i="3"/>
  <c r="L1184" i="3"/>
  <c r="P1183" i="3"/>
  <c r="O1183" i="3"/>
  <c r="N1183" i="3"/>
  <c r="M1183" i="3"/>
  <c r="L1183" i="3"/>
  <c r="P1182" i="3"/>
  <c r="O1182" i="3"/>
  <c r="N1182" i="3"/>
  <c r="M1182" i="3"/>
  <c r="L1182" i="3"/>
  <c r="P1181" i="3"/>
  <c r="O1181" i="3"/>
  <c r="N1181" i="3"/>
  <c r="M1181" i="3"/>
  <c r="L1181" i="3"/>
  <c r="P1180" i="3"/>
  <c r="O1180" i="3"/>
  <c r="N1180" i="3"/>
  <c r="M1180" i="3"/>
  <c r="L1180" i="3"/>
  <c r="P1179" i="3"/>
  <c r="O1179" i="3"/>
  <c r="N1179" i="3"/>
  <c r="M1179" i="3"/>
  <c r="L1179" i="3"/>
  <c r="P1178" i="3"/>
  <c r="O1178" i="3"/>
  <c r="N1178" i="3"/>
  <c r="M1178" i="3"/>
  <c r="L1178" i="3"/>
  <c r="P1177" i="3"/>
  <c r="O1177" i="3"/>
  <c r="N1177" i="3"/>
  <c r="M1177" i="3"/>
  <c r="L1177" i="3"/>
  <c r="P1176" i="3"/>
  <c r="O1176" i="3"/>
  <c r="N1176" i="3"/>
  <c r="M1176" i="3"/>
  <c r="L1176" i="3"/>
  <c r="P1175" i="3"/>
  <c r="O1175" i="3"/>
  <c r="N1175" i="3"/>
  <c r="M1175" i="3"/>
  <c r="L1175" i="3"/>
  <c r="P1174" i="3"/>
  <c r="O1174" i="3"/>
  <c r="N1174" i="3"/>
  <c r="M1174" i="3"/>
  <c r="L1174" i="3"/>
  <c r="P1173" i="3"/>
  <c r="O1173" i="3"/>
  <c r="N1173" i="3"/>
  <c r="M1173" i="3"/>
  <c r="L1173" i="3"/>
  <c r="P1172" i="3"/>
  <c r="O1172" i="3"/>
  <c r="N1172" i="3"/>
  <c r="M1172" i="3"/>
  <c r="L1172" i="3"/>
  <c r="P1171" i="3"/>
  <c r="O1171" i="3"/>
  <c r="N1171" i="3"/>
  <c r="M1171" i="3"/>
  <c r="L1171" i="3"/>
  <c r="P1170" i="3"/>
  <c r="O1170" i="3"/>
  <c r="N1170" i="3"/>
  <c r="M1170" i="3"/>
  <c r="L1170" i="3"/>
  <c r="P1169" i="3"/>
  <c r="O1169" i="3"/>
  <c r="N1169" i="3"/>
  <c r="M1169" i="3"/>
  <c r="L1169" i="3"/>
  <c r="P1168" i="3"/>
  <c r="O1168" i="3"/>
  <c r="N1168" i="3"/>
  <c r="M1168" i="3"/>
  <c r="L1168" i="3"/>
  <c r="P1167" i="3"/>
  <c r="O1167" i="3"/>
  <c r="N1167" i="3"/>
  <c r="M1167" i="3"/>
  <c r="L1167" i="3"/>
  <c r="P1166" i="3"/>
  <c r="O1166" i="3"/>
  <c r="N1166" i="3"/>
  <c r="M1166" i="3"/>
  <c r="L1166" i="3"/>
  <c r="P1165" i="3"/>
  <c r="O1165" i="3"/>
  <c r="N1165" i="3"/>
  <c r="M1165" i="3"/>
  <c r="L1165" i="3"/>
  <c r="P1164" i="3"/>
  <c r="O1164" i="3"/>
  <c r="N1164" i="3"/>
  <c r="M1164" i="3"/>
  <c r="L1164" i="3"/>
  <c r="P1163" i="3"/>
  <c r="O1163" i="3"/>
  <c r="N1163" i="3"/>
  <c r="M1163" i="3"/>
  <c r="L1163" i="3"/>
  <c r="P1162" i="3"/>
  <c r="O1162" i="3"/>
  <c r="N1162" i="3"/>
  <c r="M1162" i="3"/>
  <c r="L1162" i="3"/>
  <c r="P1161" i="3"/>
  <c r="O1161" i="3"/>
  <c r="N1161" i="3"/>
  <c r="M1161" i="3"/>
  <c r="L1161" i="3"/>
  <c r="P1160" i="3"/>
  <c r="O1160" i="3"/>
  <c r="N1160" i="3"/>
  <c r="M1160" i="3"/>
  <c r="L1160" i="3"/>
  <c r="P1159" i="3"/>
  <c r="O1159" i="3"/>
  <c r="N1159" i="3"/>
  <c r="M1159" i="3"/>
  <c r="L1159" i="3"/>
  <c r="P1158" i="3"/>
  <c r="O1158" i="3"/>
  <c r="N1158" i="3"/>
  <c r="M1158" i="3"/>
  <c r="L1158" i="3"/>
  <c r="P1157" i="3"/>
  <c r="O1157" i="3"/>
  <c r="N1157" i="3"/>
  <c r="M1157" i="3"/>
  <c r="L1157" i="3"/>
  <c r="P1156" i="3"/>
  <c r="O1156" i="3"/>
  <c r="N1156" i="3"/>
  <c r="M1156" i="3"/>
  <c r="L1156" i="3"/>
  <c r="P1155" i="3"/>
  <c r="O1155" i="3"/>
  <c r="N1155" i="3"/>
  <c r="M1155" i="3"/>
  <c r="L1155" i="3"/>
  <c r="P1154" i="3"/>
  <c r="O1154" i="3"/>
  <c r="N1154" i="3"/>
  <c r="M1154" i="3"/>
  <c r="L1154" i="3"/>
  <c r="P1153" i="3"/>
  <c r="O1153" i="3"/>
  <c r="N1153" i="3"/>
  <c r="M1153" i="3"/>
  <c r="L1153" i="3"/>
  <c r="P1152" i="3"/>
  <c r="O1152" i="3"/>
  <c r="N1152" i="3"/>
  <c r="M1152" i="3"/>
  <c r="L1152" i="3"/>
  <c r="P1151" i="3"/>
  <c r="O1151" i="3"/>
  <c r="N1151" i="3"/>
  <c r="M1151" i="3"/>
  <c r="L1151" i="3"/>
  <c r="P1150" i="3"/>
  <c r="O1150" i="3"/>
  <c r="N1150" i="3"/>
  <c r="M1150" i="3"/>
  <c r="L1150" i="3"/>
  <c r="P1149" i="3"/>
  <c r="O1149" i="3"/>
  <c r="N1149" i="3"/>
  <c r="M1149" i="3"/>
  <c r="L1149" i="3"/>
  <c r="P1148" i="3"/>
  <c r="O1148" i="3"/>
  <c r="N1148" i="3"/>
  <c r="M1148" i="3"/>
  <c r="L1148" i="3"/>
  <c r="P1147" i="3"/>
  <c r="O1147" i="3"/>
  <c r="N1147" i="3"/>
  <c r="M1147" i="3"/>
  <c r="L1147" i="3"/>
  <c r="P1146" i="3"/>
  <c r="O1146" i="3"/>
  <c r="N1146" i="3"/>
  <c r="M1146" i="3"/>
  <c r="L1146" i="3"/>
  <c r="P1145" i="3"/>
  <c r="O1145" i="3"/>
  <c r="N1145" i="3"/>
  <c r="M1145" i="3"/>
  <c r="L1145" i="3"/>
  <c r="P1144" i="3"/>
  <c r="O1144" i="3"/>
  <c r="N1144" i="3"/>
  <c r="M1144" i="3"/>
  <c r="L1144" i="3"/>
  <c r="P1143" i="3"/>
  <c r="O1143" i="3"/>
  <c r="N1143" i="3"/>
  <c r="M1143" i="3"/>
  <c r="L1143" i="3"/>
  <c r="P1142" i="3"/>
  <c r="O1142" i="3"/>
  <c r="N1142" i="3"/>
  <c r="M1142" i="3"/>
  <c r="L1142" i="3"/>
  <c r="P1141" i="3"/>
  <c r="O1141" i="3"/>
  <c r="N1141" i="3"/>
  <c r="M1141" i="3"/>
  <c r="L1141" i="3"/>
  <c r="P1140" i="3"/>
  <c r="O1140" i="3"/>
  <c r="N1140" i="3"/>
  <c r="M1140" i="3"/>
  <c r="L1140" i="3"/>
  <c r="P1139" i="3"/>
  <c r="O1139" i="3"/>
  <c r="N1139" i="3"/>
  <c r="M1139" i="3"/>
  <c r="L1139" i="3"/>
  <c r="P1138" i="3"/>
  <c r="O1138" i="3"/>
  <c r="N1138" i="3"/>
  <c r="M1138" i="3"/>
  <c r="L1138" i="3"/>
  <c r="P1137" i="3"/>
  <c r="O1137" i="3"/>
  <c r="N1137" i="3"/>
  <c r="M1137" i="3"/>
  <c r="L1137" i="3"/>
  <c r="P1136" i="3"/>
  <c r="O1136" i="3"/>
  <c r="N1136" i="3"/>
  <c r="M1136" i="3"/>
  <c r="L1136" i="3"/>
  <c r="P1135" i="3"/>
  <c r="O1135" i="3"/>
  <c r="N1135" i="3"/>
  <c r="M1135" i="3"/>
  <c r="L1135" i="3"/>
  <c r="P1134" i="3"/>
  <c r="O1134" i="3"/>
  <c r="N1134" i="3"/>
  <c r="M1134" i="3"/>
  <c r="L1134" i="3"/>
  <c r="P1133" i="3"/>
  <c r="O1133" i="3"/>
  <c r="N1133" i="3"/>
  <c r="M1133" i="3"/>
  <c r="L1133" i="3"/>
  <c r="P1132" i="3"/>
  <c r="O1132" i="3"/>
  <c r="N1132" i="3"/>
  <c r="M1132" i="3"/>
  <c r="L1132" i="3"/>
  <c r="P1131" i="3"/>
  <c r="O1131" i="3"/>
  <c r="N1131" i="3"/>
  <c r="M1131" i="3"/>
  <c r="L1131" i="3"/>
  <c r="P1130" i="3"/>
  <c r="O1130" i="3"/>
  <c r="N1130" i="3"/>
  <c r="M1130" i="3"/>
  <c r="L1130" i="3"/>
  <c r="P1129" i="3"/>
  <c r="O1129" i="3"/>
  <c r="N1129" i="3"/>
  <c r="M1129" i="3"/>
  <c r="L1129" i="3"/>
  <c r="P1128" i="3"/>
  <c r="O1128" i="3"/>
  <c r="N1128" i="3"/>
  <c r="M1128" i="3"/>
  <c r="L1128" i="3"/>
  <c r="P1127" i="3"/>
  <c r="O1127" i="3"/>
  <c r="N1127" i="3"/>
  <c r="M1127" i="3"/>
  <c r="L1127" i="3"/>
  <c r="P1126" i="3"/>
  <c r="O1126" i="3"/>
  <c r="N1126" i="3"/>
  <c r="M1126" i="3"/>
  <c r="L1126" i="3"/>
  <c r="P1125" i="3"/>
  <c r="O1125" i="3"/>
  <c r="N1125" i="3"/>
  <c r="M1125" i="3"/>
  <c r="L1125" i="3"/>
  <c r="P1124" i="3"/>
  <c r="O1124" i="3"/>
  <c r="N1124" i="3"/>
  <c r="M1124" i="3"/>
  <c r="L1124" i="3"/>
  <c r="P1123" i="3"/>
  <c r="O1123" i="3"/>
  <c r="N1123" i="3"/>
  <c r="M1123" i="3"/>
  <c r="L1123" i="3"/>
  <c r="P1122" i="3"/>
  <c r="O1122" i="3"/>
  <c r="N1122" i="3"/>
  <c r="M1122" i="3"/>
  <c r="L1122" i="3"/>
  <c r="P1121" i="3"/>
  <c r="O1121" i="3"/>
  <c r="N1121" i="3"/>
  <c r="M1121" i="3"/>
  <c r="L1121" i="3"/>
  <c r="P1120" i="3"/>
  <c r="O1120" i="3"/>
  <c r="N1120" i="3"/>
  <c r="M1120" i="3"/>
  <c r="L1120" i="3"/>
  <c r="P1119" i="3"/>
  <c r="O1119" i="3"/>
  <c r="N1119" i="3"/>
  <c r="M1119" i="3"/>
  <c r="L1119" i="3"/>
  <c r="P1118" i="3"/>
  <c r="O1118" i="3"/>
  <c r="N1118" i="3"/>
  <c r="M1118" i="3"/>
  <c r="L1118" i="3"/>
  <c r="P1117" i="3"/>
  <c r="O1117" i="3"/>
  <c r="N1117" i="3"/>
  <c r="M1117" i="3"/>
  <c r="L1117" i="3"/>
  <c r="P1116" i="3"/>
  <c r="O1116" i="3"/>
  <c r="N1116" i="3"/>
  <c r="M1116" i="3"/>
  <c r="L1116" i="3"/>
  <c r="P1115" i="3"/>
  <c r="O1115" i="3"/>
  <c r="N1115" i="3"/>
  <c r="M1115" i="3"/>
  <c r="L1115" i="3"/>
  <c r="P1114" i="3"/>
  <c r="O1114" i="3"/>
  <c r="N1114" i="3"/>
  <c r="M1114" i="3"/>
  <c r="L1114" i="3"/>
  <c r="P1113" i="3"/>
  <c r="O1113" i="3"/>
  <c r="N1113" i="3"/>
  <c r="M1113" i="3"/>
  <c r="L1113" i="3"/>
  <c r="P1112" i="3"/>
  <c r="O1112" i="3"/>
  <c r="N1112" i="3"/>
  <c r="M1112" i="3"/>
  <c r="L1112" i="3"/>
  <c r="P1111" i="3"/>
  <c r="O1111" i="3"/>
  <c r="N1111" i="3"/>
  <c r="M1111" i="3"/>
  <c r="L1111" i="3"/>
  <c r="P1110" i="3"/>
  <c r="O1110" i="3"/>
  <c r="N1110" i="3"/>
  <c r="M1110" i="3"/>
  <c r="L1110" i="3"/>
  <c r="P1109" i="3"/>
  <c r="O1109" i="3"/>
  <c r="N1109" i="3"/>
  <c r="M1109" i="3"/>
  <c r="L1109" i="3"/>
  <c r="P1108" i="3"/>
  <c r="O1108" i="3"/>
  <c r="N1108" i="3"/>
  <c r="M1108" i="3"/>
  <c r="L1108" i="3"/>
  <c r="P1107" i="3"/>
  <c r="O1107" i="3"/>
  <c r="N1107" i="3"/>
  <c r="M1107" i="3"/>
  <c r="L1107" i="3"/>
  <c r="P1106" i="3"/>
  <c r="O1106" i="3"/>
  <c r="N1106" i="3"/>
  <c r="M1106" i="3"/>
  <c r="L1106" i="3"/>
  <c r="P1105" i="3"/>
  <c r="O1105" i="3"/>
  <c r="N1105" i="3"/>
  <c r="M1105" i="3"/>
  <c r="L1105" i="3"/>
  <c r="P1104" i="3"/>
  <c r="O1104" i="3"/>
  <c r="N1104" i="3"/>
  <c r="M1104" i="3"/>
  <c r="L1104" i="3"/>
  <c r="P1103" i="3"/>
  <c r="O1103" i="3"/>
  <c r="N1103" i="3"/>
  <c r="M1103" i="3"/>
  <c r="L1103" i="3"/>
  <c r="P1102" i="3"/>
  <c r="O1102" i="3"/>
  <c r="N1102" i="3"/>
  <c r="M1102" i="3"/>
  <c r="L1102" i="3"/>
  <c r="P1101" i="3"/>
  <c r="O1101" i="3"/>
  <c r="N1101" i="3"/>
  <c r="M1101" i="3"/>
  <c r="L1101" i="3"/>
  <c r="P1100" i="3"/>
  <c r="O1100" i="3"/>
  <c r="N1100" i="3"/>
  <c r="M1100" i="3"/>
  <c r="L1100" i="3"/>
  <c r="P1099" i="3"/>
  <c r="O1099" i="3"/>
  <c r="N1099" i="3"/>
  <c r="M1099" i="3"/>
  <c r="L1099" i="3"/>
  <c r="P1098" i="3"/>
  <c r="O1098" i="3"/>
  <c r="N1098" i="3"/>
  <c r="M1098" i="3"/>
  <c r="L1098" i="3"/>
  <c r="P1097" i="3"/>
  <c r="O1097" i="3"/>
  <c r="N1097" i="3"/>
  <c r="M1097" i="3"/>
  <c r="L1097" i="3"/>
  <c r="P1096" i="3"/>
  <c r="O1096" i="3"/>
  <c r="N1096" i="3"/>
  <c r="M1096" i="3"/>
  <c r="L1096" i="3"/>
  <c r="P1095" i="3"/>
  <c r="O1095" i="3"/>
  <c r="N1095" i="3"/>
  <c r="M1095" i="3"/>
  <c r="L1095" i="3"/>
  <c r="P1094" i="3"/>
  <c r="O1094" i="3"/>
  <c r="N1094" i="3"/>
  <c r="M1094" i="3"/>
  <c r="L1094" i="3"/>
  <c r="P1093" i="3"/>
  <c r="O1093" i="3"/>
  <c r="N1093" i="3"/>
  <c r="M1093" i="3"/>
  <c r="L1093" i="3"/>
  <c r="P1092" i="3"/>
  <c r="O1092" i="3"/>
  <c r="N1092" i="3"/>
  <c r="M1092" i="3"/>
  <c r="L1092" i="3"/>
  <c r="P1091" i="3"/>
  <c r="O1091" i="3"/>
  <c r="N1091" i="3"/>
  <c r="M1091" i="3"/>
  <c r="L1091" i="3"/>
  <c r="P1090" i="3"/>
  <c r="O1090" i="3"/>
  <c r="N1090" i="3"/>
  <c r="M1090" i="3"/>
  <c r="L1090" i="3"/>
  <c r="P1089" i="3"/>
  <c r="O1089" i="3"/>
  <c r="N1089" i="3"/>
  <c r="M1089" i="3"/>
  <c r="L1089" i="3"/>
  <c r="P1088" i="3"/>
  <c r="O1088" i="3"/>
  <c r="N1088" i="3"/>
  <c r="M1088" i="3"/>
  <c r="L1088" i="3"/>
  <c r="P1087" i="3"/>
  <c r="O1087" i="3"/>
  <c r="N1087" i="3"/>
  <c r="M1087" i="3"/>
  <c r="L1087" i="3"/>
  <c r="P1086" i="3"/>
  <c r="O1086" i="3"/>
  <c r="N1086" i="3"/>
  <c r="M1086" i="3"/>
  <c r="L1086" i="3"/>
  <c r="P1085" i="3"/>
  <c r="O1085" i="3"/>
  <c r="N1085" i="3"/>
  <c r="M1085" i="3"/>
  <c r="L1085" i="3"/>
  <c r="P1084" i="3"/>
  <c r="O1084" i="3"/>
  <c r="N1084" i="3"/>
  <c r="M1084" i="3"/>
  <c r="L1084" i="3"/>
  <c r="P1083" i="3"/>
  <c r="O1083" i="3"/>
  <c r="N1083" i="3"/>
  <c r="M1083" i="3"/>
  <c r="L1083" i="3"/>
  <c r="P1082" i="3"/>
  <c r="O1082" i="3"/>
  <c r="N1082" i="3"/>
  <c r="M1082" i="3"/>
  <c r="L1082" i="3"/>
  <c r="P1081" i="3"/>
  <c r="O1081" i="3"/>
  <c r="N1081" i="3"/>
  <c r="M1081" i="3"/>
  <c r="L1081" i="3"/>
  <c r="P1080" i="3"/>
  <c r="O1080" i="3"/>
  <c r="N1080" i="3"/>
  <c r="M1080" i="3"/>
  <c r="L1080" i="3"/>
  <c r="P1079" i="3"/>
  <c r="O1079" i="3"/>
  <c r="N1079" i="3"/>
  <c r="M1079" i="3"/>
  <c r="L1079" i="3"/>
  <c r="P1078" i="3"/>
  <c r="O1078" i="3"/>
  <c r="N1078" i="3"/>
  <c r="M1078" i="3"/>
  <c r="L1078" i="3"/>
  <c r="P1077" i="3"/>
  <c r="O1077" i="3"/>
  <c r="N1077" i="3"/>
  <c r="M1077" i="3"/>
  <c r="L1077" i="3"/>
  <c r="P1076" i="3"/>
  <c r="O1076" i="3"/>
  <c r="N1076" i="3"/>
  <c r="M1076" i="3"/>
  <c r="L1076" i="3"/>
  <c r="P1075" i="3"/>
  <c r="O1075" i="3"/>
  <c r="N1075" i="3"/>
  <c r="M1075" i="3"/>
  <c r="L1075" i="3"/>
  <c r="P1074" i="3"/>
  <c r="O1074" i="3"/>
  <c r="N1074" i="3"/>
  <c r="M1074" i="3"/>
  <c r="L1074" i="3"/>
  <c r="P1073" i="3"/>
  <c r="O1073" i="3"/>
  <c r="N1073" i="3"/>
  <c r="M1073" i="3"/>
  <c r="L1073" i="3"/>
  <c r="P1072" i="3"/>
  <c r="O1072" i="3"/>
  <c r="N1072" i="3"/>
  <c r="M1072" i="3"/>
  <c r="L1072" i="3"/>
  <c r="P1071" i="3"/>
  <c r="O1071" i="3"/>
  <c r="N1071" i="3"/>
  <c r="M1071" i="3"/>
  <c r="L1071" i="3"/>
  <c r="P1070" i="3"/>
  <c r="O1070" i="3"/>
  <c r="N1070" i="3"/>
  <c r="M1070" i="3"/>
  <c r="L1070" i="3"/>
  <c r="P1069" i="3"/>
  <c r="O1069" i="3"/>
  <c r="N1069" i="3"/>
  <c r="M1069" i="3"/>
  <c r="L1069" i="3"/>
  <c r="P1068" i="3"/>
  <c r="O1068" i="3"/>
  <c r="N1068" i="3"/>
  <c r="M1068" i="3"/>
  <c r="L1068" i="3"/>
  <c r="P1067" i="3"/>
  <c r="O1067" i="3"/>
  <c r="N1067" i="3"/>
  <c r="M1067" i="3"/>
  <c r="L1067" i="3"/>
  <c r="P1066" i="3"/>
  <c r="O1066" i="3"/>
  <c r="N1066" i="3"/>
  <c r="M1066" i="3"/>
  <c r="L1066" i="3"/>
  <c r="P1065" i="3"/>
  <c r="O1065" i="3"/>
  <c r="N1065" i="3"/>
  <c r="M1065" i="3"/>
  <c r="L1065" i="3"/>
  <c r="P1064" i="3"/>
  <c r="O1064" i="3"/>
  <c r="N1064" i="3"/>
  <c r="M1064" i="3"/>
  <c r="L1064" i="3"/>
  <c r="P1063" i="3"/>
  <c r="O1063" i="3"/>
  <c r="N1063" i="3"/>
  <c r="M1063" i="3"/>
  <c r="L1063" i="3"/>
  <c r="P1062" i="3"/>
  <c r="O1062" i="3"/>
  <c r="N1062" i="3"/>
  <c r="M1062" i="3"/>
  <c r="L1062" i="3"/>
  <c r="P1061" i="3"/>
  <c r="O1061" i="3"/>
  <c r="N1061" i="3"/>
  <c r="M1061" i="3"/>
  <c r="L1061" i="3"/>
  <c r="P1060" i="3"/>
  <c r="O1060" i="3"/>
  <c r="N1060" i="3"/>
  <c r="M1060" i="3"/>
  <c r="L1060" i="3"/>
  <c r="P1059" i="3"/>
  <c r="O1059" i="3"/>
  <c r="N1059" i="3"/>
  <c r="M1059" i="3"/>
  <c r="L1059" i="3"/>
  <c r="P1058" i="3"/>
  <c r="O1058" i="3"/>
  <c r="N1058" i="3"/>
  <c r="M1058" i="3"/>
  <c r="L1058" i="3"/>
  <c r="P1057" i="3"/>
  <c r="O1057" i="3"/>
  <c r="N1057" i="3"/>
  <c r="M1057" i="3"/>
  <c r="L1057" i="3"/>
  <c r="P1056" i="3"/>
  <c r="O1056" i="3"/>
  <c r="N1056" i="3"/>
  <c r="M1056" i="3"/>
  <c r="L1056" i="3"/>
  <c r="P1055" i="3"/>
  <c r="O1055" i="3"/>
  <c r="N1055" i="3"/>
  <c r="M1055" i="3"/>
  <c r="L1055" i="3"/>
  <c r="P1054" i="3"/>
  <c r="O1054" i="3"/>
  <c r="N1054" i="3"/>
  <c r="M1054" i="3"/>
  <c r="L1054" i="3"/>
  <c r="P1053" i="3"/>
  <c r="O1053" i="3"/>
  <c r="N1053" i="3"/>
  <c r="M1053" i="3"/>
  <c r="L1053" i="3"/>
  <c r="P1052" i="3"/>
  <c r="O1052" i="3"/>
  <c r="N1052" i="3"/>
  <c r="M1052" i="3"/>
  <c r="L1052" i="3"/>
  <c r="P1051" i="3"/>
  <c r="O1051" i="3"/>
  <c r="N1051" i="3"/>
  <c r="M1051" i="3"/>
  <c r="L1051" i="3"/>
  <c r="P1050" i="3"/>
  <c r="O1050" i="3"/>
  <c r="N1050" i="3"/>
  <c r="M1050" i="3"/>
  <c r="L1050" i="3"/>
  <c r="P1049" i="3"/>
  <c r="O1049" i="3"/>
  <c r="N1049" i="3"/>
  <c r="M1049" i="3"/>
  <c r="L1049" i="3"/>
  <c r="P1048" i="3"/>
  <c r="O1048" i="3"/>
  <c r="N1048" i="3"/>
  <c r="M1048" i="3"/>
  <c r="L1048" i="3"/>
  <c r="P1047" i="3"/>
  <c r="O1047" i="3"/>
  <c r="N1047" i="3"/>
  <c r="M1047" i="3"/>
  <c r="L1047" i="3"/>
  <c r="P1046" i="3"/>
  <c r="O1046" i="3"/>
  <c r="N1046" i="3"/>
  <c r="M1046" i="3"/>
  <c r="L1046" i="3"/>
  <c r="P1045" i="3"/>
  <c r="O1045" i="3"/>
  <c r="N1045" i="3"/>
  <c r="M1045" i="3"/>
  <c r="L1045" i="3"/>
  <c r="P1044" i="3"/>
  <c r="O1044" i="3"/>
  <c r="N1044" i="3"/>
  <c r="M1044" i="3"/>
  <c r="L1044" i="3"/>
  <c r="P1043" i="3"/>
  <c r="O1043" i="3"/>
  <c r="N1043" i="3"/>
  <c r="M1043" i="3"/>
  <c r="L1043" i="3"/>
  <c r="P1042" i="3"/>
  <c r="O1042" i="3"/>
  <c r="N1042" i="3"/>
  <c r="M1042" i="3"/>
  <c r="L1042" i="3"/>
  <c r="P1041" i="3"/>
  <c r="O1041" i="3"/>
  <c r="N1041" i="3"/>
  <c r="M1041" i="3"/>
  <c r="L1041" i="3"/>
  <c r="P1040" i="3"/>
  <c r="O1040" i="3"/>
  <c r="N1040" i="3"/>
  <c r="M1040" i="3"/>
  <c r="L1040" i="3"/>
  <c r="P1039" i="3"/>
  <c r="O1039" i="3"/>
  <c r="N1039" i="3"/>
  <c r="M1039" i="3"/>
  <c r="L1039" i="3"/>
  <c r="P1038" i="3"/>
  <c r="O1038" i="3"/>
  <c r="N1038" i="3"/>
  <c r="M1038" i="3"/>
  <c r="L1038" i="3"/>
  <c r="P1037" i="3"/>
  <c r="O1037" i="3"/>
  <c r="N1037" i="3"/>
  <c r="M1037" i="3"/>
  <c r="L1037" i="3"/>
  <c r="P1036" i="3"/>
  <c r="O1036" i="3"/>
  <c r="N1036" i="3"/>
  <c r="M1036" i="3"/>
  <c r="L1036" i="3"/>
  <c r="P1035" i="3"/>
  <c r="O1035" i="3"/>
  <c r="N1035" i="3"/>
  <c r="M1035" i="3"/>
  <c r="L1035" i="3"/>
  <c r="P1034" i="3"/>
  <c r="O1034" i="3"/>
  <c r="N1034" i="3"/>
  <c r="M1034" i="3"/>
  <c r="L1034" i="3"/>
  <c r="P1033" i="3"/>
  <c r="O1033" i="3"/>
  <c r="N1033" i="3"/>
  <c r="M1033" i="3"/>
  <c r="L1033" i="3"/>
  <c r="P1032" i="3"/>
  <c r="O1032" i="3"/>
  <c r="N1032" i="3"/>
  <c r="M1032" i="3"/>
  <c r="L1032" i="3"/>
  <c r="P1031" i="3"/>
  <c r="O1031" i="3"/>
  <c r="N1031" i="3"/>
  <c r="M1031" i="3"/>
  <c r="L1031" i="3"/>
  <c r="P1030" i="3"/>
  <c r="O1030" i="3"/>
  <c r="N1030" i="3"/>
  <c r="M1030" i="3"/>
  <c r="L1030" i="3"/>
  <c r="P1029" i="3"/>
  <c r="O1029" i="3"/>
  <c r="N1029" i="3"/>
  <c r="M1029" i="3"/>
  <c r="L1029" i="3"/>
  <c r="P1028" i="3"/>
  <c r="O1028" i="3"/>
  <c r="N1028" i="3"/>
  <c r="M1028" i="3"/>
  <c r="L1028" i="3"/>
  <c r="P1027" i="3"/>
  <c r="O1027" i="3"/>
  <c r="N1027" i="3"/>
  <c r="M1027" i="3"/>
  <c r="L1027" i="3"/>
  <c r="P1026" i="3"/>
  <c r="O1026" i="3"/>
  <c r="N1026" i="3"/>
  <c r="M1026" i="3"/>
  <c r="L1026" i="3"/>
  <c r="P1025" i="3"/>
  <c r="O1025" i="3"/>
  <c r="N1025" i="3"/>
  <c r="M1025" i="3"/>
  <c r="L1025" i="3"/>
  <c r="P1024" i="3"/>
  <c r="O1024" i="3"/>
  <c r="N1024" i="3"/>
  <c r="M1024" i="3"/>
  <c r="L1024" i="3"/>
  <c r="P1023" i="3"/>
  <c r="O1023" i="3"/>
  <c r="N1023" i="3"/>
  <c r="M1023" i="3"/>
  <c r="L1023" i="3"/>
  <c r="P1022" i="3"/>
  <c r="O1022" i="3"/>
  <c r="N1022" i="3"/>
  <c r="M1022" i="3"/>
  <c r="L1022" i="3"/>
  <c r="P1021" i="3"/>
  <c r="O1021" i="3"/>
  <c r="N1021" i="3"/>
  <c r="M1021" i="3"/>
  <c r="L1021" i="3"/>
  <c r="P1020" i="3"/>
  <c r="O1020" i="3"/>
  <c r="N1020" i="3"/>
  <c r="M1020" i="3"/>
  <c r="L1020" i="3"/>
  <c r="P1019" i="3"/>
  <c r="O1019" i="3"/>
  <c r="N1019" i="3"/>
  <c r="M1019" i="3"/>
  <c r="L1019" i="3"/>
  <c r="P1018" i="3"/>
  <c r="O1018" i="3"/>
  <c r="N1018" i="3"/>
  <c r="M1018" i="3"/>
  <c r="L1018" i="3"/>
  <c r="P1017" i="3"/>
  <c r="O1017" i="3"/>
  <c r="N1017" i="3"/>
  <c r="M1017" i="3"/>
  <c r="L1017" i="3"/>
  <c r="P1016" i="3"/>
  <c r="O1016" i="3"/>
  <c r="N1016" i="3"/>
  <c r="M1016" i="3"/>
  <c r="L1016" i="3"/>
  <c r="P1015" i="3"/>
  <c r="O1015" i="3"/>
  <c r="N1015" i="3"/>
  <c r="M1015" i="3"/>
  <c r="L1015" i="3"/>
  <c r="P1014" i="3"/>
  <c r="O1014" i="3"/>
  <c r="N1014" i="3"/>
  <c r="M1014" i="3"/>
  <c r="L1014" i="3"/>
  <c r="P1013" i="3"/>
  <c r="O1013" i="3"/>
  <c r="N1013" i="3"/>
  <c r="M1013" i="3"/>
  <c r="L1013" i="3"/>
  <c r="P1012" i="3"/>
  <c r="O1012" i="3"/>
  <c r="N1012" i="3"/>
  <c r="M1012" i="3"/>
  <c r="L1012" i="3"/>
  <c r="P1011" i="3"/>
  <c r="O1011" i="3"/>
  <c r="N1011" i="3"/>
  <c r="M1011" i="3"/>
  <c r="L1011" i="3"/>
  <c r="P1010" i="3"/>
  <c r="O1010" i="3"/>
  <c r="N1010" i="3"/>
  <c r="M1010" i="3"/>
  <c r="L1010" i="3"/>
  <c r="P1009" i="3"/>
  <c r="O1009" i="3"/>
  <c r="N1009" i="3"/>
  <c r="M1009" i="3"/>
  <c r="L1009" i="3"/>
  <c r="P1008" i="3"/>
  <c r="O1008" i="3"/>
  <c r="N1008" i="3"/>
  <c r="M1008" i="3"/>
  <c r="L1008" i="3"/>
  <c r="P1007" i="3"/>
  <c r="O1007" i="3"/>
  <c r="N1007" i="3"/>
  <c r="M1007" i="3"/>
  <c r="L1007" i="3"/>
  <c r="P1006" i="3"/>
  <c r="O1006" i="3"/>
  <c r="N1006" i="3"/>
  <c r="M1006" i="3"/>
  <c r="L1006" i="3"/>
  <c r="P1005" i="3"/>
  <c r="O1005" i="3"/>
  <c r="N1005" i="3"/>
  <c r="M1005" i="3"/>
  <c r="L1005" i="3"/>
  <c r="P1004" i="3"/>
  <c r="O1004" i="3"/>
  <c r="N1004" i="3"/>
  <c r="M1004" i="3"/>
  <c r="L1004" i="3"/>
  <c r="P1003" i="3"/>
  <c r="O1003" i="3"/>
  <c r="N1003" i="3"/>
  <c r="M1003" i="3"/>
  <c r="L1003" i="3"/>
  <c r="P1002" i="3"/>
  <c r="O1002" i="3"/>
  <c r="N1002" i="3"/>
  <c r="M1002" i="3"/>
  <c r="L1002" i="3"/>
  <c r="P1001" i="3"/>
  <c r="O1001" i="3"/>
  <c r="N1001" i="3"/>
  <c r="M1001" i="3"/>
  <c r="L1001" i="3"/>
  <c r="P1000" i="3"/>
  <c r="O1000" i="3"/>
  <c r="N1000" i="3"/>
  <c r="M1000" i="3"/>
  <c r="L1000" i="3"/>
  <c r="P999" i="3"/>
  <c r="O999" i="3"/>
  <c r="N999" i="3"/>
  <c r="M999" i="3"/>
  <c r="L999" i="3"/>
  <c r="P998" i="3"/>
  <c r="O998" i="3"/>
  <c r="N998" i="3"/>
  <c r="M998" i="3"/>
  <c r="L998" i="3"/>
  <c r="P997" i="3"/>
  <c r="O997" i="3"/>
  <c r="N997" i="3"/>
  <c r="M997" i="3"/>
  <c r="L997" i="3"/>
  <c r="P996" i="3"/>
  <c r="O996" i="3"/>
  <c r="N996" i="3"/>
  <c r="M996" i="3"/>
  <c r="L996" i="3"/>
  <c r="P995" i="3"/>
  <c r="O995" i="3"/>
  <c r="N995" i="3"/>
  <c r="M995" i="3"/>
  <c r="L995" i="3"/>
  <c r="P994" i="3"/>
  <c r="O994" i="3"/>
  <c r="N994" i="3"/>
  <c r="M994" i="3"/>
  <c r="L994" i="3"/>
  <c r="P993" i="3"/>
  <c r="O993" i="3"/>
  <c r="N993" i="3"/>
  <c r="M993" i="3"/>
  <c r="L993" i="3"/>
  <c r="P992" i="3"/>
  <c r="O992" i="3"/>
  <c r="N992" i="3"/>
  <c r="M992" i="3"/>
  <c r="L992" i="3"/>
  <c r="P991" i="3"/>
  <c r="O991" i="3"/>
  <c r="N991" i="3"/>
  <c r="M991" i="3"/>
  <c r="L991" i="3"/>
  <c r="P990" i="3"/>
  <c r="O990" i="3"/>
  <c r="N990" i="3"/>
  <c r="M990" i="3"/>
  <c r="L990" i="3"/>
  <c r="P989" i="3"/>
  <c r="O989" i="3"/>
  <c r="N989" i="3"/>
  <c r="M989" i="3"/>
  <c r="L989" i="3"/>
  <c r="P988" i="3"/>
  <c r="O988" i="3"/>
  <c r="N988" i="3"/>
  <c r="M988" i="3"/>
  <c r="L988" i="3"/>
  <c r="P987" i="3"/>
  <c r="O987" i="3"/>
  <c r="N987" i="3"/>
  <c r="M987" i="3"/>
  <c r="L987" i="3"/>
  <c r="P986" i="3"/>
  <c r="O986" i="3"/>
  <c r="N986" i="3"/>
  <c r="M986" i="3"/>
  <c r="L986" i="3"/>
  <c r="P985" i="3"/>
  <c r="O985" i="3"/>
  <c r="N985" i="3"/>
  <c r="M985" i="3"/>
  <c r="L985" i="3"/>
  <c r="P984" i="3"/>
  <c r="O984" i="3"/>
  <c r="N984" i="3"/>
  <c r="M984" i="3"/>
  <c r="L984" i="3"/>
  <c r="P983" i="3"/>
  <c r="O983" i="3"/>
  <c r="N983" i="3"/>
  <c r="M983" i="3"/>
  <c r="L983" i="3"/>
  <c r="P982" i="3"/>
  <c r="O982" i="3"/>
  <c r="N982" i="3"/>
  <c r="M982" i="3"/>
  <c r="L982" i="3"/>
  <c r="P981" i="3"/>
  <c r="O981" i="3"/>
  <c r="N981" i="3"/>
  <c r="M981" i="3"/>
  <c r="L981" i="3"/>
  <c r="P980" i="3"/>
  <c r="O980" i="3"/>
  <c r="N980" i="3"/>
  <c r="M980" i="3"/>
  <c r="L980" i="3"/>
  <c r="P979" i="3"/>
  <c r="O979" i="3"/>
  <c r="N979" i="3"/>
  <c r="M979" i="3"/>
  <c r="L979" i="3"/>
  <c r="P978" i="3"/>
  <c r="O978" i="3"/>
  <c r="N978" i="3"/>
  <c r="M978" i="3"/>
  <c r="L978" i="3"/>
  <c r="P977" i="3"/>
  <c r="O977" i="3"/>
  <c r="N977" i="3"/>
  <c r="M977" i="3"/>
  <c r="L977" i="3"/>
  <c r="P976" i="3"/>
  <c r="O976" i="3"/>
  <c r="N976" i="3"/>
  <c r="M976" i="3"/>
  <c r="L976" i="3"/>
  <c r="P975" i="3"/>
  <c r="O975" i="3"/>
  <c r="N975" i="3"/>
  <c r="M975" i="3"/>
  <c r="L975" i="3"/>
  <c r="P974" i="3"/>
  <c r="O974" i="3"/>
  <c r="N974" i="3"/>
  <c r="M974" i="3"/>
  <c r="L974" i="3"/>
  <c r="P973" i="3"/>
  <c r="O973" i="3"/>
  <c r="N973" i="3"/>
  <c r="M973" i="3"/>
  <c r="L973" i="3"/>
  <c r="P972" i="3"/>
  <c r="O972" i="3"/>
  <c r="N972" i="3"/>
  <c r="M972" i="3"/>
  <c r="L972" i="3"/>
  <c r="P971" i="3"/>
  <c r="O971" i="3"/>
  <c r="N971" i="3"/>
  <c r="M971" i="3"/>
  <c r="L971" i="3"/>
  <c r="P970" i="3"/>
  <c r="O970" i="3"/>
  <c r="N970" i="3"/>
  <c r="M970" i="3"/>
  <c r="L970" i="3"/>
  <c r="P969" i="3"/>
  <c r="O969" i="3"/>
  <c r="N969" i="3"/>
  <c r="M969" i="3"/>
  <c r="L969" i="3"/>
  <c r="P968" i="3"/>
  <c r="O968" i="3"/>
  <c r="N968" i="3"/>
  <c r="M968" i="3"/>
  <c r="L968" i="3"/>
  <c r="P967" i="3"/>
  <c r="O967" i="3"/>
  <c r="N967" i="3"/>
  <c r="M967" i="3"/>
  <c r="L967" i="3"/>
  <c r="P966" i="3"/>
  <c r="O966" i="3"/>
  <c r="N966" i="3"/>
  <c r="M966" i="3"/>
  <c r="L966" i="3"/>
  <c r="P965" i="3"/>
  <c r="O965" i="3"/>
  <c r="N965" i="3"/>
  <c r="M965" i="3"/>
  <c r="L965" i="3"/>
  <c r="P964" i="3"/>
  <c r="O964" i="3"/>
  <c r="N964" i="3"/>
  <c r="M964" i="3"/>
  <c r="L964" i="3"/>
  <c r="P963" i="3"/>
  <c r="O963" i="3"/>
  <c r="N963" i="3"/>
  <c r="M963" i="3"/>
  <c r="L963" i="3"/>
  <c r="P962" i="3"/>
  <c r="O962" i="3"/>
  <c r="N962" i="3"/>
  <c r="M962" i="3"/>
  <c r="L962" i="3"/>
  <c r="P961" i="3"/>
  <c r="O961" i="3"/>
  <c r="N961" i="3"/>
  <c r="M961" i="3"/>
  <c r="L961" i="3"/>
  <c r="P960" i="3"/>
  <c r="O960" i="3"/>
  <c r="N960" i="3"/>
  <c r="M960" i="3"/>
  <c r="L960" i="3"/>
  <c r="P959" i="3"/>
  <c r="O959" i="3"/>
  <c r="N959" i="3"/>
  <c r="M959" i="3"/>
  <c r="L959" i="3"/>
  <c r="P958" i="3"/>
  <c r="O958" i="3"/>
  <c r="N958" i="3"/>
  <c r="M958" i="3"/>
  <c r="L958" i="3"/>
  <c r="P957" i="3"/>
  <c r="O957" i="3"/>
  <c r="N957" i="3"/>
  <c r="M957" i="3"/>
  <c r="L957" i="3"/>
  <c r="P956" i="3"/>
  <c r="O956" i="3"/>
  <c r="N956" i="3"/>
  <c r="M956" i="3"/>
  <c r="L956" i="3"/>
  <c r="P955" i="3"/>
  <c r="O955" i="3"/>
  <c r="N955" i="3"/>
  <c r="M955" i="3"/>
  <c r="L955" i="3"/>
  <c r="P954" i="3"/>
  <c r="O954" i="3"/>
  <c r="N954" i="3"/>
  <c r="M954" i="3"/>
  <c r="L954" i="3"/>
  <c r="P953" i="3"/>
  <c r="O953" i="3"/>
  <c r="N953" i="3"/>
  <c r="M953" i="3"/>
  <c r="L953" i="3"/>
  <c r="P952" i="3"/>
  <c r="O952" i="3"/>
  <c r="N952" i="3"/>
  <c r="M952" i="3"/>
  <c r="L952" i="3"/>
  <c r="P951" i="3"/>
  <c r="O951" i="3"/>
  <c r="N951" i="3"/>
  <c r="M951" i="3"/>
  <c r="L951" i="3"/>
  <c r="P950" i="3"/>
  <c r="O950" i="3"/>
  <c r="N950" i="3"/>
  <c r="M950" i="3"/>
  <c r="L950" i="3"/>
  <c r="P949" i="3"/>
  <c r="O949" i="3"/>
  <c r="N949" i="3"/>
  <c r="M949" i="3"/>
  <c r="L949" i="3"/>
  <c r="P948" i="3"/>
  <c r="O948" i="3"/>
  <c r="N948" i="3"/>
  <c r="M948" i="3"/>
  <c r="L948" i="3"/>
  <c r="P947" i="3"/>
  <c r="O947" i="3"/>
  <c r="N947" i="3"/>
  <c r="M947" i="3"/>
  <c r="L947" i="3"/>
  <c r="P946" i="3"/>
  <c r="O946" i="3"/>
  <c r="N946" i="3"/>
  <c r="M946" i="3"/>
  <c r="L946" i="3"/>
  <c r="P945" i="3"/>
  <c r="O945" i="3"/>
  <c r="N945" i="3"/>
  <c r="M945" i="3"/>
  <c r="L945" i="3"/>
  <c r="P944" i="3"/>
  <c r="O944" i="3"/>
  <c r="N944" i="3"/>
  <c r="M944" i="3"/>
  <c r="L944" i="3"/>
  <c r="P943" i="3"/>
  <c r="O943" i="3"/>
  <c r="N943" i="3"/>
  <c r="M943" i="3"/>
  <c r="L943" i="3"/>
  <c r="P942" i="3"/>
  <c r="O942" i="3"/>
  <c r="N942" i="3"/>
  <c r="M942" i="3"/>
  <c r="L942" i="3"/>
  <c r="P941" i="3"/>
  <c r="O941" i="3"/>
  <c r="N941" i="3"/>
  <c r="M941" i="3"/>
  <c r="L941" i="3"/>
  <c r="P940" i="3"/>
  <c r="O940" i="3"/>
  <c r="N940" i="3"/>
  <c r="M940" i="3"/>
  <c r="L940" i="3"/>
  <c r="P939" i="3"/>
  <c r="O939" i="3"/>
  <c r="N939" i="3"/>
  <c r="M939" i="3"/>
  <c r="L939" i="3"/>
  <c r="P938" i="3"/>
  <c r="O938" i="3"/>
  <c r="N938" i="3"/>
  <c r="M938" i="3"/>
  <c r="L938" i="3"/>
  <c r="P937" i="3"/>
  <c r="O937" i="3"/>
  <c r="N937" i="3"/>
  <c r="M937" i="3"/>
  <c r="L937" i="3"/>
  <c r="P936" i="3"/>
  <c r="O936" i="3"/>
  <c r="N936" i="3"/>
  <c r="M936" i="3"/>
  <c r="L936" i="3"/>
  <c r="P935" i="3"/>
  <c r="O935" i="3"/>
  <c r="N935" i="3"/>
  <c r="M935" i="3"/>
  <c r="L935" i="3"/>
  <c r="P934" i="3"/>
  <c r="O934" i="3"/>
  <c r="N934" i="3"/>
  <c r="M934" i="3"/>
  <c r="L934" i="3"/>
  <c r="P933" i="3"/>
  <c r="O933" i="3"/>
  <c r="N933" i="3"/>
  <c r="M933" i="3"/>
  <c r="L933" i="3"/>
  <c r="P932" i="3"/>
  <c r="O932" i="3"/>
  <c r="N932" i="3"/>
  <c r="M932" i="3"/>
  <c r="L932" i="3"/>
  <c r="P931" i="3"/>
  <c r="O931" i="3"/>
  <c r="N931" i="3"/>
  <c r="M931" i="3"/>
  <c r="L931" i="3"/>
  <c r="P930" i="3"/>
  <c r="O930" i="3"/>
  <c r="N930" i="3"/>
  <c r="M930" i="3"/>
  <c r="L930" i="3"/>
  <c r="P929" i="3"/>
  <c r="O929" i="3"/>
  <c r="N929" i="3"/>
  <c r="M929" i="3"/>
  <c r="L929" i="3"/>
  <c r="P928" i="3"/>
  <c r="O928" i="3"/>
  <c r="N928" i="3"/>
  <c r="M928" i="3"/>
  <c r="L928" i="3"/>
  <c r="P927" i="3"/>
  <c r="O927" i="3"/>
  <c r="N927" i="3"/>
  <c r="M927" i="3"/>
  <c r="L927" i="3"/>
  <c r="P926" i="3"/>
  <c r="O926" i="3"/>
  <c r="N926" i="3"/>
  <c r="M926" i="3"/>
  <c r="L926" i="3"/>
  <c r="P925" i="3"/>
  <c r="O925" i="3"/>
  <c r="N925" i="3"/>
  <c r="M925" i="3"/>
  <c r="L925" i="3"/>
  <c r="P924" i="3"/>
  <c r="O924" i="3"/>
  <c r="N924" i="3"/>
  <c r="M924" i="3"/>
  <c r="L924" i="3"/>
  <c r="P923" i="3"/>
  <c r="O923" i="3"/>
  <c r="N923" i="3"/>
  <c r="M923" i="3"/>
  <c r="L923" i="3"/>
  <c r="P922" i="3"/>
  <c r="O922" i="3"/>
  <c r="N922" i="3"/>
  <c r="M922" i="3"/>
  <c r="L922" i="3"/>
  <c r="P921" i="3"/>
  <c r="O921" i="3"/>
  <c r="N921" i="3"/>
  <c r="M921" i="3"/>
  <c r="L921" i="3"/>
  <c r="P920" i="3"/>
  <c r="O920" i="3"/>
  <c r="N920" i="3"/>
  <c r="M920" i="3"/>
  <c r="L920" i="3"/>
  <c r="P919" i="3"/>
  <c r="O919" i="3"/>
  <c r="N919" i="3"/>
  <c r="M919" i="3"/>
  <c r="L919" i="3"/>
  <c r="P918" i="3"/>
  <c r="O918" i="3"/>
  <c r="N918" i="3"/>
  <c r="M918" i="3"/>
  <c r="L918" i="3"/>
  <c r="P917" i="3"/>
  <c r="O917" i="3"/>
  <c r="N917" i="3"/>
  <c r="M917" i="3"/>
  <c r="L917" i="3"/>
  <c r="P916" i="3"/>
  <c r="O916" i="3"/>
  <c r="N916" i="3"/>
  <c r="M916" i="3"/>
  <c r="L916" i="3"/>
  <c r="P915" i="3"/>
  <c r="O915" i="3"/>
  <c r="N915" i="3"/>
  <c r="M915" i="3"/>
  <c r="L915" i="3"/>
  <c r="P914" i="3"/>
  <c r="O914" i="3"/>
  <c r="N914" i="3"/>
  <c r="M914" i="3"/>
  <c r="L914" i="3"/>
  <c r="P913" i="3"/>
  <c r="O913" i="3"/>
  <c r="N913" i="3"/>
  <c r="M913" i="3"/>
  <c r="L913" i="3"/>
  <c r="P912" i="3"/>
  <c r="O912" i="3"/>
  <c r="N912" i="3"/>
  <c r="M912" i="3"/>
  <c r="L912" i="3"/>
  <c r="P911" i="3"/>
  <c r="O911" i="3"/>
  <c r="N911" i="3"/>
  <c r="M911" i="3"/>
  <c r="L911" i="3"/>
  <c r="P910" i="3"/>
  <c r="O910" i="3"/>
  <c r="N910" i="3"/>
  <c r="M910" i="3"/>
  <c r="L910" i="3"/>
  <c r="P909" i="3"/>
  <c r="O909" i="3"/>
  <c r="N909" i="3"/>
  <c r="M909" i="3"/>
  <c r="L909" i="3"/>
  <c r="P908" i="3"/>
  <c r="O908" i="3"/>
  <c r="N908" i="3"/>
  <c r="M908" i="3"/>
  <c r="L908" i="3"/>
  <c r="P907" i="3"/>
  <c r="O907" i="3"/>
  <c r="N907" i="3"/>
  <c r="M907" i="3"/>
  <c r="L907" i="3"/>
  <c r="P906" i="3"/>
  <c r="O906" i="3"/>
  <c r="N906" i="3"/>
  <c r="M906" i="3"/>
  <c r="L906" i="3"/>
  <c r="P905" i="3"/>
  <c r="O905" i="3"/>
  <c r="N905" i="3"/>
  <c r="M905" i="3"/>
  <c r="L905" i="3"/>
  <c r="P904" i="3"/>
  <c r="O904" i="3"/>
  <c r="N904" i="3"/>
  <c r="M904" i="3"/>
  <c r="L904" i="3"/>
  <c r="P903" i="3"/>
  <c r="O903" i="3"/>
  <c r="N903" i="3"/>
  <c r="M903" i="3"/>
  <c r="L903" i="3"/>
  <c r="P902" i="3"/>
  <c r="O902" i="3"/>
  <c r="N902" i="3"/>
  <c r="M902" i="3"/>
  <c r="L902" i="3"/>
  <c r="P901" i="3"/>
  <c r="O901" i="3"/>
  <c r="N901" i="3"/>
  <c r="M901" i="3"/>
  <c r="L901" i="3"/>
  <c r="P900" i="3"/>
  <c r="O900" i="3"/>
  <c r="N900" i="3"/>
  <c r="M900" i="3"/>
  <c r="L900" i="3"/>
  <c r="P899" i="3"/>
  <c r="O899" i="3"/>
  <c r="N899" i="3"/>
  <c r="M899" i="3"/>
  <c r="L899" i="3"/>
  <c r="P898" i="3"/>
  <c r="O898" i="3"/>
  <c r="N898" i="3"/>
  <c r="M898" i="3"/>
  <c r="L898" i="3"/>
  <c r="P897" i="3"/>
  <c r="O897" i="3"/>
  <c r="N897" i="3"/>
  <c r="M897" i="3"/>
  <c r="L897" i="3"/>
  <c r="P896" i="3"/>
  <c r="O896" i="3"/>
  <c r="N896" i="3"/>
  <c r="M896" i="3"/>
  <c r="L896" i="3"/>
  <c r="P895" i="3"/>
  <c r="O895" i="3"/>
  <c r="N895" i="3"/>
  <c r="M895" i="3"/>
  <c r="L895" i="3"/>
  <c r="P894" i="3"/>
  <c r="O894" i="3"/>
  <c r="N894" i="3"/>
  <c r="M894" i="3"/>
  <c r="L894" i="3"/>
  <c r="P893" i="3"/>
  <c r="O893" i="3"/>
  <c r="N893" i="3"/>
  <c r="M893" i="3"/>
  <c r="L893" i="3"/>
  <c r="P892" i="3"/>
  <c r="O892" i="3"/>
  <c r="N892" i="3"/>
  <c r="M892" i="3"/>
  <c r="L892" i="3"/>
  <c r="P891" i="3"/>
  <c r="O891" i="3"/>
  <c r="N891" i="3"/>
  <c r="M891" i="3"/>
  <c r="L891" i="3"/>
  <c r="P890" i="3"/>
  <c r="O890" i="3"/>
  <c r="N890" i="3"/>
  <c r="M890" i="3"/>
  <c r="L890" i="3"/>
  <c r="P889" i="3"/>
  <c r="O889" i="3"/>
  <c r="N889" i="3"/>
  <c r="M889" i="3"/>
  <c r="L889" i="3"/>
  <c r="P888" i="3"/>
  <c r="O888" i="3"/>
  <c r="N888" i="3"/>
  <c r="M888" i="3"/>
  <c r="L888" i="3"/>
  <c r="P887" i="3"/>
  <c r="O887" i="3"/>
  <c r="N887" i="3"/>
  <c r="M887" i="3"/>
  <c r="L887" i="3"/>
  <c r="P886" i="3"/>
  <c r="O886" i="3"/>
  <c r="N886" i="3"/>
  <c r="M886" i="3"/>
  <c r="L886" i="3"/>
  <c r="P885" i="3"/>
  <c r="O885" i="3"/>
  <c r="N885" i="3"/>
  <c r="M885" i="3"/>
  <c r="L885" i="3"/>
  <c r="P884" i="3"/>
  <c r="O884" i="3"/>
  <c r="N884" i="3"/>
  <c r="M884" i="3"/>
  <c r="L884" i="3"/>
  <c r="P883" i="3"/>
  <c r="O883" i="3"/>
  <c r="N883" i="3"/>
  <c r="M883" i="3"/>
  <c r="L883" i="3"/>
  <c r="P882" i="3"/>
  <c r="O882" i="3"/>
  <c r="N882" i="3"/>
  <c r="M882" i="3"/>
  <c r="L882" i="3"/>
  <c r="P881" i="3"/>
  <c r="O881" i="3"/>
  <c r="N881" i="3"/>
  <c r="M881" i="3"/>
  <c r="L881" i="3"/>
  <c r="P880" i="3"/>
  <c r="O880" i="3"/>
  <c r="N880" i="3"/>
  <c r="M880" i="3"/>
  <c r="L880" i="3"/>
  <c r="P879" i="3"/>
  <c r="O879" i="3"/>
  <c r="N879" i="3"/>
  <c r="M879" i="3"/>
  <c r="L879" i="3"/>
  <c r="P878" i="3"/>
  <c r="O878" i="3"/>
  <c r="N878" i="3"/>
  <c r="M878" i="3"/>
  <c r="L878" i="3"/>
  <c r="P877" i="3"/>
  <c r="O877" i="3"/>
  <c r="N877" i="3"/>
  <c r="M877" i="3"/>
  <c r="L877" i="3"/>
  <c r="P876" i="3"/>
  <c r="O876" i="3"/>
  <c r="N876" i="3"/>
  <c r="M876" i="3"/>
  <c r="L876" i="3"/>
  <c r="P875" i="3"/>
  <c r="O875" i="3"/>
  <c r="N875" i="3"/>
  <c r="M875" i="3"/>
  <c r="L875" i="3"/>
  <c r="P874" i="3"/>
  <c r="O874" i="3"/>
  <c r="N874" i="3"/>
  <c r="M874" i="3"/>
  <c r="L874" i="3"/>
  <c r="P873" i="3"/>
  <c r="O873" i="3"/>
  <c r="N873" i="3"/>
  <c r="M873" i="3"/>
  <c r="L873" i="3"/>
  <c r="P872" i="3"/>
  <c r="O872" i="3"/>
  <c r="N872" i="3"/>
  <c r="M872" i="3"/>
  <c r="L872" i="3"/>
  <c r="P871" i="3"/>
  <c r="O871" i="3"/>
  <c r="N871" i="3"/>
  <c r="M871" i="3"/>
  <c r="L871" i="3"/>
  <c r="P870" i="3"/>
  <c r="O870" i="3"/>
  <c r="N870" i="3"/>
  <c r="M870" i="3"/>
  <c r="L870" i="3"/>
  <c r="P869" i="3"/>
  <c r="O869" i="3"/>
  <c r="N869" i="3"/>
  <c r="M869" i="3"/>
  <c r="L869" i="3"/>
  <c r="P868" i="3"/>
  <c r="O868" i="3"/>
  <c r="N868" i="3"/>
  <c r="M868" i="3"/>
  <c r="L868" i="3"/>
  <c r="P867" i="3"/>
  <c r="O867" i="3"/>
  <c r="N867" i="3"/>
  <c r="M867" i="3"/>
  <c r="L867" i="3"/>
  <c r="P866" i="3"/>
  <c r="O866" i="3"/>
  <c r="N866" i="3"/>
  <c r="M866" i="3"/>
  <c r="L866" i="3"/>
  <c r="P865" i="3"/>
  <c r="O865" i="3"/>
  <c r="N865" i="3"/>
  <c r="M865" i="3"/>
  <c r="L865" i="3"/>
  <c r="P864" i="3"/>
  <c r="O864" i="3"/>
  <c r="N864" i="3"/>
  <c r="M864" i="3"/>
  <c r="L864" i="3"/>
  <c r="P863" i="3"/>
  <c r="O863" i="3"/>
  <c r="N863" i="3"/>
  <c r="M863" i="3"/>
  <c r="L863" i="3"/>
  <c r="P862" i="3"/>
  <c r="O862" i="3"/>
  <c r="N862" i="3"/>
  <c r="M862" i="3"/>
  <c r="L862" i="3"/>
  <c r="P861" i="3"/>
  <c r="O861" i="3"/>
  <c r="N861" i="3"/>
  <c r="M861" i="3"/>
  <c r="L861" i="3"/>
  <c r="P860" i="3"/>
  <c r="O860" i="3"/>
  <c r="N860" i="3"/>
  <c r="M860" i="3"/>
  <c r="L860" i="3"/>
  <c r="P859" i="3"/>
  <c r="O859" i="3"/>
  <c r="N859" i="3"/>
  <c r="M859" i="3"/>
  <c r="L859" i="3"/>
  <c r="P858" i="3"/>
  <c r="O858" i="3"/>
  <c r="N858" i="3"/>
  <c r="M858" i="3"/>
  <c r="L858" i="3"/>
  <c r="P857" i="3"/>
  <c r="O857" i="3"/>
  <c r="N857" i="3"/>
  <c r="M857" i="3"/>
  <c r="L857" i="3"/>
  <c r="P856" i="3"/>
  <c r="O856" i="3"/>
  <c r="N856" i="3"/>
  <c r="M856" i="3"/>
  <c r="L856" i="3"/>
  <c r="P855" i="3"/>
  <c r="O855" i="3"/>
  <c r="N855" i="3"/>
  <c r="M855" i="3"/>
  <c r="L855" i="3"/>
  <c r="P854" i="3"/>
  <c r="O854" i="3"/>
  <c r="N854" i="3"/>
  <c r="M854" i="3"/>
  <c r="L854" i="3"/>
  <c r="P853" i="3"/>
  <c r="O853" i="3"/>
  <c r="N853" i="3"/>
  <c r="M853" i="3"/>
  <c r="L853" i="3"/>
  <c r="P852" i="3"/>
  <c r="O852" i="3"/>
  <c r="N852" i="3"/>
  <c r="M852" i="3"/>
  <c r="L852" i="3"/>
  <c r="P851" i="3"/>
  <c r="O851" i="3"/>
  <c r="N851" i="3"/>
  <c r="M851" i="3"/>
  <c r="L851" i="3"/>
  <c r="P850" i="3"/>
  <c r="O850" i="3"/>
  <c r="N850" i="3"/>
  <c r="M850" i="3"/>
  <c r="L850" i="3"/>
  <c r="P849" i="3"/>
  <c r="O849" i="3"/>
  <c r="N849" i="3"/>
  <c r="M849" i="3"/>
  <c r="L849" i="3"/>
  <c r="P848" i="3"/>
  <c r="O848" i="3"/>
  <c r="N848" i="3"/>
  <c r="M848" i="3"/>
  <c r="L848" i="3"/>
  <c r="P847" i="3"/>
  <c r="O847" i="3"/>
  <c r="N847" i="3"/>
  <c r="M847" i="3"/>
  <c r="L847" i="3"/>
  <c r="P846" i="3"/>
  <c r="O846" i="3"/>
  <c r="N846" i="3"/>
  <c r="M846" i="3"/>
  <c r="L846" i="3"/>
  <c r="P845" i="3"/>
  <c r="O845" i="3"/>
  <c r="N845" i="3"/>
  <c r="M845" i="3"/>
  <c r="L845" i="3"/>
  <c r="P844" i="3"/>
  <c r="O844" i="3"/>
  <c r="N844" i="3"/>
  <c r="M844" i="3"/>
  <c r="L844" i="3"/>
  <c r="P843" i="3"/>
  <c r="O843" i="3"/>
  <c r="N843" i="3"/>
  <c r="M843" i="3"/>
  <c r="L843" i="3"/>
  <c r="P842" i="3"/>
  <c r="O842" i="3"/>
  <c r="N842" i="3"/>
  <c r="M842" i="3"/>
  <c r="L842" i="3"/>
  <c r="P841" i="3"/>
  <c r="O841" i="3"/>
  <c r="N841" i="3"/>
  <c r="M841" i="3"/>
  <c r="L841" i="3"/>
  <c r="P840" i="3"/>
  <c r="O840" i="3"/>
  <c r="N840" i="3"/>
  <c r="M840" i="3"/>
  <c r="L840" i="3"/>
  <c r="P839" i="3"/>
  <c r="O839" i="3"/>
  <c r="N839" i="3"/>
  <c r="M839" i="3"/>
  <c r="L839" i="3"/>
  <c r="P838" i="3"/>
  <c r="O838" i="3"/>
  <c r="N838" i="3"/>
  <c r="M838" i="3"/>
  <c r="L838" i="3"/>
  <c r="P837" i="3"/>
  <c r="O837" i="3"/>
  <c r="N837" i="3"/>
  <c r="M837" i="3"/>
  <c r="L837" i="3"/>
  <c r="P836" i="3"/>
  <c r="O836" i="3"/>
  <c r="N836" i="3"/>
  <c r="M836" i="3"/>
  <c r="L836" i="3"/>
  <c r="P835" i="3"/>
  <c r="O835" i="3"/>
  <c r="N835" i="3"/>
  <c r="M835" i="3"/>
  <c r="L835" i="3"/>
  <c r="P834" i="3"/>
  <c r="O834" i="3"/>
  <c r="N834" i="3"/>
  <c r="M834" i="3"/>
  <c r="L834" i="3"/>
  <c r="P833" i="3"/>
  <c r="O833" i="3"/>
  <c r="N833" i="3"/>
  <c r="M833" i="3"/>
  <c r="L833" i="3"/>
  <c r="P832" i="3"/>
  <c r="O832" i="3"/>
  <c r="N832" i="3"/>
  <c r="M832" i="3"/>
  <c r="L832" i="3"/>
  <c r="P831" i="3"/>
  <c r="O831" i="3"/>
  <c r="N831" i="3"/>
  <c r="M831" i="3"/>
  <c r="L831" i="3"/>
  <c r="P830" i="3"/>
  <c r="O830" i="3"/>
  <c r="N830" i="3"/>
  <c r="M830" i="3"/>
  <c r="L830" i="3"/>
  <c r="P829" i="3"/>
  <c r="O829" i="3"/>
  <c r="N829" i="3"/>
  <c r="M829" i="3"/>
  <c r="L829" i="3"/>
  <c r="P828" i="3"/>
  <c r="O828" i="3"/>
  <c r="N828" i="3"/>
  <c r="M828" i="3"/>
  <c r="L828" i="3"/>
  <c r="P827" i="3"/>
  <c r="O827" i="3"/>
  <c r="N827" i="3"/>
  <c r="M827" i="3"/>
  <c r="L827" i="3"/>
  <c r="P826" i="3"/>
  <c r="O826" i="3"/>
  <c r="N826" i="3"/>
  <c r="M826" i="3"/>
  <c r="L826" i="3"/>
  <c r="P825" i="3"/>
  <c r="O825" i="3"/>
  <c r="N825" i="3"/>
  <c r="M825" i="3"/>
  <c r="L825" i="3"/>
  <c r="P824" i="3"/>
  <c r="O824" i="3"/>
  <c r="N824" i="3"/>
  <c r="M824" i="3"/>
  <c r="L824" i="3"/>
  <c r="P823" i="3"/>
  <c r="O823" i="3"/>
  <c r="N823" i="3"/>
  <c r="M823" i="3"/>
  <c r="L823" i="3"/>
  <c r="P822" i="3"/>
  <c r="O822" i="3"/>
  <c r="N822" i="3"/>
  <c r="M822" i="3"/>
  <c r="L822" i="3"/>
  <c r="P821" i="3"/>
  <c r="O821" i="3"/>
  <c r="N821" i="3"/>
  <c r="M821" i="3"/>
  <c r="L821" i="3"/>
  <c r="P820" i="3"/>
  <c r="O820" i="3"/>
  <c r="N820" i="3"/>
  <c r="M820" i="3"/>
  <c r="L820" i="3"/>
  <c r="P819" i="3"/>
  <c r="O819" i="3"/>
  <c r="N819" i="3"/>
  <c r="M819" i="3"/>
  <c r="L819" i="3"/>
  <c r="P818" i="3"/>
  <c r="O818" i="3"/>
  <c r="N818" i="3"/>
  <c r="M818" i="3"/>
  <c r="L818" i="3"/>
  <c r="P817" i="3"/>
  <c r="O817" i="3"/>
  <c r="N817" i="3"/>
  <c r="M817" i="3"/>
  <c r="L817" i="3"/>
  <c r="P816" i="3"/>
  <c r="O816" i="3"/>
  <c r="N816" i="3"/>
  <c r="M816" i="3"/>
  <c r="L816" i="3"/>
  <c r="P815" i="3"/>
  <c r="O815" i="3"/>
  <c r="N815" i="3"/>
  <c r="M815" i="3"/>
  <c r="L815" i="3"/>
  <c r="P814" i="3"/>
  <c r="O814" i="3"/>
  <c r="N814" i="3"/>
  <c r="M814" i="3"/>
  <c r="L814" i="3"/>
  <c r="P813" i="3"/>
  <c r="O813" i="3"/>
  <c r="N813" i="3"/>
  <c r="M813" i="3"/>
  <c r="L813" i="3"/>
  <c r="P812" i="3"/>
  <c r="O812" i="3"/>
  <c r="N812" i="3"/>
  <c r="M812" i="3"/>
  <c r="L812" i="3"/>
  <c r="P811" i="3"/>
  <c r="O811" i="3"/>
  <c r="N811" i="3"/>
  <c r="M811" i="3"/>
  <c r="L811" i="3"/>
  <c r="P810" i="3"/>
  <c r="O810" i="3"/>
  <c r="N810" i="3"/>
  <c r="M810" i="3"/>
  <c r="L810" i="3"/>
  <c r="P809" i="3"/>
  <c r="O809" i="3"/>
  <c r="N809" i="3"/>
  <c r="M809" i="3"/>
  <c r="L809" i="3"/>
  <c r="P808" i="3"/>
  <c r="O808" i="3"/>
  <c r="N808" i="3"/>
  <c r="M808" i="3"/>
  <c r="L808" i="3"/>
  <c r="P807" i="3"/>
  <c r="O807" i="3"/>
  <c r="N807" i="3"/>
  <c r="M807" i="3"/>
  <c r="L807" i="3"/>
  <c r="P806" i="3"/>
  <c r="O806" i="3"/>
  <c r="N806" i="3"/>
  <c r="M806" i="3"/>
  <c r="L806" i="3"/>
  <c r="P805" i="3"/>
  <c r="O805" i="3"/>
  <c r="N805" i="3"/>
  <c r="M805" i="3"/>
  <c r="L805" i="3"/>
  <c r="P804" i="3"/>
  <c r="O804" i="3"/>
  <c r="N804" i="3"/>
  <c r="M804" i="3"/>
  <c r="L804" i="3"/>
  <c r="P803" i="3"/>
  <c r="O803" i="3"/>
  <c r="N803" i="3"/>
  <c r="M803" i="3"/>
  <c r="L803" i="3"/>
  <c r="P802" i="3"/>
  <c r="O802" i="3"/>
  <c r="N802" i="3"/>
  <c r="M802" i="3"/>
  <c r="L802" i="3"/>
  <c r="P801" i="3"/>
  <c r="O801" i="3"/>
  <c r="N801" i="3"/>
  <c r="M801" i="3"/>
  <c r="L801" i="3"/>
  <c r="P800" i="3"/>
  <c r="O800" i="3"/>
  <c r="N800" i="3"/>
  <c r="M800" i="3"/>
  <c r="L800" i="3"/>
  <c r="P799" i="3"/>
  <c r="O799" i="3"/>
  <c r="N799" i="3"/>
  <c r="M799" i="3"/>
  <c r="L799" i="3"/>
  <c r="P798" i="3"/>
  <c r="O798" i="3"/>
  <c r="N798" i="3"/>
  <c r="M798" i="3"/>
  <c r="L798" i="3"/>
  <c r="P797" i="3"/>
  <c r="O797" i="3"/>
  <c r="N797" i="3"/>
  <c r="M797" i="3"/>
  <c r="L797" i="3"/>
  <c r="P796" i="3"/>
  <c r="O796" i="3"/>
  <c r="N796" i="3"/>
  <c r="M796" i="3"/>
  <c r="L796" i="3"/>
  <c r="P795" i="3"/>
  <c r="O795" i="3"/>
  <c r="N795" i="3"/>
  <c r="M795" i="3"/>
  <c r="L795" i="3"/>
  <c r="P794" i="3"/>
  <c r="O794" i="3"/>
  <c r="N794" i="3"/>
  <c r="M794" i="3"/>
  <c r="L794" i="3"/>
  <c r="P793" i="3"/>
  <c r="O793" i="3"/>
  <c r="N793" i="3"/>
  <c r="M793" i="3"/>
  <c r="L793" i="3"/>
  <c r="P792" i="3"/>
  <c r="O792" i="3"/>
  <c r="N792" i="3"/>
  <c r="M792" i="3"/>
  <c r="L792" i="3"/>
  <c r="P791" i="3"/>
  <c r="O791" i="3"/>
  <c r="N791" i="3"/>
  <c r="M791" i="3"/>
  <c r="L791" i="3"/>
  <c r="P790" i="3"/>
  <c r="O790" i="3"/>
  <c r="N790" i="3"/>
  <c r="M790" i="3"/>
  <c r="L790" i="3"/>
  <c r="P789" i="3"/>
  <c r="O789" i="3"/>
  <c r="N789" i="3"/>
  <c r="M789" i="3"/>
  <c r="L789" i="3"/>
  <c r="P788" i="3"/>
  <c r="O788" i="3"/>
  <c r="N788" i="3"/>
  <c r="M788" i="3"/>
  <c r="L788" i="3"/>
  <c r="P787" i="3"/>
  <c r="O787" i="3"/>
  <c r="N787" i="3"/>
  <c r="M787" i="3"/>
  <c r="L787" i="3"/>
  <c r="P786" i="3"/>
  <c r="O786" i="3"/>
  <c r="N786" i="3"/>
  <c r="M786" i="3"/>
  <c r="L786" i="3"/>
  <c r="P785" i="3"/>
  <c r="O785" i="3"/>
  <c r="N785" i="3"/>
  <c r="M785" i="3"/>
  <c r="L785" i="3"/>
  <c r="P784" i="3"/>
  <c r="O784" i="3"/>
  <c r="N784" i="3"/>
  <c r="M784" i="3"/>
  <c r="L784" i="3"/>
  <c r="P783" i="3"/>
  <c r="O783" i="3"/>
  <c r="N783" i="3"/>
  <c r="M783" i="3"/>
  <c r="L783" i="3"/>
  <c r="P782" i="3"/>
  <c r="O782" i="3"/>
  <c r="N782" i="3"/>
  <c r="M782" i="3"/>
  <c r="L782" i="3"/>
  <c r="P781" i="3"/>
  <c r="O781" i="3"/>
  <c r="N781" i="3"/>
  <c r="M781" i="3"/>
  <c r="L781" i="3"/>
  <c r="P780" i="3"/>
  <c r="O780" i="3"/>
  <c r="N780" i="3"/>
  <c r="M780" i="3"/>
  <c r="L780" i="3"/>
  <c r="P779" i="3"/>
  <c r="O779" i="3"/>
  <c r="N779" i="3"/>
  <c r="M779" i="3"/>
  <c r="L779" i="3"/>
  <c r="P778" i="3"/>
  <c r="O778" i="3"/>
  <c r="N778" i="3"/>
  <c r="M778" i="3"/>
  <c r="L778" i="3"/>
  <c r="P777" i="3"/>
  <c r="O777" i="3"/>
  <c r="N777" i="3"/>
  <c r="M777" i="3"/>
  <c r="L777" i="3"/>
  <c r="P776" i="3"/>
  <c r="O776" i="3"/>
  <c r="N776" i="3"/>
  <c r="M776" i="3"/>
  <c r="L776" i="3"/>
  <c r="P775" i="3"/>
  <c r="O775" i="3"/>
  <c r="N775" i="3"/>
  <c r="M775" i="3"/>
  <c r="L775" i="3"/>
  <c r="P774" i="3"/>
  <c r="O774" i="3"/>
  <c r="N774" i="3"/>
  <c r="M774" i="3"/>
  <c r="L774" i="3"/>
  <c r="P773" i="3"/>
  <c r="O773" i="3"/>
  <c r="N773" i="3"/>
  <c r="M773" i="3"/>
  <c r="L773" i="3"/>
  <c r="P772" i="3"/>
  <c r="O772" i="3"/>
  <c r="N772" i="3"/>
  <c r="M772" i="3"/>
  <c r="L772" i="3"/>
  <c r="P771" i="3"/>
  <c r="O771" i="3"/>
  <c r="N771" i="3"/>
  <c r="M771" i="3"/>
  <c r="L771" i="3"/>
  <c r="P770" i="3"/>
  <c r="O770" i="3"/>
  <c r="N770" i="3"/>
  <c r="M770" i="3"/>
  <c r="L770" i="3"/>
  <c r="P769" i="3"/>
  <c r="O769" i="3"/>
  <c r="N769" i="3"/>
  <c r="M769" i="3"/>
  <c r="L769" i="3"/>
  <c r="P768" i="3"/>
  <c r="O768" i="3"/>
  <c r="N768" i="3"/>
  <c r="M768" i="3"/>
  <c r="L768" i="3"/>
  <c r="P767" i="3"/>
  <c r="O767" i="3"/>
  <c r="N767" i="3"/>
  <c r="M767" i="3"/>
  <c r="L767" i="3"/>
  <c r="P766" i="3"/>
  <c r="O766" i="3"/>
  <c r="N766" i="3"/>
  <c r="M766" i="3"/>
  <c r="L766" i="3"/>
  <c r="P765" i="3"/>
  <c r="O765" i="3"/>
  <c r="N765" i="3"/>
  <c r="M765" i="3"/>
  <c r="L765" i="3"/>
  <c r="P764" i="3"/>
  <c r="O764" i="3"/>
  <c r="N764" i="3"/>
  <c r="M764" i="3"/>
  <c r="L764" i="3"/>
  <c r="P763" i="3"/>
  <c r="O763" i="3"/>
  <c r="N763" i="3"/>
  <c r="M763" i="3"/>
  <c r="L763" i="3"/>
  <c r="P762" i="3"/>
  <c r="O762" i="3"/>
  <c r="N762" i="3"/>
  <c r="M762" i="3"/>
  <c r="L762" i="3"/>
  <c r="P761" i="3"/>
  <c r="O761" i="3"/>
  <c r="N761" i="3"/>
  <c r="M761" i="3"/>
  <c r="L761" i="3"/>
  <c r="P760" i="3"/>
  <c r="O760" i="3"/>
  <c r="N760" i="3"/>
  <c r="M760" i="3"/>
  <c r="L760" i="3"/>
  <c r="P759" i="3"/>
  <c r="O759" i="3"/>
  <c r="N759" i="3"/>
  <c r="M759" i="3"/>
  <c r="L759" i="3"/>
  <c r="P758" i="3"/>
  <c r="O758" i="3"/>
  <c r="N758" i="3"/>
  <c r="M758" i="3"/>
  <c r="L758" i="3"/>
  <c r="P757" i="3"/>
  <c r="O757" i="3"/>
  <c r="N757" i="3"/>
  <c r="M757" i="3"/>
  <c r="L757" i="3"/>
  <c r="P756" i="3"/>
  <c r="O756" i="3"/>
  <c r="N756" i="3"/>
  <c r="M756" i="3"/>
  <c r="L756" i="3"/>
  <c r="P755" i="3"/>
  <c r="O755" i="3"/>
  <c r="N755" i="3"/>
  <c r="M755" i="3"/>
  <c r="L755" i="3"/>
  <c r="P754" i="3"/>
  <c r="O754" i="3"/>
  <c r="N754" i="3"/>
  <c r="M754" i="3"/>
  <c r="L754" i="3"/>
  <c r="P753" i="3"/>
  <c r="O753" i="3"/>
  <c r="N753" i="3"/>
  <c r="M753" i="3"/>
  <c r="L753" i="3"/>
  <c r="P752" i="3"/>
  <c r="O752" i="3"/>
  <c r="N752" i="3"/>
  <c r="M752" i="3"/>
  <c r="L752" i="3"/>
  <c r="P751" i="3"/>
  <c r="O751" i="3"/>
  <c r="N751" i="3"/>
  <c r="M751" i="3"/>
  <c r="L751" i="3"/>
  <c r="P750" i="3"/>
  <c r="O750" i="3"/>
  <c r="N750" i="3"/>
  <c r="M750" i="3"/>
  <c r="L750" i="3"/>
  <c r="P749" i="3"/>
  <c r="O749" i="3"/>
  <c r="N749" i="3"/>
  <c r="M749" i="3"/>
  <c r="L749" i="3"/>
  <c r="P748" i="3"/>
  <c r="O748" i="3"/>
  <c r="N748" i="3"/>
  <c r="M748" i="3"/>
  <c r="L748" i="3"/>
  <c r="P747" i="3"/>
  <c r="O747" i="3"/>
  <c r="N747" i="3"/>
  <c r="M747" i="3"/>
  <c r="L747" i="3"/>
  <c r="P746" i="3"/>
  <c r="O746" i="3"/>
  <c r="N746" i="3"/>
  <c r="M746" i="3"/>
  <c r="L746" i="3"/>
  <c r="P745" i="3"/>
  <c r="O745" i="3"/>
  <c r="N745" i="3"/>
  <c r="M745" i="3"/>
  <c r="L745" i="3"/>
  <c r="P744" i="3"/>
  <c r="O744" i="3"/>
  <c r="N744" i="3"/>
  <c r="M744" i="3"/>
  <c r="L744" i="3"/>
  <c r="P743" i="3"/>
  <c r="O743" i="3"/>
  <c r="N743" i="3"/>
  <c r="M743" i="3"/>
  <c r="L743" i="3"/>
  <c r="P742" i="3"/>
  <c r="O742" i="3"/>
  <c r="N742" i="3"/>
  <c r="M742" i="3"/>
  <c r="L742" i="3"/>
  <c r="P741" i="3"/>
  <c r="O741" i="3"/>
  <c r="N741" i="3"/>
  <c r="M741" i="3"/>
  <c r="L741" i="3"/>
  <c r="P740" i="3"/>
  <c r="O740" i="3"/>
  <c r="N740" i="3"/>
  <c r="M740" i="3"/>
  <c r="L740" i="3"/>
  <c r="P739" i="3"/>
  <c r="O739" i="3"/>
  <c r="N739" i="3"/>
  <c r="M739" i="3"/>
  <c r="L739" i="3"/>
  <c r="P738" i="3"/>
  <c r="O738" i="3"/>
  <c r="N738" i="3"/>
  <c r="M738" i="3"/>
  <c r="L738" i="3"/>
  <c r="P737" i="3"/>
  <c r="O737" i="3"/>
  <c r="N737" i="3"/>
  <c r="M737" i="3"/>
  <c r="L737" i="3"/>
  <c r="P736" i="3"/>
  <c r="O736" i="3"/>
  <c r="N736" i="3"/>
  <c r="M736" i="3"/>
  <c r="L736" i="3"/>
  <c r="P735" i="3"/>
  <c r="O735" i="3"/>
  <c r="N735" i="3"/>
  <c r="M735" i="3"/>
  <c r="L735" i="3"/>
  <c r="P734" i="3"/>
  <c r="O734" i="3"/>
  <c r="N734" i="3"/>
  <c r="M734" i="3"/>
  <c r="L734" i="3"/>
  <c r="P733" i="3"/>
  <c r="O733" i="3"/>
  <c r="N733" i="3"/>
  <c r="M733" i="3"/>
  <c r="L733" i="3"/>
  <c r="P732" i="3"/>
  <c r="O732" i="3"/>
  <c r="N732" i="3"/>
  <c r="M732" i="3"/>
  <c r="L732" i="3"/>
  <c r="P731" i="3"/>
  <c r="O731" i="3"/>
  <c r="N731" i="3"/>
  <c r="M731" i="3"/>
  <c r="L731" i="3"/>
  <c r="P730" i="3"/>
  <c r="O730" i="3"/>
  <c r="N730" i="3"/>
  <c r="M730" i="3"/>
  <c r="L730" i="3"/>
  <c r="P729" i="3"/>
  <c r="O729" i="3"/>
  <c r="N729" i="3"/>
  <c r="M729" i="3"/>
  <c r="L729" i="3"/>
  <c r="P728" i="3"/>
  <c r="O728" i="3"/>
  <c r="N728" i="3"/>
  <c r="M728" i="3"/>
  <c r="L728" i="3"/>
  <c r="P727" i="3"/>
  <c r="O727" i="3"/>
  <c r="N727" i="3"/>
  <c r="M727" i="3"/>
  <c r="L727" i="3"/>
  <c r="P726" i="3"/>
  <c r="O726" i="3"/>
  <c r="N726" i="3"/>
  <c r="M726" i="3"/>
  <c r="L726" i="3"/>
  <c r="P725" i="3"/>
  <c r="O725" i="3"/>
  <c r="N725" i="3"/>
  <c r="M725" i="3"/>
  <c r="L725" i="3"/>
  <c r="P724" i="3"/>
  <c r="O724" i="3"/>
  <c r="N724" i="3"/>
  <c r="M724" i="3"/>
  <c r="L724" i="3"/>
  <c r="P723" i="3"/>
  <c r="O723" i="3"/>
  <c r="N723" i="3"/>
  <c r="M723" i="3"/>
  <c r="L723" i="3"/>
  <c r="P722" i="3"/>
  <c r="O722" i="3"/>
  <c r="N722" i="3"/>
  <c r="M722" i="3"/>
  <c r="L722" i="3"/>
  <c r="P721" i="3"/>
  <c r="O721" i="3"/>
  <c r="N721" i="3"/>
  <c r="M721" i="3"/>
  <c r="L721" i="3"/>
  <c r="P720" i="3"/>
  <c r="O720" i="3"/>
  <c r="N720" i="3"/>
  <c r="M720" i="3"/>
  <c r="L720" i="3"/>
  <c r="P719" i="3"/>
  <c r="O719" i="3"/>
  <c r="N719" i="3"/>
  <c r="M719" i="3"/>
  <c r="L719" i="3"/>
  <c r="P718" i="3"/>
  <c r="O718" i="3"/>
  <c r="N718" i="3"/>
  <c r="M718" i="3"/>
  <c r="L718" i="3"/>
  <c r="P717" i="3"/>
  <c r="O717" i="3"/>
  <c r="N717" i="3"/>
  <c r="M717" i="3"/>
  <c r="L717" i="3"/>
  <c r="P716" i="3"/>
  <c r="O716" i="3"/>
  <c r="N716" i="3"/>
  <c r="M716" i="3"/>
  <c r="L716" i="3"/>
  <c r="P715" i="3"/>
  <c r="O715" i="3"/>
  <c r="N715" i="3"/>
  <c r="M715" i="3"/>
  <c r="L715" i="3"/>
  <c r="P714" i="3"/>
  <c r="O714" i="3"/>
  <c r="N714" i="3"/>
  <c r="M714" i="3"/>
  <c r="L714" i="3"/>
  <c r="P713" i="3"/>
  <c r="O713" i="3"/>
  <c r="N713" i="3"/>
  <c r="M713" i="3"/>
  <c r="L713" i="3"/>
  <c r="P712" i="3"/>
  <c r="O712" i="3"/>
  <c r="N712" i="3"/>
  <c r="M712" i="3"/>
  <c r="L712" i="3"/>
  <c r="P711" i="3"/>
  <c r="O711" i="3"/>
  <c r="N711" i="3"/>
  <c r="M711" i="3"/>
  <c r="L711" i="3"/>
  <c r="P710" i="3"/>
  <c r="O710" i="3"/>
  <c r="N710" i="3"/>
  <c r="M710" i="3"/>
  <c r="L710" i="3"/>
  <c r="P709" i="3"/>
  <c r="O709" i="3"/>
  <c r="N709" i="3"/>
  <c r="M709" i="3"/>
  <c r="L709" i="3"/>
  <c r="P708" i="3"/>
  <c r="O708" i="3"/>
  <c r="N708" i="3"/>
  <c r="M708" i="3"/>
  <c r="L708" i="3"/>
  <c r="P707" i="3"/>
  <c r="O707" i="3"/>
  <c r="N707" i="3"/>
  <c r="M707" i="3"/>
  <c r="L707" i="3"/>
  <c r="P706" i="3"/>
  <c r="O706" i="3"/>
  <c r="N706" i="3"/>
  <c r="M706" i="3"/>
  <c r="L706" i="3"/>
  <c r="P705" i="3"/>
  <c r="O705" i="3"/>
  <c r="N705" i="3"/>
  <c r="M705" i="3"/>
  <c r="L705" i="3"/>
  <c r="P704" i="3"/>
  <c r="O704" i="3"/>
  <c r="N704" i="3"/>
  <c r="M704" i="3"/>
  <c r="L704" i="3"/>
  <c r="P703" i="3"/>
  <c r="O703" i="3"/>
  <c r="N703" i="3"/>
  <c r="M703" i="3"/>
  <c r="L703" i="3"/>
  <c r="P702" i="3"/>
  <c r="O702" i="3"/>
  <c r="N702" i="3"/>
  <c r="M702" i="3"/>
  <c r="L702" i="3"/>
  <c r="P701" i="3"/>
  <c r="O701" i="3"/>
  <c r="N701" i="3"/>
  <c r="M701" i="3"/>
  <c r="L701" i="3"/>
  <c r="P700" i="3"/>
  <c r="O700" i="3"/>
  <c r="N700" i="3"/>
  <c r="M700" i="3"/>
  <c r="L700" i="3"/>
  <c r="P699" i="3"/>
  <c r="O699" i="3"/>
  <c r="N699" i="3"/>
  <c r="M699" i="3"/>
  <c r="L699" i="3"/>
  <c r="P698" i="3"/>
  <c r="O698" i="3"/>
  <c r="N698" i="3"/>
  <c r="M698" i="3"/>
  <c r="L698" i="3"/>
  <c r="P697" i="3"/>
  <c r="O697" i="3"/>
  <c r="N697" i="3"/>
  <c r="M697" i="3"/>
  <c r="L697" i="3"/>
  <c r="P696" i="3"/>
  <c r="O696" i="3"/>
  <c r="N696" i="3"/>
  <c r="M696" i="3"/>
  <c r="L696" i="3"/>
  <c r="P695" i="3"/>
  <c r="O695" i="3"/>
  <c r="N695" i="3"/>
  <c r="M695" i="3"/>
  <c r="L695" i="3"/>
  <c r="P694" i="3"/>
  <c r="O694" i="3"/>
  <c r="N694" i="3"/>
  <c r="M694" i="3"/>
  <c r="L694" i="3"/>
  <c r="P693" i="3"/>
  <c r="O693" i="3"/>
  <c r="N693" i="3"/>
  <c r="M693" i="3"/>
  <c r="L693" i="3"/>
  <c r="P692" i="3"/>
  <c r="O692" i="3"/>
  <c r="N692" i="3"/>
  <c r="M692" i="3"/>
  <c r="L692" i="3"/>
  <c r="P691" i="3"/>
  <c r="O691" i="3"/>
  <c r="N691" i="3"/>
  <c r="M691" i="3"/>
  <c r="L691" i="3"/>
  <c r="P690" i="3"/>
  <c r="O690" i="3"/>
  <c r="N690" i="3"/>
  <c r="M690" i="3"/>
  <c r="L690" i="3"/>
  <c r="P689" i="3"/>
  <c r="O689" i="3"/>
  <c r="N689" i="3"/>
  <c r="M689" i="3"/>
  <c r="L689" i="3"/>
  <c r="P688" i="3"/>
  <c r="O688" i="3"/>
  <c r="N688" i="3"/>
  <c r="M688" i="3"/>
  <c r="L688" i="3"/>
  <c r="P687" i="3"/>
  <c r="O687" i="3"/>
  <c r="N687" i="3"/>
  <c r="M687" i="3"/>
  <c r="L687" i="3"/>
  <c r="P686" i="3"/>
  <c r="O686" i="3"/>
  <c r="N686" i="3"/>
  <c r="M686" i="3"/>
  <c r="L686" i="3"/>
  <c r="P685" i="3"/>
  <c r="O685" i="3"/>
  <c r="N685" i="3"/>
  <c r="M685" i="3"/>
  <c r="L685" i="3"/>
  <c r="P684" i="3"/>
  <c r="O684" i="3"/>
  <c r="N684" i="3"/>
  <c r="M684" i="3"/>
  <c r="L684" i="3"/>
  <c r="P683" i="3"/>
  <c r="O683" i="3"/>
  <c r="N683" i="3"/>
  <c r="M683" i="3"/>
  <c r="L683" i="3"/>
  <c r="P682" i="3"/>
  <c r="O682" i="3"/>
  <c r="N682" i="3"/>
  <c r="M682" i="3"/>
  <c r="L682" i="3"/>
  <c r="P681" i="3"/>
  <c r="O681" i="3"/>
  <c r="N681" i="3"/>
  <c r="M681" i="3"/>
  <c r="L681" i="3"/>
  <c r="P680" i="3"/>
  <c r="O680" i="3"/>
  <c r="N680" i="3"/>
  <c r="M680" i="3"/>
  <c r="L680" i="3"/>
  <c r="P679" i="3"/>
  <c r="O679" i="3"/>
  <c r="N679" i="3"/>
  <c r="M679" i="3"/>
  <c r="L679" i="3"/>
  <c r="P678" i="3"/>
  <c r="O678" i="3"/>
  <c r="N678" i="3"/>
  <c r="M678" i="3"/>
  <c r="L678" i="3"/>
  <c r="P677" i="3"/>
  <c r="O677" i="3"/>
  <c r="N677" i="3"/>
  <c r="M677" i="3"/>
  <c r="L677" i="3"/>
  <c r="P676" i="3"/>
  <c r="O676" i="3"/>
  <c r="N676" i="3"/>
  <c r="M676" i="3"/>
  <c r="L676" i="3"/>
  <c r="P675" i="3"/>
  <c r="O675" i="3"/>
  <c r="N675" i="3"/>
  <c r="M675" i="3"/>
  <c r="L675" i="3"/>
  <c r="P674" i="3"/>
  <c r="O674" i="3"/>
  <c r="N674" i="3"/>
  <c r="M674" i="3"/>
  <c r="L674" i="3"/>
  <c r="P673" i="3"/>
  <c r="O673" i="3"/>
  <c r="N673" i="3"/>
  <c r="M673" i="3"/>
  <c r="L673" i="3"/>
  <c r="P672" i="3"/>
  <c r="O672" i="3"/>
  <c r="N672" i="3"/>
  <c r="M672" i="3"/>
  <c r="L672" i="3"/>
  <c r="P671" i="3"/>
  <c r="O671" i="3"/>
  <c r="N671" i="3"/>
  <c r="M671" i="3"/>
  <c r="L671" i="3"/>
  <c r="P670" i="3"/>
  <c r="O670" i="3"/>
  <c r="N670" i="3"/>
  <c r="M670" i="3"/>
  <c r="L670" i="3"/>
  <c r="P669" i="3"/>
  <c r="O669" i="3"/>
  <c r="N669" i="3"/>
  <c r="M669" i="3"/>
  <c r="L669" i="3"/>
  <c r="P668" i="3"/>
  <c r="O668" i="3"/>
  <c r="N668" i="3"/>
  <c r="M668" i="3"/>
  <c r="L668" i="3"/>
  <c r="P667" i="3"/>
  <c r="O667" i="3"/>
  <c r="N667" i="3"/>
  <c r="M667" i="3"/>
  <c r="L667" i="3"/>
  <c r="P666" i="3"/>
  <c r="O666" i="3"/>
  <c r="N666" i="3"/>
  <c r="M666" i="3"/>
  <c r="L666" i="3"/>
  <c r="P665" i="3"/>
  <c r="O665" i="3"/>
  <c r="N665" i="3"/>
  <c r="M665" i="3"/>
  <c r="L665" i="3"/>
  <c r="P664" i="3"/>
  <c r="O664" i="3"/>
  <c r="N664" i="3"/>
  <c r="M664" i="3"/>
  <c r="L664" i="3"/>
  <c r="P663" i="3"/>
  <c r="O663" i="3"/>
  <c r="N663" i="3"/>
  <c r="M663" i="3"/>
  <c r="L663" i="3"/>
  <c r="P662" i="3"/>
  <c r="O662" i="3"/>
  <c r="N662" i="3"/>
  <c r="M662" i="3"/>
  <c r="L662" i="3"/>
  <c r="P661" i="3"/>
  <c r="O661" i="3"/>
  <c r="N661" i="3"/>
  <c r="M661" i="3"/>
  <c r="L661" i="3"/>
  <c r="P660" i="3"/>
  <c r="O660" i="3"/>
  <c r="N660" i="3"/>
  <c r="M660" i="3"/>
  <c r="L660" i="3"/>
  <c r="P659" i="3"/>
  <c r="O659" i="3"/>
  <c r="N659" i="3"/>
  <c r="M659" i="3"/>
  <c r="L659" i="3"/>
  <c r="P658" i="3"/>
  <c r="O658" i="3"/>
  <c r="N658" i="3"/>
  <c r="M658" i="3"/>
  <c r="L658" i="3"/>
  <c r="P657" i="3"/>
  <c r="O657" i="3"/>
  <c r="N657" i="3"/>
  <c r="M657" i="3"/>
  <c r="L657" i="3"/>
  <c r="P656" i="3"/>
  <c r="O656" i="3"/>
  <c r="N656" i="3"/>
  <c r="M656" i="3"/>
  <c r="L656" i="3"/>
  <c r="P655" i="3"/>
  <c r="O655" i="3"/>
  <c r="N655" i="3"/>
  <c r="M655" i="3"/>
  <c r="L655" i="3"/>
  <c r="P654" i="3"/>
  <c r="O654" i="3"/>
  <c r="N654" i="3"/>
  <c r="M654" i="3"/>
  <c r="L654" i="3"/>
  <c r="P653" i="3"/>
  <c r="O653" i="3"/>
  <c r="N653" i="3"/>
  <c r="M653" i="3"/>
  <c r="L653" i="3"/>
  <c r="P652" i="3"/>
  <c r="O652" i="3"/>
  <c r="N652" i="3"/>
  <c r="M652" i="3"/>
  <c r="L652" i="3"/>
  <c r="P651" i="3"/>
  <c r="O651" i="3"/>
  <c r="N651" i="3"/>
  <c r="M651" i="3"/>
  <c r="L651" i="3"/>
  <c r="P650" i="3"/>
  <c r="O650" i="3"/>
  <c r="N650" i="3"/>
  <c r="M650" i="3"/>
  <c r="L650" i="3"/>
  <c r="P649" i="3"/>
  <c r="O649" i="3"/>
  <c r="N649" i="3"/>
  <c r="M649" i="3"/>
  <c r="L649" i="3"/>
  <c r="P648" i="3"/>
  <c r="O648" i="3"/>
  <c r="N648" i="3"/>
  <c r="M648" i="3"/>
  <c r="L648" i="3"/>
  <c r="P647" i="3"/>
  <c r="O647" i="3"/>
  <c r="N647" i="3"/>
  <c r="M647" i="3"/>
  <c r="L647" i="3"/>
  <c r="P646" i="3"/>
  <c r="O646" i="3"/>
  <c r="N646" i="3"/>
  <c r="M646" i="3"/>
  <c r="L646" i="3"/>
  <c r="P645" i="3"/>
  <c r="O645" i="3"/>
  <c r="N645" i="3"/>
  <c r="M645" i="3"/>
  <c r="L645" i="3"/>
  <c r="P644" i="3"/>
  <c r="O644" i="3"/>
  <c r="N644" i="3"/>
  <c r="M644" i="3"/>
  <c r="L644" i="3"/>
  <c r="P643" i="3"/>
  <c r="O643" i="3"/>
  <c r="N643" i="3"/>
  <c r="M643" i="3"/>
  <c r="L643" i="3"/>
  <c r="P642" i="3"/>
  <c r="O642" i="3"/>
  <c r="N642" i="3"/>
  <c r="M642" i="3"/>
  <c r="L642" i="3"/>
  <c r="P641" i="3"/>
  <c r="O641" i="3"/>
  <c r="N641" i="3"/>
  <c r="M641" i="3"/>
  <c r="L641" i="3"/>
  <c r="P640" i="3"/>
  <c r="O640" i="3"/>
  <c r="N640" i="3"/>
  <c r="M640" i="3"/>
  <c r="L640" i="3"/>
  <c r="P639" i="3"/>
  <c r="O639" i="3"/>
  <c r="N639" i="3"/>
  <c r="M639" i="3"/>
  <c r="L639" i="3"/>
  <c r="P638" i="3"/>
  <c r="O638" i="3"/>
  <c r="N638" i="3"/>
  <c r="M638" i="3"/>
  <c r="L638" i="3"/>
  <c r="P637" i="3"/>
  <c r="O637" i="3"/>
  <c r="N637" i="3"/>
  <c r="M637" i="3"/>
  <c r="L637" i="3"/>
  <c r="P636" i="3"/>
  <c r="O636" i="3"/>
  <c r="N636" i="3"/>
  <c r="M636" i="3"/>
  <c r="L636" i="3"/>
  <c r="P635" i="3"/>
  <c r="O635" i="3"/>
  <c r="N635" i="3"/>
  <c r="M635" i="3"/>
  <c r="L635" i="3"/>
  <c r="P634" i="3"/>
  <c r="O634" i="3"/>
  <c r="N634" i="3"/>
  <c r="M634" i="3"/>
  <c r="L634" i="3"/>
  <c r="P633" i="3"/>
  <c r="O633" i="3"/>
  <c r="N633" i="3"/>
  <c r="M633" i="3"/>
  <c r="L633" i="3"/>
  <c r="P632" i="3"/>
  <c r="O632" i="3"/>
  <c r="N632" i="3"/>
  <c r="M632" i="3"/>
  <c r="L632" i="3"/>
  <c r="P631" i="3"/>
  <c r="O631" i="3"/>
  <c r="N631" i="3"/>
  <c r="M631" i="3"/>
  <c r="L631" i="3"/>
  <c r="P630" i="3"/>
  <c r="O630" i="3"/>
  <c r="N630" i="3"/>
  <c r="M630" i="3"/>
  <c r="L630" i="3"/>
  <c r="P629" i="3"/>
  <c r="O629" i="3"/>
  <c r="N629" i="3"/>
  <c r="M629" i="3"/>
  <c r="L629" i="3"/>
  <c r="P628" i="3"/>
  <c r="O628" i="3"/>
  <c r="N628" i="3"/>
  <c r="M628" i="3"/>
  <c r="L628" i="3"/>
  <c r="P627" i="3"/>
  <c r="O627" i="3"/>
  <c r="N627" i="3"/>
  <c r="M627" i="3"/>
  <c r="L627" i="3"/>
  <c r="P626" i="3"/>
  <c r="O626" i="3"/>
  <c r="N626" i="3"/>
  <c r="M626" i="3"/>
  <c r="L626" i="3"/>
  <c r="P625" i="3"/>
  <c r="O625" i="3"/>
  <c r="N625" i="3"/>
  <c r="M625" i="3"/>
  <c r="L625" i="3"/>
  <c r="P624" i="3"/>
  <c r="O624" i="3"/>
  <c r="N624" i="3"/>
  <c r="M624" i="3"/>
  <c r="L624" i="3"/>
  <c r="P623" i="3"/>
  <c r="O623" i="3"/>
  <c r="N623" i="3"/>
  <c r="M623" i="3"/>
  <c r="L623" i="3"/>
  <c r="P622" i="3"/>
  <c r="O622" i="3"/>
  <c r="N622" i="3"/>
  <c r="M622" i="3"/>
  <c r="L622" i="3"/>
  <c r="P621" i="3"/>
  <c r="O621" i="3"/>
  <c r="N621" i="3"/>
  <c r="M621" i="3"/>
  <c r="L621" i="3"/>
  <c r="P620" i="3"/>
  <c r="O620" i="3"/>
  <c r="N620" i="3"/>
  <c r="M620" i="3"/>
  <c r="L620" i="3"/>
  <c r="P619" i="3"/>
  <c r="O619" i="3"/>
  <c r="N619" i="3"/>
  <c r="M619" i="3"/>
  <c r="L619" i="3"/>
  <c r="P618" i="3"/>
  <c r="O618" i="3"/>
  <c r="N618" i="3"/>
  <c r="M618" i="3"/>
  <c r="L618" i="3"/>
  <c r="P617" i="3"/>
  <c r="O617" i="3"/>
  <c r="N617" i="3"/>
  <c r="M617" i="3"/>
  <c r="L617" i="3"/>
  <c r="P616" i="3"/>
  <c r="O616" i="3"/>
  <c r="N616" i="3"/>
  <c r="M616" i="3"/>
  <c r="L616" i="3"/>
  <c r="P615" i="3"/>
  <c r="O615" i="3"/>
  <c r="N615" i="3"/>
  <c r="M615" i="3"/>
  <c r="L615" i="3"/>
  <c r="P614" i="3"/>
  <c r="O614" i="3"/>
  <c r="N614" i="3"/>
  <c r="M614" i="3"/>
  <c r="L614" i="3"/>
  <c r="P613" i="3"/>
  <c r="O613" i="3"/>
  <c r="N613" i="3"/>
  <c r="M613" i="3"/>
  <c r="L613" i="3"/>
  <c r="P612" i="3"/>
  <c r="O612" i="3"/>
  <c r="N612" i="3"/>
  <c r="M612" i="3"/>
  <c r="L612" i="3"/>
  <c r="P611" i="3"/>
  <c r="O611" i="3"/>
  <c r="N611" i="3"/>
  <c r="M611" i="3"/>
  <c r="L611" i="3"/>
  <c r="P610" i="3"/>
  <c r="O610" i="3"/>
  <c r="N610" i="3"/>
  <c r="M610" i="3"/>
  <c r="L610" i="3"/>
  <c r="P609" i="3"/>
  <c r="O609" i="3"/>
  <c r="N609" i="3"/>
  <c r="M609" i="3"/>
  <c r="L609" i="3"/>
  <c r="P608" i="3"/>
  <c r="O608" i="3"/>
  <c r="N608" i="3"/>
  <c r="M608" i="3"/>
  <c r="L608" i="3"/>
  <c r="P607" i="3"/>
  <c r="O607" i="3"/>
  <c r="N607" i="3"/>
  <c r="M607" i="3"/>
  <c r="L607" i="3"/>
  <c r="P606" i="3"/>
  <c r="O606" i="3"/>
  <c r="N606" i="3"/>
  <c r="M606" i="3"/>
  <c r="L606" i="3"/>
  <c r="P605" i="3"/>
  <c r="O605" i="3"/>
  <c r="N605" i="3"/>
  <c r="M605" i="3"/>
  <c r="L605" i="3"/>
  <c r="P604" i="3"/>
  <c r="O604" i="3"/>
  <c r="N604" i="3"/>
  <c r="M604" i="3"/>
  <c r="L604" i="3"/>
  <c r="P603" i="3"/>
  <c r="O603" i="3"/>
  <c r="N603" i="3"/>
  <c r="M603" i="3"/>
  <c r="L603" i="3"/>
  <c r="P602" i="3"/>
  <c r="O602" i="3"/>
  <c r="N602" i="3"/>
  <c r="M602" i="3"/>
  <c r="L602" i="3"/>
  <c r="P601" i="3"/>
  <c r="O601" i="3"/>
  <c r="N601" i="3"/>
  <c r="M601" i="3"/>
  <c r="L601" i="3"/>
  <c r="P600" i="3"/>
  <c r="O600" i="3"/>
  <c r="N600" i="3"/>
  <c r="M600" i="3"/>
  <c r="L600" i="3"/>
  <c r="P599" i="3"/>
  <c r="O599" i="3"/>
  <c r="N599" i="3"/>
  <c r="M599" i="3"/>
  <c r="L599" i="3"/>
  <c r="P598" i="3"/>
  <c r="O598" i="3"/>
  <c r="N598" i="3"/>
  <c r="M598" i="3"/>
  <c r="L598" i="3"/>
  <c r="P597" i="3"/>
  <c r="O597" i="3"/>
  <c r="N597" i="3"/>
  <c r="M597" i="3"/>
  <c r="L597" i="3"/>
  <c r="P596" i="3"/>
  <c r="O596" i="3"/>
  <c r="N596" i="3"/>
  <c r="M596" i="3"/>
  <c r="L596" i="3"/>
  <c r="P595" i="3"/>
  <c r="O595" i="3"/>
  <c r="N595" i="3"/>
  <c r="M595" i="3"/>
  <c r="L595" i="3"/>
  <c r="P594" i="3"/>
  <c r="O594" i="3"/>
  <c r="N594" i="3"/>
  <c r="M594" i="3"/>
  <c r="L594" i="3"/>
  <c r="P593" i="3"/>
  <c r="O593" i="3"/>
  <c r="N593" i="3"/>
  <c r="M593" i="3"/>
  <c r="L593" i="3"/>
  <c r="P592" i="3"/>
  <c r="O592" i="3"/>
  <c r="N592" i="3"/>
  <c r="M592" i="3"/>
  <c r="L592" i="3"/>
  <c r="P591" i="3"/>
  <c r="O591" i="3"/>
  <c r="N591" i="3"/>
  <c r="M591" i="3"/>
  <c r="L591" i="3"/>
  <c r="P590" i="3"/>
  <c r="O590" i="3"/>
  <c r="N590" i="3"/>
  <c r="M590" i="3"/>
  <c r="L590" i="3"/>
  <c r="P589" i="3"/>
  <c r="O589" i="3"/>
  <c r="N589" i="3"/>
  <c r="M589" i="3"/>
  <c r="L589" i="3"/>
  <c r="P588" i="3"/>
  <c r="O588" i="3"/>
  <c r="N588" i="3"/>
  <c r="M588" i="3"/>
  <c r="L588" i="3"/>
  <c r="P587" i="3"/>
  <c r="O587" i="3"/>
  <c r="N587" i="3"/>
  <c r="M587" i="3"/>
  <c r="L587" i="3"/>
  <c r="P586" i="3"/>
  <c r="O586" i="3"/>
  <c r="N586" i="3"/>
  <c r="M586" i="3"/>
  <c r="L586" i="3"/>
  <c r="P585" i="3"/>
  <c r="O585" i="3"/>
  <c r="N585" i="3"/>
  <c r="M585" i="3"/>
  <c r="L585" i="3"/>
  <c r="P584" i="3"/>
  <c r="O584" i="3"/>
  <c r="N584" i="3"/>
  <c r="M584" i="3"/>
  <c r="L584" i="3"/>
  <c r="P583" i="3"/>
  <c r="O583" i="3"/>
  <c r="N583" i="3"/>
  <c r="M583" i="3"/>
  <c r="L583" i="3"/>
  <c r="P582" i="3"/>
  <c r="O582" i="3"/>
  <c r="N582" i="3"/>
  <c r="M582" i="3"/>
  <c r="L582" i="3"/>
  <c r="P581" i="3"/>
  <c r="O581" i="3"/>
  <c r="N581" i="3"/>
  <c r="M581" i="3"/>
  <c r="L581" i="3"/>
  <c r="P580" i="3"/>
  <c r="O580" i="3"/>
  <c r="N580" i="3"/>
  <c r="M580" i="3"/>
  <c r="L580" i="3"/>
  <c r="P579" i="3"/>
  <c r="O579" i="3"/>
  <c r="N579" i="3"/>
  <c r="M579" i="3"/>
  <c r="L579" i="3"/>
  <c r="P578" i="3"/>
  <c r="O578" i="3"/>
  <c r="N578" i="3"/>
  <c r="M578" i="3"/>
  <c r="L578" i="3"/>
  <c r="P577" i="3"/>
  <c r="O577" i="3"/>
  <c r="N577" i="3"/>
  <c r="M577" i="3"/>
  <c r="L577" i="3"/>
  <c r="P576" i="3"/>
  <c r="O576" i="3"/>
  <c r="N576" i="3"/>
  <c r="M576" i="3"/>
  <c r="L576" i="3"/>
  <c r="P575" i="3"/>
  <c r="O575" i="3"/>
  <c r="N575" i="3"/>
  <c r="M575" i="3"/>
  <c r="L575" i="3"/>
  <c r="P574" i="3"/>
  <c r="O574" i="3"/>
  <c r="N574" i="3"/>
  <c r="M574" i="3"/>
  <c r="L574" i="3"/>
  <c r="P573" i="3"/>
  <c r="O573" i="3"/>
  <c r="N573" i="3"/>
  <c r="M573" i="3"/>
  <c r="L573" i="3"/>
  <c r="P572" i="3"/>
  <c r="O572" i="3"/>
  <c r="N572" i="3"/>
  <c r="M572" i="3"/>
  <c r="L572" i="3"/>
  <c r="P571" i="3"/>
  <c r="O571" i="3"/>
  <c r="N571" i="3"/>
  <c r="M571" i="3"/>
  <c r="L571" i="3"/>
  <c r="P570" i="3"/>
  <c r="O570" i="3"/>
  <c r="N570" i="3"/>
  <c r="M570" i="3"/>
  <c r="L570" i="3"/>
  <c r="P569" i="3"/>
  <c r="O569" i="3"/>
  <c r="N569" i="3"/>
  <c r="M569" i="3"/>
  <c r="L569" i="3"/>
  <c r="P568" i="3"/>
  <c r="O568" i="3"/>
  <c r="N568" i="3"/>
  <c r="M568" i="3"/>
  <c r="L568" i="3"/>
  <c r="P567" i="3"/>
  <c r="O567" i="3"/>
  <c r="N567" i="3"/>
  <c r="M567" i="3"/>
  <c r="L567" i="3"/>
  <c r="P566" i="3"/>
  <c r="O566" i="3"/>
  <c r="N566" i="3"/>
  <c r="M566" i="3"/>
  <c r="L566" i="3"/>
  <c r="P565" i="3"/>
  <c r="O565" i="3"/>
  <c r="N565" i="3"/>
  <c r="M565" i="3"/>
  <c r="L565" i="3"/>
  <c r="P564" i="3"/>
  <c r="O564" i="3"/>
  <c r="N564" i="3"/>
  <c r="M564" i="3"/>
  <c r="L564" i="3"/>
  <c r="P563" i="3"/>
  <c r="O563" i="3"/>
  <c r="N563" i="3"/>
  <c r="M563" i="3"/>
  <c r="L563" i="3"/>
  <c r="P562" i="3"/>
  <c r="O562" i="3"/>
  <c r="N562" i="3"/>
  <c r="M562" i="3"/>
  <c r="L562" i="3"/>
  <c r="P561" i="3"/>
  <c r="O561" i="3"/>
  <c r="N561" i="3"/>
  <c r="M561" i="3"/>
  <c r="L561" i="3"/>
  <c r="P560" i="3"/>
  <c r="O560" i="3"/>
  <c r="N560" i="3"/>
  <c r="M560" i="3"/>
  <c r="L560" i="3"/>
  <c r="P559" i="3"/>
  <c r="O559" i="3"/>
  <c r="N559" i="3"/>
  <c r="M559" i="3"/>
  <c r="L559" i="3"/>
  <c r="P558" i="3"/>
  <c r="O558" i="3"/>
  <c r="N558" i="3"/>
  <c r="M558" i="3"/>
  <c r="L558" i="3"/>
  <c r="P557" i="3"/>
  <c r="O557" i="3"/>
  <c r="N557" i="3"/>
  <c r="M557" i="3"/>
  <c r="L557" i="3"/>
  <c r="P556" i="3"/>
  <c r="O556" i="3"/>
  <c r="N556" i="3"/>
  <c r="M556" i="3"/>
  <c r="L556" i="3"/>
  <c r="P555" i="3"/>
  <c r="O555" i="3"/>
  <c r="N555" i="3"/>
  <c r="M555" i="3"/>
  <c r="L555" i="3"/>
  <c r="P554" i="3"/>
  <c r="O554" i="3"/>
  <c r="N554" i="3"/>
  <c r="M554" i="3"/>
  <c r="L554" i="3"/>
  <c r="P553" i="3"/>
  <c r="O553" i="3"/>
  <c r="N553" i="3"/>
  <c r="M553" i="3"/>
  <c r="L553" i="3"/>
  <c r="P552" i="3"/>
  <c r="O552" i="3"/>
  <c r="N552" i="3"/>
  <c r="M552" i="3"/>
  <c r="L552" i="3"/>
  <c r="P551" i="3"/>
  <c r="O551" i="3"/>
  <c r="N551" i="3"/>
  <c r="M551" i="3"/>
  <c r="L551" i="3"/>
  <c r="P550" i="3"/>
  <c r="O550" i="3"/>
  <c r="N550" i="3"/>
  <c r="M550" i="3"/>
  <c r="L550" i="3"/>
  <c r="P549" i="3"/>
  <c r="O549" i="3"/>
  <c r="N549" i="3"/>
  <c r="M549" i="3"/>
  <c r="L549" i="3"/>
  <c r="P548" i="3"/>
  <c r="O548" i="3"/>
  <c r="N548" i="3"/>
  <c r="M548" i="3"/>
  <c r="L548" i="3"/>
  <c r="P547" i="3"/>
  <c r="O547" i="3"/>
  <c r="N547" i="3"/>
  <c r="M547" i="3"/>
  <c r="L547" i="3"/>
  <c r="P546" i="3"/>
  <c r="O546" i="3"/>
  <c r="N546" i="3"/>
  <c r="M546" i="3"/>
  <c r="L546" i="3"/>
  <c r="P545" i="3"/>
  <c r="O545" i="3"/>
  <c r="N545" i="3"/>
  <c r="M545" i="3"/>
  <c r="L545" i="3"/>
  <c r="P544" i="3"/>
  <c r="O544" i="3"/>
  <c r="N544" i="3"/>
  <c r="M544" i="3"/>
  <c r="L544" i="3"/>
  <c r="P543" i="3"/>
  <c r="O543" i="3"/>
  <c r="N543" i="3"/>
  <c r="M543" i="3"/>
  <c r="L543" i="3"/>
  <c r="P542" i="3"/>
  <c r="O542" i="3"/>
  <c r="N542" i="3"/>
  <c r="M542" i="3"/>
  <c r="L542" i="3"/>
  <c r="P541" i="3"/>
  <c r="O541" i="3"/>
  <c r="N541" i="3"/>
  <c r="M541" i="3"/>
  <c r="L541" i="3"/>
  <c r="P540" i="3"/>
  <c r="O540" i="3"/>
  <c r="N540" i="3"/>
  <c r="M540" i="3"/>
  <c r="L540" i="3"/>
  <c r="P539" i="3"/>
  <c r="O539" i="3"/>
  <c r="N539" i="3"/>
  <c r="M539" i="3"/>
  <c r="L539" i="3"/>
  <c r="P538" i="3"/>
  <c r="O538" i="3"/>
  <c r="N538" i="3"/>
  <c r="M538" i="3"/>
  <c r="L538" i="3"/>
  <c r="P537" i="3"/>
  <c r="O537" i="3"/>
  <c r="N537" i="3"/>
  <c r="M537" i="3"/>
  <c r="L537" i="3"/>
  <c r="P536" i="3"/>
  <c r="O536" i="3"/>
  <c r="N536" i="3"/>
  <c r="M536" i="3"/>
  <c r="L536" i="3"/>
  <c r="P535" i="3"/>
  <c r="O535" i="3"/>
  <c r="N535" i="3"/>
  <c r="M535" i="3"/>
  <c r="L535" i="3"/>
  <c r="P534" i="3"/>
  <c r="O534" i="3"/>
  <c r="N534" i="3"/>
  <c r="M534" i="3"/>
  <c r="L534" i="3"/>
  <c r="P533" i="3"/>
  <c r="O533" i="3"/>
  <c r="N533" i="3"/>
  <c r="M533" i="3"/>
  <c r="L533" i="3"/>
  <c r="P532" i="3"/>
  <c r="O532" i="3"/>
  <c r="N532" i="3"/>
  <c r="M532" i="3"/>
  <c r="L532" i="3"/>
  <c r="P531" i="3"/>
  <c r="O531" i="3"/>
  <c r="N531" i="3"/>
  <c r="M531" i="3"/>
  <c r="L531" i="3"/>
  <c r="P530" i="3"/>
  <c r="O530" i="3"/>
  <c r="N530" i="3"/>
  <c r="M530" i="3"/>
  <c r="L530" i="3"/>
  <c r="P529" i="3"/>
  <c r="O529" i="3"/>
  <c r="N529" i="3"/>
  <c r="M529" i="3"/>
  <c r="L529" i="3"/>
  <c r="P528" i="3"/>
  <c r="O528" i="3"/>
  <c r="N528" i="3"/>
  <c r="M528" i="3"/>
  <c r="L528" i="3"/>
  <c r="P527" i="3"/>
  <c r="O527" i="3"/>
  <c r="N527" i="3"/>
  <c r="M527" i="3"/>
  <c r="L527" i="3"/>
  <c r="P526" i="3"/>
  <c r="O526" i="3"/>
  <c r="N526" i="3"/>
  <c r="M526" i="3"/>
  <c r="L526" i="3"/>
  <c r="P525" i="3"/>
  <c r="O525" i="3"/>
  <c r="N525" i="3"/>
  <c r="M525" i="3"/>
  <c r="L525" i="3"/>
  <c r="P524" i="3"/>
  <c r="O524" i="3"/>
  <c r="N524" i="3"/>
  <c r="M524" i="3"/>
  <c r="L524" i="3"/>
  <c r="P523" i="3"/>
  <c r="O523" i="3"/>
  <c r="N523" i="3"/>
  <c r="M523" i="3"/>
  <c r="L523" i="3"/>
  <c r="P522" i="3"/>
  <c r="O522" i="3"/>
  <c r="N522" i="3"/>
  <c r="M522" i="3"/>
  <c r="L522" i="3"/>
  <c r="P521" i="3"/>
  <c r="O521" i="3"/>
  <c r="N521" i="3"/>
  <c r="M521" i="3"/>
  <c r="L521" i="3"/>
  <c r="P520" i="3"/>
  <c r="O520" i="3"/>
  <c r="N520" i="3"/>
  <c r="M520" i="3"/>
  <c r="L520" i="3"/>
  <c r="P519" i="3"/>
  <c r="O519" i="3"/>
  <c r="N519" i="3"/>
  <c r="M519" i="3"/>
  <c r="L519" i="3"/>
  <c r="P518" i="3"/>
  <c r="O518" i="3"/>
  <c r="N518" i="3"/>
  <c r="M518" i="3"/>
  <c r="L518" i="3"/>
  <c r="P517" i="3"/>
  <c r="O517" i="3"/>
  <c r="N517" i="3"/>
  <c r="M517" i="3"/>
  <c r="L517" i="3"/>
  <c r="P516" i="3"/>
  <c r="O516" i="3"/>
  <c r="N516" i="3"/>
  <c r="M516" i="3"/>
  <c r="L516" i="3"/>
  <c r="P515" i="3"/>
  <c r="O515" i="3"/>
  <c r="N515" i="3"/>
  <c r="M515" i="3"/>
  <c r="L515" i="3"/>
  <c r="P514" i="3"/>
  <c r="O514" i="3"/>
  <c r="N514" i="3"/>
  <c r="M514" i="3"/>
  <c r="L514" i="3"/>
  <c r="P513" i="3"/>
  <c r="O513" i="3"/>
  <c r="N513" i="3"/>
  <c r="M513" i="3"/>
  <c r="L513" i="3"/>
  <c r="P512" i="3"/>
  <c r="O512" i="3"/>
  <c r="N512" i="3"/>
  <c r="M512" i="3"/>
  <c r="L512" i="3"/>
  <c r="P511" i="3"/>
  <c r="O511" i="3"/>
  <c r="N511" i="3"/>
  <c r="M511" i="3"/>
  <c r="L511" i="3"/>
  <c r="P510" i="3"/>
  <c r="O510" i="3"/>
  <c r="N510" i="3"/>
  <c r="M510" i="3"/>
  <c r="L510" i="3"/>
  <c r="P509" i="3"/>
  <c r="O509" i="3"/>
  <c r="N509" i="3"/>
  <c r="M509" i="3"/>
  <c r="L509" i="3"/>
  <c r="P508" i="3"/>
  <c r="O508" i="3"/>
  <c r="N508" i="3"/>
  <c r="M508" i="3"/>
  <c r="L508" i="3"/>
  <c r="P507" i="3"/>
  <c r="O507" i="3"/>
  <c r="N507" i="3"/>
  <c r="M507" i="3"/>
  <c r="L507" i="3"/>
  <c r="P506" i="3"/>
  <c r="O506" i="3"/>
  <c r="N506" i="3"/>
  <c r="M506" i="3"/>
  <c r="L506" i="3"/>
  <c r="P505" i="3"/>
  <c r="O505" i="3"/>
  <c r="N505" i="3"/>
  <c r="M505" i="3"/>
  <c r="L505" i="3"/>
  <c r="P504" i="3"/>
  <c r="O504" i="3"/>
  <c r="N504" i="3"/>
  <c r="M504" i="3"/>
  <c r="L504" i="3"/>
  <c r="P503" i="3"/>
  <c r="O503" i="3"/>
  <c r="N503" i="3"/>
  <c r="M503" i="3"/>
  <c r="L503" i="3"/>
  <c r="P502" i="3"/>
  <c r="O502" i="3"/>
  <c r="N502" i="3"/>
  <c r="M502" i="3"/>
  <c r="L502" i="3"/>
  <c r="P501" i="3"/>
  <c r="O501" i="3"/>
  <c r="N501" i="3"/>
  <c r="M501" i="3"/>
  <c r="L501" i="3"/>
  <c r="P500" i="3"/>
  <c r="O500" i="3"/>
  <c r="N500" i="3"/>
  <c r="M500" i="3"/>
  <c r="L500" i="3"/>
  <c r="P499" i="3"/>
  <c r="O499" i="3"/>
  <c r="N499" i="3"/>
  <c r="M499" i="3"/>
  <c r="L499" i="3"/>
  <c r="P498" i="3"/>
  <c r="O498" i="3"/>
  <c r="N498" i="3"/>
  <c r="M498" i="3"/>
  <c r="L498" i="3"/>
  <c r="P497" i="3"/>
  <c r="O497" i="3"/>
  <c r="N497" i="3"/>
  <c r="M497" i="3"/>
  <c r="L497" i="3"/>
  <c r="P496" i="3"/>
  <c r="O496" i="3"/>
  <c r="N496" i="3"/>
  <c r="M496" i="3"/>
  <c r="L496" i="3"/>
  <c r="P495" i="3"/>
  <c r="O495" i="3"/>
  <c r="N495" i="3"/>
  <c r="M495" i="3"/>
  <c r="L495" i="3"/>
  <c r="P494" i="3"/>
  <c r="O494" i="3"/>
  <c r="N494" i="3"/>
  <c r="M494" i="3"/>
  <c r="L494" i="3"/>
  <c r="P493" i="3"/>
  <c r="O493" i="3"/>
  <c r="N493" i="3"/>
  <c r="M493" i="3"/>
  <c r="L493" i="3"/>
  <c r="P492" i="3"/>
  <c r="O492" i="3"/>
  <c r="N492" i="3"/>
  <c r="M492" i="3"/>
  <c r="L492" i="3"/>
  <c r="P491" i="3"/>
  <c r="O491" i="3"/>
  <c r="N491" i="3"/>
  <c r="M491" i="3"/>
  <c r="L491" i="3"/>
  <c r="P490" i="3"/>
  <c r="O490" i="3"/>
  <c r="N490" i="3"/>
  <c r="M490" i="3"/>
  <c r="L490" i="3"/>
  <c r="P489" i="3"/>
  <c r="O489" i="3"/>
  <c r="N489" i="3"/>
  <c r="M489" i="3"/>
  <c r="L489" i="3"/>
  <c r="P488" i="3"/>
  <c r="O488" i="3"/>
  <c r="N488" i="3"/>
  <c r="M488" i="3"/>
  <c r="L488" i="3"/>
  <c r="P487" i="3"/>
  <c r="O487" i="3"/>
  <c r="N487" i="3"/>
  <c r="M487" i="3"/>
  <c r="L487" i="3"/>
  <c r="P486" i="3"/>
  <c r="O486" i="3"/>
  <c r="N486" i="3"/>
  <c r="M486" i="3"/>
  <c r="L486" i="3"/>
  <c r="P485" i="3"/>
  <c r="O485" i="3"/>
  <c r="N485" i="3"/>
  <c r="M485" i="3"/>
  <c r="L485" i="3"/>
  <c r="P484" i="3"/>
  <c r="O484" i="3"/>
  <c r="N484" i="3"/>
  <c r="M484" i="3"/>
  <c r="L484" i="3"/>
  <c r="P483" i="3"/>
  <c r="O483" i="3"/>
  <c r="N483" i="3"/>
  <c r="M483" i="3"/>
  <c r="L483" i="3"/>
  <c r="P482" i="3"/>
  <c r="O482" i="3"/>
  <c r="N482" i="3"/>
  <c r="M482" i="3"/>
  <c r="L482" i="3"/>
  <c r="P481" i="3"/>
  <c r="O481" i="3"/>
  <c r="N481" i="3"/>
  <c r="M481" i="3"/>
  <c r="L481" i="3"/>
  <c r="P480" i="3"/>
  <c r="O480" i="3"/>
  <c r="N480" i="3"/>
  <c r="M480" i="3"/>
  <c r="L480" i="3"/>
  <c r="P479" i="3"/>
  <c r="O479" i="3"/>
  <c r="N479" i="3"/>
  <c r="M479" i="3"/>
  <c r="L479" i="3"/>
  <c r="P478" i="3"/>
  <c r="O478" i="3"/>
  <c r="N478" i="3"/>
  <c r="M478" i="3"/>
  <c r="L478" i="3"/>
  <c r="P477" i="3"/>
  <c r="O477" i="3"/>
  <c r="N477" i="3"/>
  <c r="M477" i="3"/>
  <c r="L477" i="3"/>
  <c r="P476" i="3"/>
  <c r="O476" i="3"/>
  <c r="N476" i="3"/>
  <c r="M476" i="3"/>
  <c r="L476" i="3"/>
  <c r="P475" i="3"/>
  <c r="O475" i="3"/>
  <c r="N475" i="3"/>
  <c r="M475" i="3"/>
  <c r="L475" i="3"/>
  <c r="P474" i="3"/>
  <c r="O474" i="3"/>
  <c r="N474" i="3"/>
  <c r="M474" i="3"/>
  <c r="L474" i="3"/>
  <c r="P473" i="3"/>
  <c r="O473" i="3"/>
  <c r="N473" i="3"/>
  <c r="M473" i="3"/>
  <c r="L473" i="3"/>
  <c r="P472" i="3"/>
  <c r="O472" i="3"/>
  <c r="N472" i="3"/>
  <c r="M472" i="3"/>
  <c r="L472" i="3"/>
  <c r="P471" i="3"/>
  <c r="O471" i="3"/>
  <c r="N471" i="3"/>
  <c r="M471" i="3"/>
  <c r="L471" i="3"/>
  <c r="P470" i="3"/>
  <c r="O470" i="3"/>
  <c r="N470" i="3"/>
  <c r="M470" i="3"/>
  <c r="L470" i="3"/>
  <c r="P469" i="3"/>
  <c r="O469" i="3"/>
  <c r="N469" i="3"/>
  <c r="M469" i="3"/>
  <c r="L469" i="3"/>
  <c r="P468" i="3"/>
  <c r="O468" i="3"/>
  <c r="N468" i="3"/>
  <c r="M468" i="3"/>
  <c r="L468" i="3"/>
  <c r="P467" i="3"/>
  <c r="O467" i="3"/>
  <c r="N467" i="3"/>
  <c r="M467" i="3"/>
  <c r="L467" i="3"/>
  <c r="P466" i="3"/>
  <c r="O466" i="3"/>
  <c r="N466" i="3"/>
  <c r="M466" i="3"/>
  <c r="L466" i="3"/>
  <c r="P465" i="3"/>
  <c r="O465" i="3"/>
  <c r="N465" i="3"/>
  <c r="M465" i="3"/>
  <c r="L465" i="3"/>
  <c r="P464" i="3"/>
  <c r="O464" i="3"/>
  <c r="N464" i="3"/>
  <c r="M464" i="3"/>
  <c r="L464" i="3"/>
  <c r="P463" i="3"/>
  <c r="O463" i="3"/>
  <c r="N463" i="3"/>
  <c r="M463" i="3"/>
  <c r="L463" i="3"/>
  <c r="P462" i="3"/>
  <c r="O462" i="3"/>
  <c r="N462" i="3"/>
  <c r="M462" i="3"/>
  <c r="L462" i="3"/>
  <c r="P461" i="3"/>
  <c r="O461" i="3"/>
  <c r="N461" i="3"/>
  <c r="M461" i="3"/>
  <c r="L461" i="3"/>
  <c r="P460" i="3"/>
  <c r="O460" i="3"/>
  <c r="N460" i="3"/>
  <c r="M460" i="3"/>
  <c r="L460" i="3"/>
  <c r="P459" i="3"/>
  <c r="O459" i="3"/>
  <c r="N459" i="3"/>
  <c r="M459" i="3"/>
  <c r="L459" i="3"/>
  <c r="P458" i="3"/>
  <c r="O458" i="3"/>
  <c r="N458" i="3"/>
  <c r="M458" i="3"/>
  <c r="L458" i="3"/>
  <c r="P457" i="3"/>
  <c r="O457" i="3"/>
  <c r="N457" i="3"/>
  <c r="M457" i="3"/>
  <c r="L457" i="3"/>
  <c r="P456" i="3"/>
  <c r="O456" i="3"/>
  <c r="N456" i="3"/>
  <c r="M456" i="3"/>
  <c r="L456" i="3"/>
  <c r="P455" i="3"/>
  <c r="O455" i="3"/>
  <c r="N455" i="3"/>
  <c r="M455" i="3"/>
  <c r="L455" i="3"/>
  <c r="P454" i="3"/>
  <c r="O454" i="3"/>
  <c r="N454" i="3"/>
  <c r="M454" i="3"/>
  <c r="L454" i="3"/>
  <c r="P453" i="3"/>
  <c r="O453" i="3"/>
  <c r="N453" i="3"/>
  <c r="M453" i="3"/>
  <c r="L453" i="3"/>
  <c r="P452" i="3"/>
  <c r="O452" i="3"/>
  <c r="N452" i="3"/>
  <c r="M452" i="3"/>
  <c r="L452" i="3"/>
  <c r="P451" i="3"/>
  <c r="O451" i="3"/>
  <c r="N451" i="3"/>
  <c r="M451" i="3"/>
  <c r="L451" i="3"/>
  <c r="P450" i="3"/>
  <c r="O450" i="3"/>
  <c r="N450" i="3"/>
  <c r="M450" i="3"/>
  <c r="L450" i="3"/>
  <c r="P449" i="3"/>
  <c r="O449" i="3"/>
  <c r="N449" i="3"/>
  <c r="M449" i="3"/>
  <c r="L449" i="3"/>
  <c r="P448" i="3"/>
  <c r="O448" i="3"/>
  <c r="N448" i="3"/>
  <c r="M448" i="3"/>
  <c r="L448" i="3"/>
  <c r="P447" i="3"/>
  <c r="O447" i="3"/>
  <c r="N447" i="3"/>
  <c r="M447" i="3"/>
  <c r="L447" i="3"/>
  <c r="P446" i="3"/>
  <c r="O446" i="3"/>
  <c r="N446" i="3"/>
  <c r="M446" i="3"/>
  <c r="L446" i="3"/>
  <c r="P445" i="3"/>
  <c r="O445" i="3"/>
  <c r="N445" i="3"/>
  <c r="M445" i="3"/>
  <c r="L445" i="3"/>
  <c r="P444" i="3"/>
  <c r="O444" i="3"/>
  <c r="N444" i="3"/>
  <c r="M444" i="3"/>
  <c r="L444" i="3"/>
  <c r="P443" i="3"/>
  <c r="O443" i="3"/>
  <c r="N443" i="3"/>
  <c r="M443" i="3"/>
  <c r="L443" i="3"/>
  <c r="P442" i="3"/>
  <c r="O442" i="3"/>
  <c r="N442" i="3"/>
  <c r="M442" i="3"/>
  <c r="L442" i="3"/>
  <c r="P441" i="3"/>
  <c r="O441" i="3"/>
  <c r="N441" i="3"/>
  <c r="M441" i="3"/>
  <c r="L441" i="3"/>
  <c r="P440" i="3"/>
  <c r="O440" i="3"/>
  <c r="N440" i="3"/>
  <c r="M440" i="3"/>
  <c r="L440" i="3"/>
  <c r="P439" i="3"/>
  <c r="O439" i="3"/>
  <c r="N439" i="3"/>
  <c r="M439" i="3"/>
  <c r="L439" i="3"/>
  <c r="P438" i="3"/>
  <c r="O438" i="3"/>
  <c r="N438" i="3"/>
  <c r="M438" i="3"/>
  <c r="L438" i="3"/>
  <c r="P437" i="3"/>
  <c r="O437" i="3"/>
  <c r="N437" i="3"/>
  <c r="M437" i="3"/>
  <c r="L437" i="3"/>
  <c r="P436" i="3"/>
  <c r="O436" i="3"/>
  <c r="N436" i="3"/>
  <c r="M436" i="3"/>
  <c r="L436" i="3"/>
  <c r="P435" i="3"/>
  <c r="O435" i="3"/>
  <c r="N435" i="3"/>
  <c r="M435" i="3"/>
  <c r="L435" i="3"/>
  <c r="P434" i="3"/>
  <c r="O434" i="3"/>
  <c r="N434" i="3"/>
  <c r="M434" i="3"/>
  <c r="L434" i="3"/>
  <c r="P433" i="3"/>
  <c r="O433" i="3"/>
  <c r="N433" i="3"/>
  <c r="M433" i="3"/>
  <c r="L433" i="3"/>
  <c r="P432" i="3"/>
  <c r="O432" i="3"/>
  <c r="N432" i="3"/>
  <c r="M432" i="3"/>
  <c r="L432" i="3"/>
  <c r="P431" i="3"/>
  <c r="O431" i="3"/>
  <c r="N431" i="3"/>
  <c r="M431" i="3"/>
  <c r="L431" i="3"/>
  <c r="P430" i="3"/>
  <c r="O430" i="3"/>
  <c r="N430" i="3"/>
  <c r="M430" i="3"/>
  <c r="L430" i="3"/>
  <c r="P429" i="3"/>
  <c r="O429" i="3"/>
  <c r="N429" i="3"/>
  <c r="M429" i="3"/>
  <c r="L429" i="3"/>
  <c r="P428" i="3"/>
  <c r="O428" i="3"/>
  <c r="N428" i="3"/>
  <c r="M428" i="3"/>
  <c r="L428" i="3"/>
  <c r="P427" i="3"/>
  <c r="O427" i="3"/>
  <c r="N427" i="3"/>
  <c r="M427" i="3"/>
  <c r="L427" i="3"/>
  <c r="P426" i="3"/>
  <c r="O426" i="3"/>
  <c r="N426" i="3"/>
  <c r="M426" i="3"/>
  <c r="L426" i="3"/>
  <c r="P425" i="3"/>
  <c r="O425" i="3"/>
  <c r="N425" i="3"/>
  <c r="M425" i="3"/>
  <c r="L425" i="3"/>
  <c r="P424" i="3"/>
  <c r="O424" i="3"/>
  <c r="N424" i="3"/>
  <c r="M424" i="3"/>
  <c r="L424" i="3"/>
  <c r="P423" i="3"/>
  <c r="O423" i="3"/>
  <c r="N423" i="3"/>
  <c r="M423" i="3"/>
  <c r="L423" i="3"/>
  <c r="P422" i="3"/>
  <c r="O422" i="3"/>
  <c r="N422" i="3"/>
  <c r="M422" i="3"/>
  <c r="L422" i="3"/>
  <c r="P421" i="3"/>
  <c r="O421" i="3"/>
  <c r="N421" i="3"/>
  <c r="M421" i="3"/>
  <c r="L421" i="3"/>
  <c r="P420" i="3"/>
  <c r="O420" i="3"/>
  <c r="N420" i="3"/>
  <c r="M420" i="3"/>
  <c r="L420" i="3"/>
  <c r="P419" i="3"/>
  <c r="O419" i="3"/>
  <c r="N419" i="3"/>
  <c r="M419" i="3"/>
  <c r="L419" i="3"/>
  <c r="P418" i="3"/>
  <c r="O418" i="3"/>
  <c r="N418" i="3"/>
  <c r="M418" i="3"/>
  <c r="L418" i="3"/>
  <c r="P417" i="3"/>
  <c r="O417" i="3"/>
  <c r="N417" i="3"/>
  <c r="M417" i="3"/>
  <c r="L417" i="3"/>
  <c r="P416" i="3"/>
  <c r="O416" i="3"/>
  <c r="N416" i="3"/>
  <c r="M416" i="3"/>
  <c r="L416" i="3"/>
  <c r="P415" i="3"/>
  <c r="O415" i="3"/>
  <c r="N415" i="3"/>
  <c r="M415" i="3"/>
  <c r="L415" i="3"/>
  <c r="P414" i="3"/>
  <c r="O414" i="3"/>
  <c r="N414" i="3"/>
  <c r="M414" i="3"/>
  <c r="L414" i="3"/>
  <c r="P413" i="3"/>
  <c r="O413" i="3"/>
  <c r="N413" i="3"/>
  <c r="M413" i="3"/>
  <c r="L413" i="3"/>
  <c r="P412" i="3"/>
  <c r="O412" i="3"/>
  <c r="N412" i="3"/>
  <c r="M412" i="3"/>
  <c r="L412" i="3"/>
  <c r="P411" i="3"/>
  <c r="O411" i="3"/>
  <c r="N411" i="3"/>
  <c r="M411" i="3"/>
  <c r="L411" i="3"/>
  <c r="P410" i="3"/>
  <c r="O410" i="3"/>
  <c r="N410" i="3"/>
  <c r="M410" i="3"/>
  <c r="L410" i="3"/>
  <c r="P409" i="3"/>
  <c r="O409" i="3"/>
  <c r="N409" i="3"/>
  <c r="M409" i="3"/>
  <c r="L409" i="3"/>
  <c r="P408" i="3"/>
  <c r="O408" i="3"/>
  <c r="N408" i="3"/>
  <c r="M408" i="3"/>
  <c r="L408" i="3"/>
  <c r="P407" i="3"/>
  <c r="O407" i="3"/>
  <c r="N407" i="3"/>
  <c r="M407" i="3"/>
  <c r="L407" i="3"/>
  <c r="P406" i="3"/>
  <c r="O406" i="3"/>
  <c r="N406" i="3"/>
  <c r="M406" i="3"/>
  <c r="L406" i="3"/>
  <c r="P405" i="3"/>
  <c r="O405" i="3"/>
  <c r="N405" i="3"/>
  <c r="M405" i="3"/>
  <c r="L405" i="3"/>
  <c r="P404" i="3"/>
  <c r="O404" i="3"/>
  <c r="N404" i="3"/>
  <c r="M404" i="3"/>
  <c r="L404" i="3"/>
  <c r="P403" i="3"/>
  <c r="O403" i="3"/>
  <c r="N403" i="3"/>
  <c r="M403" i="3"/>
  <c r="L403" i="3"/>
  <c r="P402" i="3"/>
  <c r="O402" i="3"/>
  <c r="N402" i="3"/>
  <c r="M402" i="3"/>
  <c r="L402" i="3"/>
  <c r="P401" i="3"/>
  <c r="O401" i="3"/>
  <c r="N401" i="3"/>
  <c r="M401" i="3"/>
  <c r="L401" i="3"/>
  <c r="P400" i="3"/>
  <c r="O400" i="3"/>
  <c r="N400" i="3"/>
  <c r="M400" i="3"/>
  <c r="L400" i="3"/>
  <c r="P399" i="3"/>
  <c r="O399" i="3"/>
  <c r="N399" i="3"/>
  <c r="M399" i="3"/>
  <c r="L399" i="3"/>
  <c r="P398" i="3"/>
  <c r="O398" i="3"/>
  <c r="N398" i="3"/>
  <c r="M398" i="3"/>
  <c r="L398" i="3"/>
  <c r="P397" i="3"/>
  <c r="O397" i="3"/>
  <c r="N397" i="3"/>
  <c r="M397" i="3"/>
  <c r="L397" i="3"/>
  <c r="P396" i="3"/>
  <c r="O396" i="3"/>
  <c r="N396" i="3"/>
  <c r="M396" i="3"/>
  <c r="L396" i="3"/>
  <c r="P395" i="3"/>
  <c r="O395" i="3"/>
  <c r="N395" i="3"/>
  <c r="M395" i="3"/>
  <c r="L395" i="3"/>
  <c r="P394" i="3"/>
  <c r="O394" i="3"/>
  <c r="N394" i="3"/>
  <c r="M394" i="3"/>
  <c r="L394" i="3"/>
  <c r="P393" i="3"/>
  <c r="O393" i="3"/>
  <c r="N393" i="3"/>
  <c r="M393" i="3"/>
  <c r="L393" i="3"/>
  <c r="P392" i="3"/>
  <c r="O392" i="3"/>
  <c r="N392" i="3"/>
  <c r="M392" i="3"/>
  <c r="L392" i="3"/>
  <c r="P391" i="3"/>
  <c r="O391" i="3"/>
  <c r="N391" i="3"/>
  <c r="M391" i="3"/>
  <c r="L391" i="3"/>
  <c r="P390" i="3"/>
  <c r="O390" i="3"/>
  <c r="N390" i="3"/>
  <c r="M390" i="3"/>
  <c r="L390" i="3"/>
  <c r="P389" i="3"/>
  <c r="O389" i="3"/>
  <c r="N389" i="3"/>
  <c r="M389" i="3"/>
  <c r="L389" i="3"/>
  <c r="P388" i="3"/>
  <c r="O388" i="3"/>
  <c r="N388" i="3"/>
  <c r="M388" i="3"/>
  <c r="L388" i="3"/>
  <c r="P387" i="3"/>
  <c r="O387" i="3"/>
  <c r="N387" i="3"/>
  <c r="M387" i="3"/>
  <c r="L387" i="3"/>
  <c r="P386" i="3"/>
  <c r="O386" i="3"/>
  <c r="N386" i="3"/>
  <c r="M386" i="3"/>
  <c r="L386" i="3"/>
  <c r="P385" i="3"/>
  <c r="O385" i="3"/>
  <c r="N385" i="3"/>
  <c r="M385" i="3"/>
  <c r="L385" i="3"/>
  <c r="P384" i="3"/>
  <c r="O384" i="3"/>
  <c r="N384" i="3"/>
  <c r="M384" i="3"/>
  <c r="L384" i="3"/>
  <c r="P383" i="3"/>
  <c r="O383" i="3"/>
  <c r="N383" i="3"/>
  <c r="M383" i="3"/>
  <c r="L383" i="3"/>
  <c r="P382" i="3"/>
  <c r="O382" i="3"/>
  <c r="N382" i="3"/>
  <c r="M382" i="3"/>
  <c r="L382" i="3"/>
  <c r="P381" i="3"/>
  <c r="O381" i="3"/>
  <c r="N381" i="3"/>
  <c r="M381" i="3"/>
  <c r="L381" i="3"/>
  <c r="P380" i="3"/>
  <c r="O380" i="3"/>
  <c r="N380" i="3"/>
  <c r="M380" i="3"/>
  <c r="L380" i="3"/>
  <c r="P379" i="3"/>
  <c r="O379" i="3"/>
  <c r="N379" i="3"/>
  <c r="M379" i="3"/>
  <c r="L379" i="3"/>
  <c r="P378" i="3"/>
  <c r="O378" i="3"/>
  <c r="N378" i="3"/>
  <c r="M378" i="3"/>
  <c r="L378" i="3"/>
  <c r="P377" i="3"/>
  <c r="O377" i="3"/>
  <c r="N377" i="3"/>
  <c r="M377" i="3"/>
  <c r="L377" i="3"/>
  <c r="P376" i="3"/>
  <c r="O376" i="3"/>
  <c r="N376" i="3"/>
  <c r="M376" i="3"/>
  <c r="L376" i="3"/>
  <c r="P375" i="3"/>
  <c r="O375" i="3"/>
  <c r="N375" i="3"/>
  <c r="M375" i="3"/>
  <c r="L375" i="3"/>
  <c r="P374" i="3"/>
  <c r="O374" i="3"/>
  <c r="N374" i="3"/>
  <c r="M374" i="3"/>
  <c r="L374" i="3"/>
  <c r="P373" i="3"/>
  <c r="O373" i="3"/>
  <c r="N373" i="3"/>
  <c r="M373" i="3"/>
  <c r="L373" i="3"/>
  <c r="P372" i="3"/>
  <c r="O372" i="3"/>
  <c r="N372" i="3"/>
  <c r="M372" i="3"/>
  <c r="L372" i="3"/>
  <c r="P371" i="3"/>
  <c r="O371" i="3"/>
  <c r="N371" i="3"/>
  <c r="M371" i="3"/>
  <c r="L371" i="3"/>
  <c r="P370" i="3"/>
  <c r="O370" i="3"/>
  <c r="N370" i="3"/>
  <c r="M370" i="3"/>
  <c r="L370" i="3"/>
  <c r="P369" i="3"/>
  <c r="O369" i="3"/>
  <c r="N369" i="3"/>
  <c r="M369" i="3"/>
  <c r="L369" i="3"/>
  <c r="P368" i="3"/>
  <c r="O368" i="3"/>
  <c r="N368" i="3"/>
  <c r="M368" i="3"/>
  <c r="L368" i="3"/>
  <c r="P367" i="3"/>
  <c r="O367" i="3"/>
  <c r="N367" i="3"/>
  <c r="M367" i="3"/>
  <c r="L367" i="3"/>
  <c r="P366" i="3"/>
  <c r="O366" i="3"/>
  <c r="N366" i="3"/>
  <c r="M366" i="3"/>
  <c r="L366" i="3"/>
  <c r="P365" i="3"/>
  <c r="O365" i="3"/>
  <c r="N365" i="3"/>
  <c r="M365" i="3"/>
  <c r="L365" i="3"/>
  <c r="P364" i="3"/>
  <c r="O364" i="3"/>
  <c r="N364" i="3"/>
  <c r="M364" i="3"/>
  <c r="L364" i="3"/>
  <c r="P363" i="3"/>
  <c r="O363" i="3"/>
  <c r="N363" i="3"/>
  <c r="M363" i="3"/>
  <c r="L363" i="3"/>
  <c r="P362" i="3"/>
  <c r="O362" i="3"/>
  <c r="N362" i="3"/>
  <c r="M362" i="3"/>
  <c r="L362" i="3"/>
  <c r="P361" i="3"/>
  <c r="O361" i="3"/>
  <c r="N361" i="3"/>
  <c r="M361" i="3"/>
  <c r="L361" i="3"/>
  <c r="P360" i="3"/>
  <c r="O360" i="3"/>
  <c r="N360" i="3"/>
  <c r="M360" i="3"/>
  <c r="L360" i="3"/>
  <c r="P359" i="3"/>
  <c r="O359" i="3"/>
  <c r="N359" i="3"/>
  <c r="M359" i="3"/>
  <c r="L359" i="3"/>
  <c r="P358" i="3"/>
  <c r="O358" i="3"/>
  <c r="N358" i="3"/>
  <c r="M358" i="3"/>
  <c r="L358" i="3"/>
  <c r="P357" i="3"/>
  <c r="O357" i="3"/>
  <c r="N357" i="3"/>
  <c r="M357" i="3"/>
  <c r="L357" i="3"/>
  <c r="P356" i="3"/>
  <c r="O356" i="3"/>
  <c r="N356" i="3"/>
  <c r="M356" i="3"/>
  <c r="L356" i="3"/>
  <c r="P355" i="3"/>
  <c r="O355" i="3"/>
  <c r="N355" i="3"/>
  <c r="M355" i="3"/>
  <c r="L355" i="3"/>
  <c r="P354" i="3"/>
  <c r="O354" i="3"/>
  <c r="N354" i="3"/>
  <c r="M354" i="3"/>
  <c r="L354" i="3"/>
  <c r="P353" i="3"/>
  <c r="O353" i="3"/>
  <c r="N353" i="3"/>
  <c r="M353" i="3"/>
  <c r="L353" i="3"/>
  <c r="P352" i="3"/>
  <c r="O352" i="3"/>
  <c r="N352" i="3"/>
  <c r="M352" i="3"/>
  <c r="L352" i="3"/>
  <c r="P351" i="3"/>
  <c r="O351" i="3"/>
  <c r="N351" i="3"/>
  <c r="M351" i="3"/>
  <c r="L351" i="3"/>
  <c r="P350" i="3"/>
  <c r="O350" i="3"/>
  <c r="N350" i="3"/>
  <c r="M350" i="3"/>
  <c r="L350" i="3"/>
  <c r="P349" i="3"/>
  <c r="O349" i="3"/>
  <c r="N349" i="3"/>
  <c r="M349" i="3"/>
  <c r="L349" i="3"/>
  <c r="P348" i="3"/>
  <c r="O348" i="3"/>
  <c r="N348" i="3"/>
  <c r="M348" i="3"/>
  <c r="L348" i="3"/>
  <c r="P347" i="3"/>
  <c r="O347" i="3"/>
  <c r="N347" i="3"/>
  <c r="M347" i="3"/>
  <c r="L347" i="3"/>
  <c r="P346" i="3"/>
  <c r="O346" i="3"/>
  <c r="N346" i="3"/>
  <c r="M346" i="3"/>
  <c r="L346" i="3"/>
  <c r="P345" i="3"/>
  <c r="O345" i="3"/>
  <c r="N345" i="3"/>
  <c r="M345" i="3"/>
  <c r="L345" i="3"/>
  <c r="P344" i="3"/>
  <c r="O344" i="3"/>
  <c r="N344" i="3"/>
  <c r="M344" i="3"/>
  <c r="L344" i="3"/>
  <c r="P343" i="3"/>
  <c r="O343" i="3"/>
  <c r="N343" i="3"/>
  <c r="M343" i="3"/>
  <c r="L343" i="3"/>
  <c r="P342" i="3"/>
  <c r="O342" i="3"/>
  <c r="N342" i="3"/>
  <c r="M342" i="3"/>
  <c r="L342" i="3"/>
  <c r="P341" i="3"/>
  <c r="O341" i="3"/>
  <c r="N341" i="3"/>
  <c r="M341" i="3"/>
  <c r="L341" i="3"/>
  <c r="P340" i="3"/>
  <c r="O340" i="3"/>
  <c r="N340" i="3"/>
  <c r="M340" i="3"/>
  <c r="L340" i="3"/>
  <c r="P339" i="3"/>
  <c r="O339" i="3"/>
  <c r="N339" i="3"/>
  <c r="M339" i="3"/>
  <c r="L339" i="3"/>
  <c r="P338" i="3"/>
  <c r="O338" i="3"/>
  <c r="N338" i="3"/>
  <c r="M338" i="3"/>
  <c r="L338" i="3"/>
  <c r="P337" i="3"/>
  <c r="O337" i="3"/>
  <c r="N337" i="3"/>
  <c r="M337" i="3"/>
  <c r="L337" i="3"/>
  <c r="P336" i="3"/>
  <c r="O336" i="3"/>
  <c r="N336" i="3"/>
  <c r="M336" i="3"/>
  <c r="L336" i="3"/>
  <c r="P335" i="3"/>
  <c r="O335" i="3"/>
  <c r="N335" i="3"/>
  <c r="M335" i="3"/>
  <c r="L335" i="3"/>
  <c r="P334" i="3"/>
  <c r="O334" i="3"/>
  <c r="N334" i="3"/>
  <c r="M334" i="3"/>
  <c r="L334" i="3"/>
  <c r="P333" i="3"/>
  <c r="O333" i="3"/>
  <c r="N333" i="3"/>
  <c r="M333" i="3"/>
  <c r="L333" i="3"/>
  <c r="P332" i="3"/>
  <c r="O332" i="3"/>
  <c r="N332" i="3"/>
  <c r="M332" i="3"/>
  <c r="L332" i="3"/>
  <c r="P331" i="3"/>
  <c r="O331" i="3"/>
  <c r="N331" i="3"/>
  <c r="M331" i="3"/>
  <c r="L331" i="3"/>
  <c r="P330" i="3"/>
  <c r="O330" i="3"/>
  <c r="N330" i="3"/>
  <c r="M330" i="3"/>
  <c r="L330" i="3"/>
  <c r="P329" i="3"/>
  <c r="O329" i="3"/>
  <c r="N329" i="3"/>
  <c r="M329" i="3"/>
  <c r="L329" i="3"/>
  <c r="P328" i="3"/>
  <c r="O328" i="3"/>
  <c r="N328" i="3"/>
  <c r="M328" i="3"/>
  <c r="L328" i="3"/>
  <c r="P327" i="3"/>
  <c r="O327" i="3"/>
  <c r="N327" i="3"/>
  <c r="M327" i="3"/>
  <c r="L327" i="3"/>
  <c r="P326" i="3"/>
  <c r="O326" i="3"/>
  <c r="N326" i="3"/>
  <c r="M326" i="3"/>
  <c r="L326" i="3"/>
  <c r="P325" i="3"/>
  <c r="O325" i="3"/>
  <c r="N325" i="3"/>
  <c r="M325" i="3"/>
  <c r="L325" i="3"/>
  <c r="P324" i="3"/>
  <c r="O324" i="3"/>
  <c r="N324" i="3"/>
  <c r="M324" i="3"/>
  <c r="L324" i="3"/>
  <c r="P323" i="3"/>
  <c r="O323" i="3"/>
  <c r="N323" i="3"/>
  <c r="M323" i="3"/>
  <c r="L323" i="3"/>
  <c r="P322" i="3"/>
  <c r="O322" i="3"/>
  <c r="N322" i="3"/>
  <c r="M322" i="3"/>
  <c r="L322" i="3"/>
  <c r="P321" i="3"/>
  <c r="O321" i="3"/>
  <c r="N321" i="3"/>
  <c r="M321" i="3"/>
  <c r="L321" i="3"/>
  <c r="P320" i="3"/>
  <c r="O320" i="3"/>
  <c r="N320" i="3"/>
  <c r="M320" i="3"/>
  <c r="L320" i="3"/>
  <c r="P319" i="3"/>
  <c r="O319" i="3"/>
  <c r="N319" i="3"/>
  <c r="M319" i="3"/>
  <c r="L319" i="3"/>
  <c r="P318" i="3"/>
  <c r="O318" i="3"/>
  <c r="N318" i="3"/>
  <c r="M318" i="3"/>
  <c r="L318" i="3"/>
  <c r="P317" i="3"/>
  <c r="O317" i="3"/>
  <c r="N317" i="3"/>
  <c r="M317" i="3"/>
  <c r="L317" i="3"/>
  <c r="P316" i="3"/>
  <c r="O316" i="3"/>
  <c r="N316" i="3"/>
  <c r="M316" i="3"/>
  <c r="L316" i="3"/>
  <c r="P315" i="3"/>
  <c r="O315" i="3"/>
  <c r="N315" i="3"/>
  <c r="M315" i="3"/>
  <c r="L315" i="3"/>
  <c r="P314" i="3"/>
  <c r="O314" i="3"/>
  <c r="N314" i="3"/>
  <c r="M314" i="3"/>
  <c r="L314" i="3"/>
  <c r="P313" i="3"/>
  <c r="O313" i="3"/>
  <c r="N313" i="3"/>
  <c r="M313" i="3"/>
  <c r="L313" i="3"/>
  <c r="P312" i="3"/>
  <c r="O312" i="3"/>
  <c r="N312" i="3"/>
  <c r="M312" i="3"/>
  <c r="L312" i="3"/>
  <c r="P311" i="3"/>
  <c r="O311" i="3"/>
  <c r="N311" i="3"/>
  <c r="M311" i="3"/>
  <c r="L311" i="3"/>
  <c r="P310" i="3"/>
  <c r="O310" i="3"/>
  <c r="N310" i="3"/>
  <c r="M310" i="3"/>
  <c r="L310" i="3"/>
  <c r="P309" i="3"/>
  <c r="O309" i="3"/>
  <c r="N309" i="3"/>
  <c r="M309" i="3"/>
  <c r="L309" i="3"/>
  <c r="P308" i="3"/>
  <c r="O308" i="3"/>
  <c r="N308" i="3"/>
  <c r="M308" i="3"/>
  <c r="L308" i="3"/>
  <c r="P307" i="3"/>
  <c r="O307" i="3"/>
  <c r="N307" i="3"/>
  <c r="M307" i="3"/>
  <c r="L307" i="3"/>
  <c r="P306" i="3"/>
  <c r="O306" i="3"/>
  <c r="N306" i="3"/>
  <c r="M306" i="3"/>
  <c r="L306" i="3"/>
  <c r="P305" i="3"/>
  <c r="O305" i="3"/>
  <c r="N305" i="3"/>
  <c r="M305" i="3"/>
  <c r="L305" i="3"/>
  <c r="P304" i="3"/>
  <c r="O304" i="3"/>
  <c r="N304" i="3"/>
  <c r="M304" i="3"/>
  <c r="L304" i="3"/>
  <c r="P303" i="3"/>
  <c r="O303" i="3"/>
  <c r="N303" i="3"/>
  <c r="M303" i="3"/>
  <c r="L303" i="3"/>
  <c r="P302" i="3"/>
  <c r="O302" i="3"/>
  <c r="N302" i="3"/>
  <c r="M302" i="3"/>
  <c r="L302" i="3"/>
  <c r="P301" i="3"/>
  <c r="O301" i="3"/>
  <c r="N301" i="3"/>
  <c r="M301" i="3"/>
  <c r="L301" i="3"/>
  <c r="P300" i="3"/>
  <c r="O300" i="3"/>
  <c r="N300" i="3"/>
  <c r="M300" i="3"/>
  <c r="L300" i="3"/>
  <c r="P299" i="3"/>
  <c r="O299" i="3"/>
  <c r="N299" i="3"/>
  <c r="M299" i="3"/>
  <c r="L299" i="3"/>
  <c r="P298" i="3"/>
  <c r="O298" i="3"/>
  <c r="N298" i="3"/>
  <c r="M298" i="3"/>
  <c r="L298" i="3"/>
  <c r="P297" i="3"/>
  <c r="O297" i="3"/>
  <c r="N297" i="3"/>
  <c r="M297" i="3"/>
  <c r="L297" i="3"/>
  <c r="P296" i="3"/>
  <c r="O296" i="3"/>
  <c r="N296" i="3"/>
  <c r="M296" i="3"/>
  <c r="L296" i="3"/>
  <c r="P295" i="3"/>
  <c r="O295" i="3"/>
  <c r="N295" i="3"/>
  <c r="M295" i="3"/>
  <c r="L295" i="3"/>
  <c r="P294" i="3"/>
  <c r="O294" i="3"/>
  <c r="N294" i="3"/>
  <c r="M294" i="3"/>
  <c r="L294" i="3"/>
  <c r="P293" i="3"/>
  <c r="O293" i="3"/>
  <c r="N293" i="3"/>
  <c r="M293" i="3"/>
  <c r="L293" i="3"/>
  <c r="P292" i="3"/>
  <c r="O292" i="3"/>
  <c r="N292" i="3"/>
  <c r="M292" i="3"/>
  <c r="L292" i="3"/>
  <c r="P291" i="3"/>
  <c r="O291" i="3"/>
  <c r="N291" i="3"/>
  <c r="M291" i="3"/>
  <c r="L291" i="3"/>
  <c r="P290" i="3"/>
  <c r="O290" i="3"/>
  <c r="N290" i="3"/>
  <c r="M290" i="3"/>
  <c r="L290" i="3"/>
  <c r="P289" i="3"/>
  <c r="O289" i="3"/>
  <c r="N289" i="3"/>
  <c r="M289" i="3"/>
  <c r="L289" i="3"/>
  <c r="P288" i="3"/>
  <c r="O288" i="3"/>
  <c r="N288" i="3"/>
  <c r="M288" i="3"/>
  <c r="L288" i="3"/>
  <c r="P287" i="3"/>
  <c r="O287" i="3"/>
  <c r="N287" i="3"/>
  <c r="M287" i="3"/>
  <c r="L287" i="3"/>
  <c r="P286" i="3"/>
  <c r="O286" i="3"/>
  <c r="N286" i="3"/>
  <c r="M286" i="3"/>
  <c r="L286" i="3"/>
  <c r="P285" i="3"/>
  <c r="O285" i="3"/>
  <c r="N285" i="3"/>
  <c r="M285" i="3"/>
  <c r="L285" i="3"/>
  <c r="P284" i="3"/>
  <c r="O284" i="3"/>
  <c r="N284" i="3"/>
  <c r="M284" i="3"/>
  <c r="L284" i="3"/>
  <c r="P283" i="3"/>
  <c r="O283" i="3"/>
  <c r="N283" i="3"/>
  <c r="M283" i="3"/>
  <c r="L283" i="3"/>
  <c r="P282" i="3"/>
  <c r="O282" i="3"/>
  <c r="N282" i="3"/>
  <c r="M282" i="3"/>
  <c r="L282" i="3"/>
  <c r="P281" i="3"/>
  <c r="O281" i="3"/>
  <c r="N281" i="3"/>
  <c r="M281" i="3"/>
  <c r="L281" i="3"/>
  <c r="P280" i="3"/>
  <c r="O280" i="3"/>
  <c r="N280" i="3"/>
  <c r="M280" i="3"/>
  <c r="L280" i="3"/>
  <c r="P279" i="3"/>
  <c r="O279" i="3"/>
  <c r="N279" i="3"/>
  <c r="M279" i="3"/>
  <c r="L279" i="3"/>
  <c r="P278" i="3"/>
  <c r="O278" i="3"/>
  <c r="N278" i="3"/>
  <c r="M278" i="3"/>
  <c r="L278" i="3"/>
  <c r="P277" i="3"/>
  <c r="O277" i="3"/>
  <c r="N277" i="3"/>
  <c r="M277" i="3"/>
  <c r="L277" i="3"/>
  <c r="P276" i="3"/>
  <c r="O276" i="3"/>
  <c r="N276" i="3"/>
  <c r="M276" i="3"/>
  <c r="L276" i="3"/>
  <c r="P275" i="3"/>
  <c r="O275" i="3"/>
  <c r="N275" i="3"/>
  <c r="M275" i="3"/>
  <c r="L275" i="3"/>
  <c r="P274" i="3"/>
  <c r="O274" i="3"/>
  <c r="N274" i="3"/>
  <c r="M274" i="3"/>
  <c r="L274" i="3"/>
  <c r="P273" i="3"/>
  <c r="O273" i="3"/>
  <c r="N273" i="3"/>
  <c r="M273" i="3"/>
  <c r="L273" i="3"/>
  <c r="P272" i="3"/>
  <c r="O272" i="3"/>
  <c r="N272" i="3"/>
  <c r="M272" i="3"/>
  <c r="L272" i="3"/>
  <c r="P271" i="3"/>
  <c r="O271" i="3"/>
  <c r="N271" i="3"/>
  <c r="M271" i="3"/>
  <c r="L271" i="3"/>
  <c r="P270" i="3"/>
  <c r="O270" i="3"/>
  <c r="N270" i="3"/>
  <c r="M270" i="3"/>
  <c r="L270" i="3"/>
  <c r="P269" i="3"/>
  <c r="O269" i="3"/>
  <c r="N269" i="3"/>
  <c r="M269" i="3"/>
  <c r="L269" i="3"/>
  <c r="P268" i="3"/>
  <c r="O268" i="3"/>
  <c r="N268" i="3"/>
  <c r="M268" i="3"/>
  <c r="L268" i="3"/>
  <c r="P267" i="3"/>
  <c r="O267" i="3"/>
  <c r="N267" i="3"/>
  <c r="M267" i="3"/>
  <c r="L267" i="3"/>
  <c r="P266" i="3"/>
  <c r="O266" i="3"/>
  <c r="N266" i="3"/>
  <c r="M266" i="3"/>
  <c r="L266" i="3"/>
  <c r="P265" i="3"/>
  <c r="O265" i="3"/>
  <c r="N265" i="3"/>
  <c r="M265" i="3"/>
  <c r="L265" i="3"/>
  <c r="P264" i="3"/>
  <c r="O264" i="3"/>
  <c r="N264" i="3"/>
  <c r="M264" i="3"/>
  <c r="L264" i="3"/>
  <c r="P263" i="3"/>
  <c r="O263" i="3"/>
  <c r="N263" i="3"/>
  <c r="M263" i="3"/>
  <c r="L263" i="3"/>
  <c r="P262" i="3"/>
  <c r="O262" i="3"/>
  <c r="N262" i="3"/>
  <c r="M262" i="3"/>
  <c r="L262" i="3"/>
  <c r="P261" i="3"/>
  <c r="O261" i="3"/>
  <c r="N261" i="3"/>
  <c r="M261" i="3"/>
  <c r="L261" i="3"/>
  <c r="P260" i="3"/>
  <c r="O260" i="3"/>
  <c r="N260" i="3"/>
  <c r="M260" i="3"/>
  <c r="L260" i="3"/>
  <c r="P259" i="3"/>
  <c r="O259" i="3"/>
  <c r="N259" i="3"/>
  <c r="M259" i="3"/>
  <c r="L259" i="3"/>
  <c r="P258" i="3"/>
  <c r="O258" i="3"/>
  <c r="N258" i="3"/>
  <c r="M258" i="3"/>
  <c r="L258" i="3"/>
  <c r="P257" i="3"/>
  <c r="O257" i="3"/>
  <c r="N257" i="3"/>
  <c r="M257" i="3"/>
  <c r="L257" i="3"/>
  <c r="P256" i="3"/>
  <c r="O256" i="3"/>
  <c r="N256" i="3"/>
  <c r="M256" i="3"/>
  <c r="L256" i="3"/>
  <c r="P255" i="3"/>
  <c r="O255" i="3"/>
  <c r="N255" i="3"/>
  <c r="M255" i="3"/>
  <c r="L255" i="3"/>
  <c r="P254" i="3"/>
  <c r="O254" i="3"/>
  <c r="N254" i="3"/>
  <c r="M254" i="3"/>
  <c r="L254" i="3"/>
  <c r="P253" i="3"/>
  <c r="O253" i="3"/>
  <c r="N253" i="3"/>
  <c r="M253" i="3"/>
  <c r="L253" i="3"/>
  <c r="P252" i="3"/>
  <c r="O252" i="3"/>
  <c r="N252" i="3"/>
  <c r="M252" i="3"/>
  <c r="L252" i="3"/>
  <c r="P251" i="3"/>
  <c r="O251" i="3"/>
  <c r="N251" i="3"/>
  <c r="M251" i="3"/>
  <c r="L251" i="3"/>
  <c r="P250" i="3"/>
  <c r="O250" i="3"/>
  <c r="N250" i="3"/>
  <c r="M250" i="3"/>
  <c r="L250" i="3"/>
  <c r="P249" i="3"/>
  <c r="O249" i="3"/>
  <c r="N249" i="3"/>
  <c r="M249" i="3"/>
  <c r="L249" i="3"/>
  <c r="P248" i="3"/>
  <c r="O248" i="3"/>
  <c r="N248" i="3"/>
  <c r="M248" i="3"/>
  <c r="L248" i="3"/>
  <c r="P247" i="3"/>
  <c r="O247" i="3"/>
  <c r="N247" i="3"/>
  <c r="M247" i="3"/>
  <c r="L247" i="3"/>
  <c r="P246" i="3"/>
  <c r="O246" i="3"/>
  <c r="N246" i="3"/>
  <c r="M246" i="3"/>
  <c r="L246" i="3"/>
  <c r="P245" i="3"/>
  <c r="O245" i="3"/>
  <c r="N245" i="3"/>
  <c r="M245" i="3"/>
  <c r="L245" i="3"/>
  <c r="P244" i="3"/>
  <c r="O244" i="3"/>
  <c r="N244" i="3"/>
  <c r="M244" i="3"/>
  <c r="L244" i="3"/>
  <c r="P243" i="3"/>
  <c r="O243" i="3"/>
  <c r="N243" i="3"/>
  <c r="M243" i="3"/>
  <c r="L243" i="3"/>
  <c r="P242" i="3"/>
  <c r="O242" i="3"/>
  <c r="N242" i="3"/>
  <c r="M242" i="3"/>
  <c r="L242" i="3"/>
  <c r="P241" i="3"/>
  <c r="O241" i="3"/>
  <c r="N241" i="3"/>
  <c r="M241" i="3"/>
  <c r="L241" i="3"/>
  <c r="P240" i="3"/>
  <c r="O240" i="3"/>
  <c r="N240" i="3"/>
  <c r="M240" i="3"/>
  <c r="L240" i="3"/>
  <c r="P239" i="3"/>
  <c r="O239" i="3"/>
  <c r="N239" i="3"/>
  <c r="M239" i="3"/>
  <c r="L239" i="3"/>
  <c r="P238" i="3"/>
  <c r="O238" i="3"/>
  <c r="N238" i="3"/>
  <c r="M238" i="3"/>
  <c r="L238" i="3"/>
  <c r="P237" i="3"/>
  <c r="O237" i="3"/>
  <c r="N237" i="3"/>
  <c r="M237" i="3"/>
  <c r="L237" i="3"/>
  <c r="P236" i="3"/>
  <c r="O236" i="3"/>
  <c r="N236" i="3"/>
  <c r="M236" i="3"/>
  <c r="L236" i="3"/>
  <c r="P235" i="3"/>
  <c r="O235" i="3"/>
  <c r="N235" i="3"/>
  <c r="M235" i="3"/>
  <c r="L235" i="3"/>
  <c r="P234" i="3"/>
  <c r="O234" i="3"/>
  <c r="N234" i="3"/>
  <c r="M234" i="3"/>
  <c r="L234" i="3"/>
  <c r="P233" i="3"/>
  <c r="O233" i="3"/>
  <c r="N233" i="3"/>
  <c r="M233" i="3"/>
  <c r="L233" i="3"/>
  <c r="P232" i="3"/>
  <c r="O232" i="3"/>
  <c r="N232" i="3"/>
  <c r="M232" i="3"/>
  <c r="L232" i="3"/>
  <c r="P231" i="3"/>
  <c r="O231" i="3"/>
  <c r="N231" i="3"/>
  <c r="M231" i="3"/>
  <c r="L231" i="3"/>
  <c r="P230" i="3"/>
  <c r="O230" i="3"/>
  <c r="N230" i="3"/>
  <c r="M230" i="3"/>
  <c r="L230" i="3"/>
  <c r="P229" i="3"/>
  <c r="O229" i="3"/>
  <c r="N229" i="3"/>
  <c r="M229" i="3"/>
  <c r="L229" i="3"/>
  <c r="P228" i="3"/>
  <c r="O228" i="3"/>
  <c r="N228" i="3"/>
  <c r="M228" i="3"/>
  <c r="L228" i="3"/>
  <c r="P227" i="3"/>
  <c r="O227" i="3"/>
  <c r="N227" i="3"/>
  <c r="M227" i="3"/>
  <c r="L227" i="3"/>
  <c r="P226" i="3"/>
  <c r="O226" i="3"/>
  <c r="N226" i="3"/>
  <c r="M226" i="3"/>
  <c r="L226" i="3"/>
  <c r="P225" i="3"/>
  <c r="O225" i="3"/>
  <c r="N225" i="3"/>
  <c r="M225" i="3"/>
  <c r="L225" i="3"/>
  <c r="P224" i="3"/>
  <c r="O224" i="3"/>
  <c r="N224" i="3"/>
  <c r="M224" i="3"/>
  <c r="L224" i="3"/>
  <c r="P223" i="3"/>
  <c r="O223" i="3"/>
  <c r="N223" i="3"/>
  <c r="M223" i="3"/>
  <c r="L223" i="3"/>
  <c r="P222" i="3"/>
  <c r="O222" i="3"/>
  <c r="N222" i="3"/>
  <c r="M222" i="3"/>
  <c r="L222" i="3"/>
  <c r="P221" i="3"/>
  <c r="O221" i="3"/>
  <c r="N221" i="3"/>
  <c r="M221" i="3"/>
  <c r="L221" i="3"/>
  <c r="P220" i="3"/>
  <c r="O220" i="3"/>
  <c r="N220" i="3"/>
  <c r="M220" i="3"/>
  <c r="L220" i="3"/>
  <c r="P219" i="3"/>
  <c r="O219" i="3"/>
  <c r="N219" i="3"/>
  <c r="M219" i="3"/>
  <c r="L219" i="3"/>
  <c r="P218" i="3"/>
  <c r="O218" i="3"/>
  <c r="N218" i="3"/>
  <c r="M218" i="3"/>
  <c r="L218" i="3"/>
  <c r="P217" i="3"/>
  <c r="O217" i="3"/>
  <c r="N217" i="3"/>
  <c r="M217" i="3"/>
  <c r="L217" i="3"/>
  <c r="P216" i="3"/>
  <c r="O216" i="3"/>
  <c r="N216" i="3"/>
  <c r="M216" i="3"/>
  <c r="L216" i="3"/>
  <c r="P215" i="3"/>
  <c r="O215" i="3"/>
  <c r="N215" i="3"/>
  <c r="M215" i="3"/>
  <c r="L215" i="3"/>
  <c r="P214" i="3"/>
  <c r="O214" i="3"/>
  <c r="N214" i="3"/>
  <c r="M214" i="3"/>
  <c r="L214" i="3"/>
  <c r="P213" i="3"/>
  <c r="O213" i="3"/>
  <c r="N213" i="3"/>
  <c r="M213" i="3"/>
  <c r="L213" i="3"/>
  <c r="P212" i="3"/>
  <c r="O212" i="3"/>
  <c r="N212" i="3"/>
  <c r="M212" i="3"/>
  <c r="L212" i="3"/>
  <c r="P211" i="3"/>
  <c r="O211" i="3"/>
  <c r="N211" i="3"/>
  <c r="M211" i="3"/>
  <c r="L211" i="3"/>
  <c r="P210" i="3"/>
  <c r="O210" i="3"/>
  <c r="N210" i="3"/>
  <c r="M210" i="3"/>
  <c r="L210" i="3"/>
  <c r="P209" i="3"/>
  <c r="O209" i="3"/>
  <c r="N209" i="3"/>
  <c r="M209" i="3"/>
  <c r="L209" i="3"/>
  <c r="P208" i="3"/>
  <c r="O208" i="3"/>
  <c r="N208" i="3"/>
  <c r="M208" i="3"/>
  <c r="L208" i="3"/>
  <c r="P207" i="3"/>
  <c r="O207" i="3"/>
  <c r="N207" i="3"/>
  <c r="M207" i="3"/>
  <c r="L207" i="3"/>
  <c r="P206" i="3"/>
  <c r="O206" i="3"/>
  <c r="N206" i="3"/>
  <c r="M206" i="3"/>
  <c r="L206" i="3"/>
  <c r="P205" i="3"/>
  <c r="O205" i="3"/>
  <c r="N205" i="3"/>
  <c r="M205" i="3"/>
  <c r="L205" i="3"/>
  <c r="P204" i="3"/>
  <c r="O204" i="3"/>
  <c r="N204" i="3"/>
  <c r="M204" i="3"/>
  <c r="L204" i="3"/>
  <c r="P203" i="3"/>
  <c r="O203" i="3"/>
  <c r="N203" i="3"/>
  <c r="M203" i="3"/>
  <c r="L203" i="3"/>
  <c r="P202" i="3"/>
  <c r="O202" i="3"/>
  <c r="N202" i="3"/>
  <c r="M202" i="3"/>
  <c r="L202" i="3"/>
  <c r="P201" i="3"/>
  <c r="O201" i="3"/>
  <c r="N201" i="3"/>
  <c r="M201" i="3"/>
  <c r="L201" i="3"/>
  <c r="P200" i="3"/>
  <c r="O200" i="3"/>
  <c r="N200" i="3"/>
  <c r="M200" i="3"/>
  <c r="L200" i="3"/>
  <c r="P199" i="3"/>
  <c r="O199" i="3"/>
  <c r="N199" i="3"/>
  <c r="M199" i="3"/>
  <c r="L199" i="3"/>
  <c r="P198" i="3"/>
  <c r="O198" i="3"/>
  <c r="N198" i="3"/>
  <c r="M198" i="3"/>
  <c r="L198" i="3"/>
  <c r="P197" i="3"/>
  <c r="O197" i="3"/>
  <c r="N197" i="3"/>
  <c r="M197" i="3"/>
  <c r="L197" i="3"/>
  <c r="P196" i="3"/>
  <c r="O196" i="3"/>
  <c r="N196" i="3"/>
  <c r="M196" i="3"/>
  <c r="L196" i="3"/>
  <c r="P195" i="3"/>
  <c r="O195" i="3"/>
  <c r="N195" i="3"/>
  <c r="M195" i="3"/>
  <c r="L195" i="3"/>
  <c r="P194" i="3"/>
  <c r="O194" i="3"/>
  <c r="N194" i="3"/>
  <c r="M194" i="3"/>
  <c r="L194" i="3"/>
  <c r="P193" i="3"/>
  <c r="O193" i="3"/>
  <c r="N193" i="3"/>
  <c r="M193" i="3"/>
  <c r="L193" i="3"/>
  <c r="P192" i="3"/>
  <c r="O192" i="3"/>
  <c r="N192" i="3"/>
  <c r="M192" i="3"/>
  <c r="L192" i="3"/>
  <c r="P191" i="3"/>
  <c r="O191" i="3"/>
  <c r="N191" i="3"/>
  <c r="M191" i="3"/>
  <c r="L191" i="3"/>
  <c r="P190" i="3"/>
  <c r="O190" i="3"/>
  <c r="N190" i="3"/>
  <c r="M190" i="3"/>
  <c r="L190" i="3"/>
  <c r="P189" i="3"/>
  <c r="O189" i="3"/>
  <c r="N189" i="3"/>
  <c r="M189" i="3"/>
  <c r="L189" i="3"/>
  <c r="P188" i="3"/>
  <c r="O188" i="3"/>
  <c r="N188" i="3"/>
  <c r="M188" i="3"/>
  <c r="L188" i="3"/>
  <c r="P187" i="3"/>
  <c r="O187" i="3"/>
  <c r="N187" i="3"/>
  <c r="M187" i="3"/>
  <c r="L187" i="3"/>
  <c r="P186" i="3"/>
  <c r="O186" i="3"/>
  <c r="N186" i="3"/>
  <c r="M186" i="3"/>
  <c r="L186" i="3"/>
  <c r="P185" i="3"/>
  <c r="O185" i="3"/>
  <c r="N185" i="3"/>
  <c r="M185" i="3"/>
  <c r="L185" i="3"/>
  <c r="P184" i="3"/>
  <c r="O184" i="3"/>
  <c r="N184" i="3"/>
  <c r="M184" i="3"/>
  <c r="L184" i="3"/>
  <c r="P183" i="3"/>
  <c r="O183" i="3"/>
  <c r="N183" i="3"/>
  <c r="M183" i="3"/>
  <c r="L183" i="3"/>
  <c r="P182" i="3"/>
  <c r="O182" i="3"/>
  <c r="N182" i="3"/>
  <c r="M182" i="3"/>
  <c r="L182" i="3"/>
  <c r="P181" i="3"/>
  <c r="O181" i="3"/>
  <c r="N181" i="3"/>
  <c r="M181" i="3"/>
  <c r="L181" i="3"/>
  <c r="P180" i="3"/>
  <c r="O180" i="3"/>
  <c r="N180" i="3"/>
  <c r="M180" i="3"/>
  <c r="L180" i="3"/>
  <c r="P179" i="3"/>
  <c r="O179" i="3"/>
  <c r="N179" i="3"/>
  <c r="M179" i="3"/>
  <c r="L179" i="3"/>
  <c r="P178" i="3"/>
  <c r="O178" i="3"/>
  <c r="N178" i="3"/>
  <c r="M178" i="3"/>
  <c r="L178" i="3"/>
  <c r="P177" i="3"/>
  <c r="O177" i="3"/>
  <c r="N177" i="3"/>
  <c r="M177" i="3"/>
  <c r="L177" i="3"/>
  <c r="P176" i="3"/>
  <c r="O176" i="3"/>
  <c r="N176" i="3"/>
  <c r="M176" i="3"/>
  <c r="L176" i="3"/>
  <c r="P175" i="3"/>
  <c r="O175" i="3"/>
  <c r="N175" i="3"/>
  <c r="M175" i="3"/>
  <c r="L175" i="3"/>
  <c r="P174" i="3"/>
  <c r="O174" i="3"/>
  <c r="N174" i="3"/>
  <c r="M174" i="3"/>
  <c r="L174" i="3"/>
  <c r="P173" i="3"/>
  <c r="O173" i="3"/>
  <c r="N173" i="3"/>
  <c r="M173" i="3"/>
  <c r="L173" i="3"/>
  <c r="P172" i="3"/>
  <c r="O172" i="3"/>
  <c r="N172" i="3"/>
  <c r="M172" i="3"/>
  <c r="L172" i="3"/>
  <c r="P171" i="3"/>
  <c r="O171" i="3"/>
  <c r="N171" i="3"/>
  <c r="M171" i="3"/>
  <c r="L171" i="3"/>
  <c r="P170" i="3"/>
  <c r="O170" i="3"/>
  <c r="N170" i="3"/>
  <c r="M170" i="3"/>
  <c r="L170" i="3"/>
  <c r="P169" i="3"/>
  <c r="O169" i="3"/>
  <c r="N169" i="3"/>
  <c r="M169" i="3"/>
  <c r="L169" i="3"/>
  <c r="P168" i="3"/>
  <c r="O168" i="3"/>
  <c r="N168" i="3"/>
  <c r="M168" i="3"/>
  <c r="L168" i="3"/>
  <c r="P167" i="3"/>
  <c r="O167" i="3"/>
  <c r="N167" i="3"/>
  <c r="M167" i="3"/>
  <c r="L167" i="3"/>
  <c r="P166" i="3"/>
  <c r="O166" i="3"/>
  <c r="N166" i="3"/>
  <c r="M166" i="3"/>
  <c r="L166" i="3"/>
  <c r="P165" i="3"/>
  <c r="O165" i="3"/>
  <c r="N165" i="3"/>
  <c r="M165" i="3"/>
  <c r="L165" i="3"/>
  <c r="P164" i="3"/>
  <c r="O164" i="3"/>
  <c r="N164" i="3"/>
  <c r="M164" i="3"/>
  <c r="L164" i="3"/>
  <c r="P163" i="3"/>
  <c r="O163" i="3"/>
  <c r="N163" i="3"/>
  <c r="M163" i="3"/>
  <c r="L163" i="3"/>
  <c r="P162" i="3"/>
  <c r="O162" i="3"/>
  <c r="N162" i="3"/>
  <c r="M162" i="3"/>
  <c r="L162" i="3"/>
  <c r="P161" i="3"/>
  <c r="O161" i="3"/>
  <c r="N161" i="3"/>
  <c r="M161" i="3"/>
  <c r="L161" i="3"/>
  <c r="P160" i="3"/>
  <c r="O160" i="3"/>
  <c r="N160" i="3"/>
  <c r="M160" i="3"/>
  <c r="L160" i="3"/>
  <c r="P159" i="3"/>
  <c r="O159" i="3"/>
  <c r="N159" i="3"/>
  <c r="M159" i="3"/>
  <c r="L159" i="3"/>
  <c r="P158" i="3"/>
  <c r="O158" i="3"/>
  <c r="N158" i="3"/>
  <c r="M158" i="3"/>
  <c r="L158" i="3"/>
  <c r="P157" i="3"/>
  <c r="O157" i="3"/>
  <c r="N157" i="3"/>
  <c r="M157" i="3"/>
  <c r="L157" i="3"/>
  <c r="P156" i="3"/>
  <c r="O156" i="3"/>
  <c r="N156" i="3"/>
  <c r="M156" i="3"/>
  <c r="L156" i="3"/>
  <c r="P155" i="3"/>
  <c r="O155" i="3"/>
  <c r="N155" i="3"/>
  <c r="M155" i="3"/>
  <c r="L155" i="3"/>
  <c r="P154" i="3"/>
  <c r="O154" i="3"/>
  <c r="N154" i="3"/>
  <c r="M154" i="3"/>
  <c r="L154" i="3"/>
  <c r="P153" i="3"/>
  <c r="O153" i="3"/>
  <c r="N153" i="3"/>
  <c r="M153" i="3"/>
  <c r="L153" i="3"/>
  <c r="P152" i="3"/>
  <c r="O152" i="3"/>
  <c r="N152" i="3"/>
  <c r="M152" i="3"/>
  <c r="L152" i="3"/>
  <c r="P151" i="3"/>
  <c r="O151" i="3"/>
  <c r="N151" i="3"/>
  <c r="M151" i="3"/>
  <c r="L151" i="3"/>
  <c r="P150" i="3"/>
  <c r="O150" i="3"/>
  <c r="N150" i="3"/>
  <c r="M150" i="3"/>
  <c r="L150" i="3"/>
  <c r="P149" i="3"/>
  <c r="O149" i="3"/>
  <c r="N149" i="3"/>
  <c r="M149" i="3"/>
  <c r="L149" i="3"/>
  <c r="P148" i="3"/>
  <c r="O148" i="3"/>
  <c r="N148" i="3"/>
  <c r="M148" i="3"/>
  <c r="L148" i="3"/>
  <c r="P147" i="3"/>
  <c r="O147" i="3"/>
  <c r="N147" i="3"/>
  <c r="M147" i="3"/>
  <c r="L147" i="3"/>
  <c r="P146" i="3"/>
  <c r="O146" i="3"/>
  <c r="N146" i="3"/>
  <c r="M146" i="3"/>
  <c r="L146" i="3"/>
  <c r="P145" i="3"/>
  <c r="O145" i="3"/>
  <c r="N145" i="3"/>
  <c r="M145" i="3"/>
  <c r="L145" i="3"/>
  <c r="P144" i="3"/>
  <c r="O144" i="3"/>
  <c r="N144" i="3"/>
  <c r="M144" i="3"/>
  <c r="L144" i="3"/>
  <c r="P143" i="3"/>
  <c r="O143" i="3"/>
  <c r="N143" i="3"/>
  <c r="M143" i="3"/>
  <c r="L143" i="3"/>
  <c r="P142" i="3"/>
  <c r="O142" i="3"/>
  <c r="N142" i="3"/>
  <c r="M142" i="3"/>
  <c r="L142" i="3"/>
  <c r="P141" i="3"/>
  <c r="O141" i="3"/>
  <c r="N141" i="3"/>
  <c r="M141" i="3"/>
  <c r="L141" i="3"/>
  <c r="P140" i="3"/>
  <c r="O140" i="3"/>
  <c r="N140" i="3"/>
  <c r="M140" i="3"/>
  <c r="L140" i="3"/>
  <c r="P139" i="3"/>
  <c r="O139" i="3"/>
  <c r="N139" i="3"/>
  <c r="M139" i="3"/>
  <c r="L139" i="3"/>
  <c r="P138" i="3"/>
  <c r="O138" i="3"/>
  <c r="N138" i="3"/>
  <c r="M138" i="3"/>
  <c r="L138" i="3"/>
  <c r="P137" i="3"/>
  <c r="O137" i="3"/>
  <c r="N137" i="3"/>
  <c r="M137" i="3"/>
  <c r="L137" i="3"/>
  <c r="P136" i="3"/>
  <c r="O136" i="3"/>
  <c r="N136" i="3"/>
  <c r="M136" i="3"/>
  <c r="L136" i="3"/>
  <c r="P135" i="3"/>
  <c r="O135" i="3"/>
  <c r="N135" i="3"/>
  <c r="M135" i="3"/>
  <c r="L135" i="3"/>
  <c r="P134" i="3"/>
  <c r="O134" i="3"/>
  <c r="N134" i="3"/>
  <c r="M134" i="3"/>
  <c r="L134" i="3"/>
  <c r="P133" i="3"/>
  <c r="O133" i="3"/>
  <c r="N133" i="3"/>
  <c r="M133" i="3"/>
  <c r="L133" i="3"/>
  <c r="P132" i="3"/>
  <c r="O132" i="3"/>
  <c r="N132" i="3"/>
  <c r="M132" i="3"/>
  <c r="L132" i="3"/>
  <c r="P131" i="3"/>
  <c r="O131" i="3"/>
  <c r="N131" i="3"/>
  <c r="M131" i="3"/>
  <c r="L131" i="3"/>
  <c r="P130" i="3"/>
  <c r="O130" i="3"/>
  <c r="N130" i="3"/>
  <c r="M130" i="3"/>
  <c r="L130" i="3"/>
  <c r="P129" i="3"/>
  <c r="O129" i="3"/>
  <c r="N129" i="3"/>
  <c r="M129" i="3"/>
  <c r="L129" i="3"/>
  <c r="P128" i="3"/>
  <c r="O128" i="3"/>
  <c r="N128" i="3"/>
  <c r="M128" i="3"/>
  <c r="L128" i="3"/>
  <c r="P127" i="3"/>
  <c r="O127" i="3"/>
  <c r="N127" i="3"/>
  <c r="M127" i="3"/>
  <c r="L127" i="3"/>
  <c r="P126" i="3"/>
  <c r="O126" i="3"/>
  <c r="N126" i="3"/>
  <c r="M126" i="3"/>
  <c r="L126" i="3"/>
  <c r="P125" i="3"/>
  <c r="O125" i="3"/>
  <c r="N125" i="3"/>
  <c r="M125" i="3"/>
  <c r="L125" i="3"/>
  <c r="P124" i="3"/>
  <c r="O124" i="3"/>
  <c r="N124" i="3"/>
  <c r="M124" i="3"/>
  <c r="L124" i="3"/>
  <c r="P123" i="3"/>
  <c r="O123" i="3"/>
  <c r="N123" i="3"/>
  <c r="M123" i="3"/>
  <c r="L123" i="3"/>
  <c r="P122" i="3"/>
  <c r="O122" i="3"/>
  <c r="N122" i="3"/>
  <c r="M122" i="3"/>
  <c r="L122" i="3"/>
  <c r="P121" i="3"/>
  <c r="O121" i="3"/>
  <c r="N121" i="3"/>
  <c r="M121" i="3"/>
  <c r="L121" i="3"/>
  <c r="P120" i="3"/>
  <c r="O120" i="3"/>
  <c r="N120" i="3"/>
  <c r="M120" i="3"/>
  <c r="L120" i="3"/>
  <c r="P119" i="3"/>
  <c r="O119" i="3"/>
  <c r="N119" i="3"/>
  <c r="M119" i="3"/>
  <c r="L119" i="3"/>
  <c r="P118" i="3"/>
  <c r="O118" i="3"/>
  <c r="N118" i="3"/>
  <c r="M118" i="3"/>
  <c r="L118" i="3"/>
  <c r="P117" i="3"/>
  <c r="O117" i="3"/>
  <c r="N117" i="3"/>
  <c r="M117" i="3"/>
  <c r="L117" i="3"/>
  <c r="P116" i="3"/>
  <c r="O116" i="3"/>
  <c r="N116" i="3"/>
  <c r="M116" i="3"/>
  <c r="L116" i="3"/>
  <c r="P115" i="3"/>
  <c r="O115" i="3"/>
  <c r="N115" i="3"/>
  <c r="M115" i="3"/>
  <c r="L115" i="3"/>
  <c r="P114" i="3"/>
  <c r="O114" i="3"/>
  <c r="N114" i="3"/>
  <c r="M114" i="3"/>
  <c r="L114" i="3"/>
  <c r="P113" i="3"/>
  <c r="O113" i="3"/>
  <c r="N113" i="3"/>
  <c r="M113" i="3"/>
  <c r="L113" i="3"/>
  <c r="P112" i="3"/>
  <c r="O112" i="3"/>
  <c r="N112" i="3"/>
  <c r="M112" i="3"/>
  <c r="L112" i="3"/>
  <c r="P111" i="3"/>
  <c r="O111" i="3"/>
  <c r="N111" i="3"/>
  <c r="M111" i="3"/>
  <c r="L111" i="3"/>
  <c r="P110" i="3"/>
  <c r="O110" i="3"/>
  <c r="N110" i="3"/>
  <c r="M110" i="3"/>
  <c r="L110" i="3"/>
  <c r="P109" i="3"/>
  <c r="O109" i="3"/>
  <c r="N109" i="3"/>
  <c r="M109" i="3"/>
  <c r="L109" i="3"/>
  <c r="P108" i="3"/>
  <c r="O108" i="3"/>
  <c r="N108" i="3"/>
  <c r="M108" i="3"/>
  <c r="L108" i="3"/>
  <c r="P107" i="3"/>
  <c r="O107" i="3"/>
  <c r="N107" i="3"/>
  <c r="M107" i="3"/>
  <c r="L107" i="3"/>
  <c r="P106" i="3"/>
  <c r="O106" i="3"/>
  <c r="N106" i="3"/>
  <c r="M106" i="3"/>
  <c r="L106" i="3"/>
  <c r="P105" i="3"/>
  <c r="O105" i="3"/>
  <c r="N105" i="3"/>
  <c r="M105" i="3"/>
  <c r="L105" i="3"/>
  <c r="P104" i="3"/>
  <c r="O104" i="3"/>
  <c r="N104" i="3"/>
  <c r="M104" i="3"/>
  <c r="L104" i="3"/>
  <c r="P103" i="3"/>
  <c r="O103" i="3"/>
  <c r="N103" i="3"/>
  <c r="M103" i="3"/>
  <c r="L103" i="3"/>
  <c r="P102" i="3"/>
  <c r="O102" i="3"/>
  <c r="N102" i="3"/>
  <c r="M102" i="3"/>
  <c r="L102" i="3"/>
  <c r="P101" i="3"/>
  <c r="O101" i="3"/>
  <c r="N101" i="3"/>
  <c r="M101" i="3"/>
  <c r="L101" i="3"/>
  <c r="P100" i="3"/>
  <c r="O100" i="3"/>
  <c r="N100" i="3"/>
  <c r="M100" i="3"/>
  <c r="L100" i="3"/>
  <c r="P99" i="3"/>
  <c r="O99" i="3"/>
  <c r="N99" i="3"/>
  <c r="M99" i="3"/>
  <c r="L99" i="3"/>
  <c r="P98" i="3"/>
  <c r="O98" i="3"/>
  <c r="N98" i="3"/>
  <c r="M98" i="3"/>
  <c r="L98" i="3"/>
  <c r="P97" i="3"/>
  <c r="O97" i="3"/>
  <c r="N97" i="3"/>
  <c r="M97" i="3"/>
  <c r="L97" i="3"/>
  <c r="P96" i="3"/>
  <c r="O96" i="3"/>
  <c r="N96" i="3"/>
  <c r="M96" i="3"/>
  <c r="L96" i="3"/>
  <c r="P95" i="3"/>
  <c r="O95" i="3"/>
  <c r="N95" i="3"/>
  <c r="M95" i="3"/>
  <c r="L95" i="3"/>
  <c r="P94" i="3"/>
  <c r="O94" i="3"/>
  <c r="N94" i="3"/>
  <c r="M94" i="3"/>
  <c r="L94" i="3"/>
  <c r="P93" i="3"/>
  <c r="O93" i="3"/>
  <c r="N93" i="3"/>
  <c r="M93" i="3"/>
  <c r="L93" i="3"/>
  <c r="P92" i="3"/>
  <c r="O92" i="3"/>
  <c r="N92" i="3"/>
  <c r="M92" i="3"/>
  <c r="L92" i="3"/>
  <c r="P91" i="3"/>
  <c r="O91" i="3"/>
  <c r="N91" i="3"/>
  <c r="M91" i="3"/>
  <c r="L91" i="3"/>
  <c r="P90" i="3"/>
  <c r="O90" i="3"/>
  <c r="N90" i="3"/>
  <c r="M90" i="3"/>
  <c r="L90" i="3"/>
  <c r="P89" i="3"/>
  <c r="O89" i="3"/>
  <c r="N89" i="3"/>
  <c r="M89" i="3"/>
  <c r="L89" i="3"/>
  <c r="P88" i="3"/>
  <c r="O88" i="3"/>
  <c r="N88" i="3"/>
  <c r="M88" i="3"/>
  <c r="L88" i="3"/>
  <c r="P87" i="3"/>
  <c r="O87" i="3"/>
  <c r="N87" i="3"/>
  <c r="M87" i="3"/>
  <c r="L87" i="3"/>
  <c r="P86" i="3"/>
  <c r="O86" i="3"/>
  <c r="N86" i="3"/>
  <c r="M86" i="3"/>
  <c r="L86" i="3"/>
  <c r="P85" i="3"/>
  <c r="O85" i="3"/>
  <c r="N85" i="3"/>
  <c r="M85" i="3"/>
  <c r="L85" i="3"/>
  <c r="P84" i="3"/>
  <c r="O84" i="3"/>
  <c r="N84" i="3"/>
  <c r="M84" i="3"/>
  <c r="L84" i="3"/>
  <c r="P83" i="3"/>
  <c r="O83" i="3"/>
  <c r="N83" i="3"/>
  <c r="M83" i="3"/>
  <c r="L83" i="3"/>
  <c r="P82" i="3"/>
  <c r="O82" i="3"/>
  <c r="N82" i="3"/>
  <c r="M82" i="3"/>
  <c r="L82" i="3"/>
  <c r="P81" i="3"/>
  <c r="O81" i="3"/>
  <c r="N81" i="3"/>
  <c r="M81" i="3"/>
  <c r="L81" i="3"/>
  <c r="P80" i="3"/>
  <c r="O80" i="3"/>
  <c r="N80" i="3"/>
  <c r="M80" i="3"/>
  <c r="L80" i="3"/>
  <c r="P79" i="3"/>
  <c r="O79" i="3"/>
  <c r="N79" i="3"/>
  <c r="M79" i="3"/>
  <c r="L79" i="3"/>
  <c r="P78" i="3"/>
  <c r="O78" i="3"/>
  <c r="N78" i="3"/>
  <c r="M78" i="3"/>
  <c r="L78" i="3"/>
  <c r="P77" i="3"/>
  <c r="O77" i="3"/>
  <c r="N77" i="3"/>
  <c r="M77" i="3"/>
  <c r="L77" i="3"/>
  <c r="P76" i="3"/>
  <c r="O76" i="3"/>
  <c r="N76" i="3"/>
  <c r="M76" i="3"/>
  <c r="L76" i="3"/>
  <c r="P75" i="3"/>
  <c r="O75" i="3"/>
  <c r="N75" i="3"/>
  <c r="M75" i="3"/>
  <c r="L75" i="3"/>
  <c r="P74" i="3"/>
  <c r="O74" i="3"/>
  <c r="N74" i="3"/>
  <c r="M74" i="3"/>
  <c r="L74" i="3"/>
  <c r="P73" i="3"/>
  <c r="O73" i="3"/>
  <c r="N73" i="3"/>
  <c r="M73" i="3"/>
  <c r="L73" i="3"/>
  <c r="P72" i="3"/>
  <c r="O72" i="3"/>
  <c r="N72" i="3"/>
  <c r="M72" i="3"/>
  <c r="L72" i="3"/>
  <c r="P71" i="3"/>
  <c r="O71" i="3"/>
  <c r="N71" i="3"/>
  <c r="M71" i="3"/>
  <c r="L71" i="3"/>
  <c r="P70" i="3"/>
  <c r="O70" i="3"/>
  <c r="N70" i="3"/>
  <c r="M70" i="3"/>
  <c r="L70" i="3"/>
  <c r="P69" i="3"/>
  <c r="O69" i="3"/>
  <c r="N69" i="3"/>
  <c r="M69" i="3"/>
  <c r="L69" i="3"/>
  <c r="P68" i="3"/>
  <c r="O68" i="3"/>
  <c r="N68" i="3"/>
  <c r="M68" i="3"/>
  <c r="L68" i="3"/>
  <c r="P67" i="3"/>
  <c r="O67" i="3"/>
  <c r="N67" i="3"/>
  <c r="M67" i="3"/>
  <c r="L67" i="3"/>
  <c r="P66" i="3"/>
  <c r="O66" i="3"/>
  <c r="N66" i="3"/>
  <c r="M66" i="3"/>
  <c r="L66" i="3"/>
  <c r="P65" i="3"/>
  <c r="O65" i="3"/>
  <c r="N65" i="3"/>
  <c r="M65" i="3"/>
  <c r="L65" i="3"/>
  <c r="P64" i="3"/>
  <c r="O64" i="3"/>
  <c r="N64" i="3"/>
  <c r="M64" i="3"/>
  <c r="L64" i="3"/>
  <c r="P63" i="3"/>
  <c r="O63" i="3"/>
  <c r="N63" i="3"/>
  <c r="M63" i="3"/>
  <c r="L63" i="3"/>
  <c r="P62" i="3"/>
  <c r="O62" i="3"/>
  <c r="N62" i="3"/>
  <c r="M62" i="3"/>
  <c r="L62" i="3"/>
  <c r="P61" i="3"/>
  <c r="O61" i="3"/>
  <c r="N61" i="3"/>
  <c r="M61" i="3"/>
  <c r="L61" i="3"/>
  <c r="P60" i="3"/>
  <c r="O60" i="3"/>
  <c r="N60" i="3"/>
  <c r="M60" i="3"/>
  <c r="L60" i="3"/>
  <c r="P59" i="3"/>
  <c r="O59" i="3"/>
  <c r="N59" i="3"/>
  <c r="M59" i="3"/>
  <c r="L59" i="3"/>
  <c r="P58" i="3"/>
  <c r="O58" i="3"/>
  <c r="N58" i="3"/>
  <c r="M58" i="3"/>
  <c r="L58" i="3"/>
  <c r="P57" i="3"/>
  <c r="O57" i="3"/>
  <c r="N57" i="3"/>
  <c r="M57" i="3"/>
  <c r="L57" i="3"/>
  <c r="P56" i="3"/>
  <c r="O56" i="3"/>
  <c r="N56" i="3"/>
  <c r="M56" i="3"/>
  <c r="L56" i="3"/>
  <c r="P55" i="3"/>
  <c r="O55" i="3"/>
  <c r="N55" i="3"/>
  <c r="M55" i="3"/>
  <c r="L55" i="3"/>
  <c r="P54" i="3"/>
  <c r="O54" i="3"/>
  <c r="N54" i="3"/>
  <c r="M54" i="3"/>
  <c r="L54" i="3"/>
  <c r="P53" i="3"/>
  <c r="O53" i="3"/>
  <c r="N53" i="3"/>
  <c r="M53" i="3"/>
  <c r="L53" i="3"/>
  <c r="P52" i="3"/>
  <c r="O52" i="3"/>
  <c r="N52" i="3"/>
  <c r="M52" i="3"/>
  <c r="L52" i="3"/>
  <c r="P51" i="3"/>
  <c r="O51" i="3"/>
  <c r="N51" i="3"/>
  <c r="M51" i="3"/>
  <c r="L51" i="3"/>
  <c r="P50" i="3"/>
  <c r="O50" i="3"/>
  <c r="N50" i="3"/>
  <c r="M50" i="3"/>
  <c r="L50" i="3"/>
  <c r="P49" i="3"/>
  <c r="O49" i="3"/>
  <c r="N49" i="3"/>
  <c r="M49" i="3"/>
  <c r="L49" i="3"/>
  <c r="P48" i="3"/>
  <c r="O48" i="3"/>
  <c r="N48" i="3"/>
  <c r="M48" i="3"/>
  <c r="L48" i="3"/>
  <c r="P47" i="3"/>
  <c r="O47" i="3"/>
  <c r="N47" i="3"/>
  <c r="M47" i="3"/>
  <c r="L47" i="3"/>
  <c r="P46" i="3"/>
  <c r="O46" i="3"/>
  <c r="N46" i="3"/>
  <c r="M46" i="3"/>
  <c r="L46" i="3"/>
  <c r="P45" i="3"/>
  <c r="O45" i="3"/>
  <c r="N45" i="3"/>
  <c r="M45" i="3"/>
  <c r="L45" i="3"/>
  <c r="P44" i="3"/>
  <c r="O44" i="3"/>
  <c r="N44" i="3"/>
  <c r="M44" i="3"/>
  <c r="L44" i="3"/>
  <c r="P43" i="3"/>
  <c r="O43" i="3"/>
  <c r="N43" i="3"/>
  <c r="M43" i="3"/>
  <c r="L43" i="3"/>
  <c r="P42" i="3"/>
  <c r="O42" i="3"/>
  <c r="N42" i="3"/>
  <c r="M42" i="3"/>
  <c r="L42" i="3"/>
  <c r="P41" i="3"/>
  <c r="O41" i="3"/>
  <c r="N41" i="3"/>
  <c r="M41" i="3"/>
  <c r="L41" i="3"/>
  <c r="P40" i="3"/>
  <c r="O40" i="3"/>
  <c r="N40" i="3"/>
  <c r="M40" i="3"/>
  <c r="L40" i="3"/>
  <c r="P39" i="3"/>
  <c r="O39" i="3"/>
  <c r="N39" i="3"/>
  <c r="M39" i="3"/>
  <c r="L39" i="3"/>
  <c r="P38" i="3"/>
  <c r="O38" i="3"/>
  <c r="N38" i="3"/>
  <c r="M38" i="3"/>
  <c r="L38" i="3"/>
  <c r="P37" i="3"/>
  <c r="O37" i="3"/>
  <c r="N37" i="3"/>
  <c r="M37" i="3"/>
  <c r="L37" i="3"/>
  <c r="P36" i="3"/>
  <c r="O36" i="3"/>
  <c r="N36" i="3"/>
  <c r="M36" i="3"/>
  <c r="L36" i="3"/>
  <c r="P35" i="3"/>
  <c r="O35" i="3"/>
  <c r="N35" i="3"/>
  <c r="M35" i="3"/>
  <c r="L35" i="3"/>
  <c r="P34" i="3"/>
  <c r="O34" i="3"/>
  <c r="N34" i="3"/>
  <c r="M34" i="3"/>
  <c r="L34" i="3"/>
  <c r="P33" i="3"/>
  <c r="O33" i="3"/>
  <c r="N33" i="3"/>
  <c r="M33" i="3"/>
  <c r="L33" i="3"/>
  <c r="P32" i="3"/>
  <c r="O32" i="3"/>
  <c r="N32" i="3"/>
  <c r="M32" i="3"/>
  <c r="L32" i="3"/>
  <c r="P31" i="3"/>
  <c r="O31" i="3"/>
  <c r="N31" i="3"/>
  <c r="M31" i="3"/>
  <c r="L31" i="3"/>
  <c r="P30" i="3"/>
  <c r="O30" i="3"/>
  <c r="N30" i="3"/>
  <c r="M30" i="3"/>
  <c r="L30" i="3"/>
  <c r="P29" i="3"/>
  <c r="O29" i="3"/>
  <c r="N29" i="3"/>
  <c r="M29" i="3"/>
  <c r="L29" i="3"/>
  <c r="P28" i="3"/>
  <c r="O28" i="3"/>
  <c r="N28" i="3"/>
  <c r="M28" i="3"/>
  <c r="L28" i="3"/>
  <c r="P27" i="3"/>
  <c r="O27" i="3"/>
  <c r="N27" i="3"/>
  <c r="M27" i="3"/>
  <c r="L27" i="3"/>
  <c r="P26" i="3"/>
  <c r="O26" i="3"/>
  <c r="N26" i="3"/>
  <c r="M26" i="3"/>
  <c r="L26" i="3"/>
  <c r="P25" i="3"/>
  <c r="O25" i="3"/>
  <c r="N25" i="3"/>
  <c r="M25" i="3"/>
  <c r="L25" i="3"/>
  <c r="P24" i="3"/>
  <c r="O24" i="3"/>
  <c r="N24" i="3"/>
  <c r="M24" i="3"/>
  <c r="L24" i="3"/>
  <c r="P23" i="3"/>
  <c r="O23" i="3"/>
  <c r="N23" i="3"/>
  <c r="M23" i="3"/>
  <c r="L23" i="3"/>
  <c r="P22" i="3"/>
  <c r="O22" i="3"/>
  <c r="N22" i="3"/>
  <c r="M22" i="3"/>
  <c r="L22" i="3"/>
  <c r="P21" i="3"/>
  <c r="O21" i="3"/>
  <c r="N21" i="3"/>
  <c r="M21" i="3"/>
  <c r="L21" i="3"/>
  <c r="P20" i="3"/>
  <c r="O20" i="3"/>
  <c r="N20" i="3"/>
  <c r="M20" i="3"/>
  <c r="L20" i="3"/>
  <c r="P19" i="3"/>
  <c r="O19" i="3"/>
  <c r="N19" i="3"/>
  <c r="M19" i="3"/>
  <c r="L19" i="3"/>
  <c r="P18" i="3"/>
  <c r="O18" i="3"/>
  <c r="N18" i="3"/>
  <c r="M18" i="3"/>
  <c r="L18" i="3"/>
  <c r="P17" i="3"/>
  <c r="O17" i="3"/>
  <c r="N17" i="3"/>
  <c r="M17" i="3"/>
  <c r="L17" i="3"/>
  <c r="P16" i="3"/>
  <c r="O16" i="3"/>
  <c r="N16" i="3"/>
  <c r="M16" i="3"/>
  <c r="L16" i="3"/>
  <c r="P15" i="3"/>
  <c r="O15" i="3"/>
  <c r="N15" i="3"/>
  <c r="M15" i="3"/>
  <c r="L15" i="3"/>
  <c r="P14" i="3"/>
  <c r="O14" i="3"/>
  <c r="N14" i="3"/>
  <c r="M14" i="3"/>
  <c r="L14" i="3"/>
  <c r="P13" i="3"/>
  <c r="O13" i="3"/>
  <c r="N13" i="3"/>
  <c r="M13" i="3"/>
  <c r="L13" i="3"/>
  <c r="P12" i="3"/>
  <c r="O12" i="3"/>
  <c r="N12" i="3"/>
  <c r="M12" i="3"/>
  <c r="L12" i="3"/>
  <c r="P11" i="3"/>
  <c r="O11" i="3"/>
  <c r="N11" i="3"/>
  <c r="M11" i="3"/>
  <c r="L11" i="3"/>
  <c r="P10" i="3"/>
  <c r="O10" i="3"/>
  <c r="N10" i="3"/>
  <c r="M10" i="3"/>
  <c r="L10" i="3"/>
  <c r="P9" i="3"/>
  <c r="O9" i="3"/>
  <c r="N9" i="3"/>
  <c r="M9" i="3"/>
  <c r="L9" i="3"/>
  <c r="P8" i="3"/>
  <c r="O8" i="3"/>
  <c r="N8" i="3"/>
  <c r="M8" i="3"/>
  <c r="L8" i="3"/>
  <c r="P7" i="3"/>
  <c r="O7" i="3"/>
  <c r="N7" i="3"/>
  <c r="M7" i="3"/>
  <c r="L7" i="3"/>
  <c r="P6" i="3"/>
  <c r="O6" i="3"/>
  <c r="N6" i="3"/>
  <c r="M6" i="3"/>
  <c r="L6" i="3"/>
  <c r="P5" i="3"/>
  <c r="O5" i="3"/>
  <c r="N5" i="3"/>
  <c r="M5" i="3"/>
  <c r="L5" i="3"/>
  <c r="P4" i="3"/>
  <c r="O4" i="3"/>
  <c r="N4" i="3"/>
  <c r="M4" i="3"/>
  <c r="L4" i="3"/>
  <c r="P3" i="3"/>
  <c r="O3" i="3"/>
  <c r="N3" i="3"/>
  <c r="M3" i="3"/>
  <c r="L3" i="3"/>
  <c r="P2" i="3"/>
  <c r="O2" i="3"/>
  <c r="N2" i="3"/>
  <c r="M2" i="3"/>
  <c r="L2" i="3"/>
  <c r="P3000" i="2"/>
  <c r="O3000" i="2"/>
  <c r="N3000" i="2"/>
  <c r="M3000" i="2"/>
  <c r="L3000" i="2"/>
  <c r="P2999" i="2"/>
  <c r="O2999" i="2"/>
  <c r="N2999" i="2"/>
  <c r="M2999" i="2"/>
  <c r="L2999" i="2"/>
  <c r="P2998" i="2"/>
  <c r="O2998" i="2"/>
  <c r="N2998" i="2"/>
  <c r="M2998" i="2"/>
  <c r="L2998" i="2"/>
  <c r="P2997" i="2"/>
  <c r="O2997" i="2"/>
  <c r="N2997" i="2"/>
  <c r="M2997" i="2"/>
  <c r="L2997" i="2"/>
  <c r="P2996" i="2"/>
  <c r="O2996" i="2"/>
  <c r="N2996" i="2"/>
  <c r="M2996" i="2"/>
  <c r="L2996" i="2"/>
  <c r="P2995" i="2"/>
  <c r="O2995" i="2"/>
  <c r="N2995" i="2"/>
  <c r="M2995" i="2"/>
  <c r="L2995" i="2"/>
  <c r="P2994" i="2"/>
  <c r="O2994" i="2"/>
  <c r="N2994" i="2"/>
  <c r="M2994" i="2"/>
  <c r="L2994" i="2"/>
  <c r="P2993" i="2"/>
  <c r="O2993" i="2"/>
  <c r="N2993" i="2"/>
  <c r="M2993" i="2"/>
  <c r="L2993" i="2"/>
  <c r="P2992" i="2"/>
  <c r="O2992" i="2"/>
  <c r="N2992" i="2"/>
  <c r="M2992" i="2"/>
  <c r="L2992" i="2"/>
  <c r="P2991" i="2"/>
  <c r="O2991" i="2"/>
  <c r="N2991" i="2"/>
  <c r="M2991" i="2"/>
  <c r="L2991" i="2"/>
  <c r="P2990" i="2"/>
  <c r="O2990" i="2"/>
  <c r="N2990" i="2"/>
  <c r="M2990" i="2"/>
  <c r="L2990" i="2"/>
  <c r="P2989" i="2"/>
  <c r="O2989" i="2"/>
  <c r="N2989" i="2"/>
  <c r="M2989" i="2"/>
  <c r="L2989" i="2"/>
  <c r="P2988" i="2"/>
  <c r="O2988" i="2"/>
  <c r="N2988" i="2"/>
  <c r="M2988" i="2"/>
  <c r="L2988" i="2"/>
  <c r="P2987" i="2"/>
  <c r="O2987" i="2"/>
  <c r="N2987" i="2"/>
  <c r="M2987" i="2"/>
  <c r="L2987" i="2"/>
  <c r="P2986" i="2"/>
  <c r="O2986" i="2"/>
  <c r="N2986" i="2"/>
  <c r="M2986" i="2"/>
  <c r="L2986" i="2"/>
  <c r="P2985" i="2"/>
  <c r="O2985" i="2"/>
  <c r="N2985" i="2"/>
  <c r="M2985" i="2"/>
  <c r="L2985" i="2"/>
  <c r="P2984" i="2"/>
  <c r="O2984" i="2"/>
  <c r="N2984" i="2"/>
  <c r="M2984" i="2"/>
  <c r="L2984" i="2"/>
  <c r="P2983" i="2"/>
  <c r="O2983" i="2"/>
  <c r="N2983" i="2"/>
  <c r="M2983" i="2"/>
  <c r="L2983" i="2"/>
  <c r="P2982" i="2"/>
  <c r="O2982" i="2"/>
  <c r="N2982" i="2"/>
  <c r="M2982" i="2"/>
  <c r="L2982" i="2"/>
  <c r="P2981" i="2"/>
  <c r="O2981" i="2"/>
  <c r="N2981" i="2"/>
  <c r="M2981" i="2"/>
  <c r="L2981" i="2"/>
  <c r="P2980" i="2"/>
  <c r="O2980" i="2"/>
  <c r="N2980" i="2"/>
  <c r="M2980" i="2"/>
  <c r="L2980" i="2"/>
  <c r="P2979" i="2"/>
  <c r="O2979" i="2"/>
  <c r="N2979" i="2"/>
  <c r="M2979" i="2"/>
  <c r="L2979" i="2"/>
  <c r="P2978" i="2"/>
  <c r="O2978" i="2"/>
  <c r="N2978" i="2"/>
  <c r="M2978" i="2"/>
  <c r="L2978" i="2"/>
  <c r="P2977" i="2"/>
  <c r="O2977" i="2"/>
  <c r="N2977" i="2"/>
  <c r="M2977" i="2"/>
  <c r="L2977" i="2"/>
  <c r="P2976" i="2"/>
  <c r="O2976" i="2"/>
  <c r="N2976" i="2"/>
  <c r="M2976" i="2"/>
  <c r="L2976" i="2"/>
  <c r="P2975" i="2"/>
  <c r="O2975" i="2"/>
  <c r="N2975" i="2"/>
  <c r="M2975" i="2"/>
  <c r="L2975" i="2"/>
  <c r="P2974" i="2"/>
  <c r="O2974" i="2"/>
  <c r="N2974" i="2"/>
  <c r="M2974" i="2"/>
  <c r="L2974" i="2"/>
  <c r="P2973" i="2"/>
  <c r="O2973" i="2"/>
  <c r="N2973" i="2"/>
  <c r="M2973" i="2"/>
  <c r="L2973" i="2"/>
  <c r="P2972" i="2"/>
  <c r="O2972" i="2"/>
  <c r="N2972" i="2"/>
  <c r="M2972" i="2"/>
  <c r="L2972" i="2"/>
  <c r="P2971" i="2"/>
  <c r="O2971" i="2"/>
  <c r="N2971" i="2"/>
  <c r="M2971" i="2"/>
  <c r="L2971" i="2"/>
  <c r="P2970" i="2"/>
  <c r="O2970" i="2"/>
  <c r="N2970" i="2"/>
  <c r="M2970" i="2"/>
  <c r="L2970" i="2"/>
  <c r="P2969" i="2"/>
  <c r="O2969" i="2"/>
  <c r="N2969" i="2"/>
  <c r="M2969" i="2"/>
  <c r="L2969" i="2"/>
  <c r="P2968" i="2"/>
  <c r="O2968" i="2"/>
  <c r="N2968" i="2"/>
  <c r="M2968" i="2"/>
  <c r="L2968" i="2"/>
  <c r="P2967" i="2"/>
  <c r="O2967" i="2"/>
  <c r="N2967" i="2"/>
  <c r="M2967" i="2"/>
  <c r="L2967" i="2"/>
  <c r="P2966" i="2"/>
  <c r="O2966" i="2"/>
  <c r="N2966" i="2"/>
  <c r="M2966" i="2"/>
  <c r="L2966" i="2"/>
  <c r="P2965" i="2"/>
  <c r="O2965" i="2"/>
  <c r="N2965" i="2"/>
  <c r="M2965" i="2"/>
  <c r="L2965" i="2"/>
  <c r="P2964" i="2"/>
  <c r="O2964" i="2"/>
  <c r="N2964" i="2"/>
  <c r="M2964" i="2"/>
  <c r="L2964" i="2"/>
  <c r="P2963" i="2"/>
  <c r="O2963" i="2"/>
  <c r="N2963" i="2"/>
  <c r="M2963" i="2"/>
  <c r="L2963" i="2"/>
  <c r="P2962" i="2"/>
  <c r="O2962" i="2"/>
  <c r="N2962" i="2"/>
  <c r="M2962" i="2"/>
  <c r="L2962" i="2"/>
  <c r="P2961" i="2"/>
  <c r="O2961" i="2"/>
  <c r="N2961" i="2"/>
  <c r="M2961" i="2"/>
  <c r="L2961" i="2"/>
  <c r="P2960" i="2"/>
  <c r="O2960" i="2"/>
  <c r="N2960" i="2"/>
  <c r="M2960" i="2"/>
  <c r="L2960" i="2"/>
  <c r="P2959" i="2"/>
  <c r="O2959" i="2"/>
  <c r="N2959" i="2"/>
  <c r="M2959" i="2"/>
  <c r="L2959" i="2"/>
  <c r="P2958" i="2"/>
  <c r="O2958" i="2"/>
  <c r="N2958" i="2"/>
  <c r="M2958" i="2"/>
  <c r="L2958" i="2"/>
  <c r="P2957" i="2"/>
  <c r="O2957" i="2"/>
  <c r="N2957" i="2"/>
  <c r="M2957" i="2"/>
  <c r="L2957" i="2"/>
  <c r="P2956" i="2"/>
  <c r="O2956" i="2"/>
  <c r="N2956" i="2"/>
  <c r="M2956" i="2"/>
  <c r="L2956" i="2"/>
  <c r="P2955" i="2"/>
  <c r="O2955" i="2"/>
  <c r="N2955" i="2"/>
  <c r="M2955" i="2"/>
  <c r="L2955" i="2"/>
  <c r="P2954" i="2"/>
  <c r="O2954" i="2"/>
  <c r="N2954" i="2"/>
  <c r="M2954" i="2"/>
  <c r="L2954" i="2"/>
  <c r="P2953" i="2"/>
  <c r="O2953" i="2"/>
  <c r="N2953" i="2"/>
  <c r="M2953" i="2"/>
  <c r="L2953" i="2"/>
  <c r="P2952" i="2"/>
  <c r="O2952" i="2"/>
  <c r="N2952" i="2"/>
  <c r="M2952" i="2"/>
  <c r="L2952" i="2"/>
  <c r="P2951" i="2"/>
  <c r="O2951" i="2"/>
  <c r="N2951" i="2"/>
  <c r="M2951" i="2"/>
  <c r="L2951" i="2"/>
  <c r="P2950" i="2"/>
  <c r="O2950" i="2"/>
  <c r="N2950" i="2"/>
  <c r="M2950" i="2"/>
  <c r="L2950" i="2"/>
  <c r="P2949" i="2"/>
  <c r="O2949" i="2"/>
  <c r="N2949" i="2"/>
  <c r="M2949" i="2"/>
  <c r="L2949" i="2"/>
  <c r="P2948" i="2"/>
  <c r="O2948" i="2"/>
  <c r="N2948" i="2"/>
  <c r="M2948" i="2"/>
  <c r="L2948" i="2"/>
  <c r="P2947" i="2"/>
  <c r="O2947" i="2"/>
  <c r="N2947" i="2"/>
  <c r="M2947" i="2"/>
  <c r="L2947" i="2"/>
  <c r="P2946" i="2"/>
  <c r="O2946" i="2"/>
  <c r="N2946" i="2"/>
  <c r="M2946" i="2"/>
  <c r="L2946" i="2"/>
  <c r="P2945" i="2"/>
  <c r="O2945" i="2"/>
  <c r="N2945" i="2"/>
  <c r="M2945" i="2"/>
  <c r="L2945" i="2"/>
  <c r="P2944" i="2"/>
  <c r="O2944" i="2"/>
  <c r="N2944" i="2"/>
  <c r="M2944" i="2"/>
  <c r="L2944" i="2"/>
  <c r="P2943" i="2"/>
  <c r="O2943" i="2"/>
  <c r="N2943" i="2"/>
  <c r="M2943" i="2"/>
  <c r="L2943" i="2"/>
  <c r="P2942" i="2"/>
  <c r="O2942" i="2"/>
  <c r="N2942" i="2"/>
  <c r="M2942" i="2"/>
  <c r="L2942" i="2"/>
  <c r="P2941" i="2"/>
  <c r="O2941" i="2"/>
  <c r="N2941" i="2"/>
  <c r="M2941" i="2"/>
  <c r="L2941" i="2"/>
  <c r="P2940" i="2"/>
  <c r="O2940" i="2"/>
  <c r="N2940" i="2"/>
  <c r="M2940" i="2"/>
  <c r="L2940" i="2"/>
  <c r="P2939" i="2"/>
  <c r="O2939" i="2"/>
  <c r="N2939" i="2"/>
  <c r="M2939" i="2"/>
  <c r="L2939" i="2"/>
  <c r="P2938" i="2"/>
  <c r="O2938" i="2"/>
  <c r="N2938" i="2"/>
  <c r="M2938" i="2"/>
  <c r="L2938" i="2"/>
  <c r="P2937" i="2"/>
  <c r="O2937" i="2"/>
  <c r="N2937" i="2"/>
  <c r="M2937" i="2"/>
  <c r="L2937" i="2"/>
  <c r="P2936" i="2"/>
  <c r="O2936" i="2"/>
  <c r="N2936" i="2"/>
  <c r="M2936" i="2"/>
  <c r="L2936" i="2"/>
  <c r="P2935" i="2"/>
  <c r="O2935" i="2"/>
  <c r="N2935" i="2"/>
  <c r="M2935" i="2"/>
  <c r="L2935" i="2"/>
  <c r="P2934" i="2"/>
  <c r="O2934" i="2"/>
  <c r="N2934" i="2"/>
  <c r="M2934" i="2"/>
  <c r="L2934" i="2"/>
  <c r="P2933" i="2"/>
  <c r="O2933" i="2"/>
  <c r="N2933" i="2"/>
  <c r="M2933" i="2"/>
  <c r="L2933" i="2"/>
  <c r="P2932" i="2"/>
  <c r="O2932" i="2"/>
  <c r="N2932" i="2"/>
  <c r="M2932" i="2"/>
  <c r="L2932" i="2"/>
  <c r="P2931" i="2"/>
  <c r="O2931" i="2"/>
  <c r="N2931" i="2"/>
  <c r="M2931" i="2"/>
  <c r="L2931" i="2"/>
  <c r="P2930" i="2"/>
  <c r="O2930" i="2"/>
  <c r="N2930" i="2"/>
  <c r="M2930" i="2"/>
  <c r="L2930" i="2"/>
  <c r="P2929" i="2"/>
  <c r="O2929" i="2"/>
  <c r="N2929" i="2"/>
  <c r="M2929" i="2"/>
  <c r="L2929" i="2"/>
  <c r="P2928" i="2"/>
  <c r="O2928" i="2"/>
  <c r="N2928" i="2"/>
  <c r="M2928" i="2"/>
  <c r="L2928" i="2"/>
  <c r="P2927" i="2"/>
  <c r="O2927" i="2"/>
  <c r="N2927" i="2"/>
  <c r="M2927" i="2"/>
  <c r="L2927" i="2"/>
  <c r="P2926" i="2"/>
  <c r="O2926" i="2"/>
  <c r="N2926" i="2"/>
  <c r="M2926" i="2"/>
  <c r="L2926" i="2"/>
  <c r="P2925" i="2"/>
  <c r="O2925" i="2"/>
  <c r="N2925" i="2"/>
  <c r="M2925" i="2"/>
  <c r="L2925" i="2"/>
  <c r="P2924" i="2"/>
  <c r="O2924" i="2"/>
  <c r="N2924" i="2"/>
  <c r="M2924" i="2"/>
  <c r="L2924" i="2"/>
  <c r="P2923" i="2"/>
  <c r="O2923" i="2"/>
  <c r="N2923" i="2"/>
  <c r="M2923" i="2"/>
  <c r="L2923" i="2"/>
  <c r="P2922" i="2"/>
  <c r="O2922" i="2"/>
  <c r="N2922" i="2"/>
  <c r="M2922" i="2"/>
  <c r="L2922" i="2"/>
  <c r="P2921" i="2"/>
  <c r="O2921" i="2"/>
  <c r="N2921" i="2"/>
  <c r="M2921" i="2"/>
  <c r="L2921" i="2"/>
  <c r="P2920" i="2"/>
  <c r="O2920" i="2"/>
  <c r="N2920" i="2"/>
  <c r="M2920" i="2"/>
  <c r="L2920" i="2"/>
  <c r="P2919" i="2"/>
  <c r="O2919" i="2"/>
  <c r="N2919" i="2"/>
  <c r="M2919" i="2"/>
  <c r="L2919" i="2"/>
  <c r="P2918" i="2"/>
  <c r="O2918" i="2"/>
  <c r="N2918" i="2"/>
  <c r="M2918" i="2"/>
  <c r="L2918" i="2"/>
  <c r="P2917" i="2"/>
  <c r="O2917" i="2"/>
  <c r="N2917" i="2"/>
  <c r="M2917" i="2"/>
  <c r="L2917" i="2"/>
  <c r="P2916" i="2"/>
  <c r="O2916" i="2"/>
  <c r="N2916" i="2"/>
  <c r="M2916" i="2"/>
  <c r="L2916" i="2"/>
  <c r="P2915" i="2"/>
  <c r="O2915" i="2"/>
  <c r="N2915" i="2"/>
  <c r="M2915" i="2"/>
  <c r="L2915" i="2"/>
  <c r="P2914" i="2"/>
  <c r="O2914" i="2"/>
  <c r="N2914" i="2"/>
  <c r="M2914" i="2"/>
  <c r="L2914" i="2"/>
  <c r="P2913" i="2"/>
  <c r="O2913" i="2"/>
  <c r="N2913" i="2"/>
  <c r="M2913" i="2"/>
  <c r="L2913" i="2"/>
  <c r="P2912" i="2"/>
  <c r="O2912" i="2"/>
  <c r="N2912" i="2"/>
  <c r="M2912" i="2"/>
  <c r="L2912" i="2"/>
  <c r="P2911" i="2"/>
  <c r="O2911" i="2"/>
  <c r="N2911" i="2"/>
  <c r="M2911" i="2"/>
  <c r="L2911" i="2"/>
  <c r="P2910" i="2"/>
  <c r="O2910" i="2"/>
  <c r="N2910" i="2"/>
  <c r="M2910" i="2"/>
  <c r="L2910" i="2"/>
  <c r="P2909" i="2"/>
  <c r="O2909" i="2"/>
  <c r="N2909" i="2"/>
  <c r="M2909" i="2"/>
  <c r="L2909" i="2"/>
  <c r="P2908" i="2"/>
  <c r="O2908" i="2"/>
  <c r="N2908" i="2"/>
  <c r="M2908" i="2"/>
  <c r="L2908" i="2"/>
  <c r="P2907" i="2"/>
  <c r="O2907" i="2"/>
  <c r="N2907" i="2"/>
  <c r="M2907" i="2"/>
  <c r="L2907" i="2"/>
  <c r="P2906" i="2"/>
  <c r="O2906" i="2"/>
  <c r="N2906" i="2"/>
  <c r="M2906" i="2"/>
  <c r="L2906" i="2"/>
  <c r="P2905" i="2"/>
  <c r="O2905" i="2"/>
  <c r="N2905" i="2"/>
  <c r="M2905" i="2"/>
  <c r="L2905" i="2"/>
  <c r="P2904" i="2"/>
  <c r="O2904" i="2"/>
  <c r="N2904" i="2"/>
  <c r="M2904" i="2"/>
  <c r="L2904" i="2"/>
  <c r="P2903" i="2"/>
  <c r="O2903" i="2"/>
  <c r="N2903" i="2"/>
  <c r="M2903" i="2"/>
  <c r="L2903" i="2"/>
  <c r="P2902" i="2"/>
  <c r="O2902" i="2"/>
  <c r="N2902" i="2"/>
  <c r="M2902" i="2"/>
  <c r="L2902" i="2"/>
  <c r="P2901" i="2"/>
  <c r="O2901" i="2"/>
  <c r="N2901" i="2"/>
  <c r="M2901" i="2"/>
  <c r="L2901" i="2"/>
  <c r="P2900" i="2"/>
  <c r="O2900" i="2"/>
  <c r="N2900" i="2"/>
  <c r="M2900" i="2"/>
  <c r="L2900" i="2"/>
  <c r="P2899" i="2"/>
  <c r="O2899" i="2"/>
  <c r="N2899" i="2"/>
  <c r="M2899" i="2"/>
  <c r="L2899" i="2"/>
  <c r="P2898" i="2"/>
  <c r="O2898" i="2"/>
  <c r="N2898" i="2"/>
  <c r="M2898" i="2"/>
  <c r="L2898" i="2"/>
  <c r="P2897" i="2"/>
  <c r="O2897" i="2"/>
  <c r="N2897" i="2"/>
  <c r="M2897" i="2"/>
  <c r="L2897" i="2"/>
  <c r="P2896" i="2"/>
  <c r="O2896" i="2"/>
  <c r="N2896" i="2"/>
  <c r="M2896" i="2"/>
  <c r="L2896" i="2"/>
  <c r="P2895" i="2"/>
  <c r="O2895" i="2"/>
  <c r="N2895" i="2"/>
  <c r="M2895" i="2"/>
  <c r="L2895" i="2"/>
  <c r="P2894" i="2"/>
  <c r="O2894" i="2"/>
  <c r="N2894" i="2"/>
  <c r="M2894" i="2"/>
  <c r="L2894" i="2"/>
  <c r="P2893" i="2"/>
  <c r="O2893" i="2"/>
  <c r="N2893" i="2"/>
  <c r="M2893" i="2"/>
  <c r="L2893" i="2"/>
  <c r="P2892" i="2"/>
  <c r="O2892" i="2"/>
  <c r="N2892" i="2"/>
  <c r="M2892" i="2"/>
  <c r="L2892" i="2"/>
  <c r="P2891" i="2"/>
  <c r="O2891" i="2"/>
  <c r="N2891" i="2"/>
  <c r="M2891" i="2"/>
  <c r="L2891" i="2"/>
  <c r="P2890" i="2"/>
  <c r="O2890" i="2"/>
  <c r="N2890" i="2"/>
  <c r="M2890" i="2"/>
  <c r="L2890" i="2"/>
  <c r="P2889" i="2"/>
  <c r="O2889" i="2"/>
  <c r="N2889" i="2"/>
  <c r="M2889" i="2"/>
  <c r="L2889" i="2"/>
  <c r="P2888" i="2"/>
  <c r="O2888" i="2"/>
  <c r="N2888" i="2"/>
  <c r="M2888" i="2"/>
  <c r="L2888" i="2"/>
  <c r="P2887" i="2"/>
  <c r="O2887" i="2"/>
  <c r="N2887" i="2"/>
  <c r="M2887" i="2"/>
  <c r="L2887" i="2"/>
  <c r="P2886" i="2"/>
  <c r="O2886" i="2"/>
  <c r="N2886" i="2"/>
  <c r="M2886" i="2"/>
  <c r="L2886" i="2"/>
  <c r="P2885" i="2"/>
  <c r="O2885" i="2"/>
  <c r="N2885" i="2"/>
  <c r="M2885" i="2"/>
  <c r="L2885" i="2"/>
  <c r="P2884" i="2"/>
  <c r="O2884" i="2"/>
  <c r="N2884" i="2"/>
  <c r="M2884" i="2"/>
  <c r="L2884" i="2"/>
  <c r="P2883" i="2"/>
  <c r="O2883" i="2"/>
  <c r="N2883" i="2"/>
  <c r="M2883" i="2"/>
  <c r="L2883" i="2"/>
  <c r="P2882" i="2"/>
  <c r="O2882" i="2"/>
  <c r="N2882" i="2"/>
  <c r="M2882" i="2"/>
  <c r="L2882" i="2"/>
  <c r="P2881" i="2"/>
  <c r="O2881" i="2"/>
  <c r="N2881" i="2"/>
  <c r="M2881" i="2"/>
  <c r="L2881" i="2"/>
  <c r="P2880" i="2"/>
  <c r="O2880" i="2"/>
  <c r="N2880" i="2"/>
  <c r="M2880" i="2"/>
  <c r="L2880" i="2"/>
  <c r="P2879" i="2"/>
  <c r="O2879" i="2"/>
  <c r="N2879" i="2"/>
  <c r="M2879" i="2"/>
  <c r="L2879" i="2"/>
  <c r="P2878" i="2"/>
  <c r="O2878" i="2"/>
  <c r="N2878" i="2"/>
  <c r="M2878" i="2"/>
  <c r="L2878" i="2"/>
  <c r="P2877" i="2"/>
  <c r="O2877" i="2"/>
  <c r="N2877" i="2"/>
  <c r="M2877" i="2"/>
  <c r="L2877" i="2"/>
  <c r="P2876" i="2"/>
  <c r="O2876" i="2"/>
  <c r="N2876" i="2"/>
  <c r="M2876" i="2"/>
  <c r="L2876" i="2"/>
  <c r="P2875" i="2"/>
  <c r="O2875" i="2"/>
  <c r="N2875" i="2"/>
  <c r="M2875" i="2"/>
  <c r="L2875" i="2"/>
  <c r="P2874" i="2"/>
  <c r="O2874" i="2"/>
  <c r="N2874" i="2"/>
  <c r="M2874" i="2"/>
  <c r="L2874" i="2"/>
  <c r="P2873" i="2"/>
  <c r="O2873" i="2"/>
  <c r="N2873" i="2"/>
  <c r="M2873" i="2"/>
  <c r="L2873" i="2"/>
  <c r="P2872" i="2"/>
  <c r="O2872" i="2"/>
  <c r="N2872" i="2"/>
  <c r="M2872" i="2"/>
  <c r="L2872" i="2"/>
  <c r="P2871" i="2"/>
  <c r="O2871" i="2"/>
  <c r="N2871" i="2"/>
  <c r="M2871" i="2"/>
  <c r="L2871" i="2"/>
  <c r="P2870" i="2"/>
  <c r="O2870" i="2"/>
  <c r="N2870" i="2"/>
  <c r="M2870" i="2"/>
  <c r="L2870" i="2"/>
  <c r="P2869" i="2"/>
  <c r="O2869" i="2"/>
  <c r="N2869" i="2"/>
  <c r="M2869" i="2"/>
  <c r="L2869" i="2"/>
  <c r="P2868" i="2"/>
  <c r="O2868" i="2"/>
  <c r="N2868" i="2"/>
  <c r="M2868" i="2"/>
  <c r="L2868" i="2"/>
  <c r="P2867" i="2"/>
  <c r="O2867" i="2"/>
  <c r="N2867" i="2"/>
  <c r="M2867" i="2"/>
  <c r="L2867" i="2"/>
  <c r="P2866" i="2"/>
  <c r="O2866" i="2"/>
  <c r="N2866" i="2"/>
  <c r="M2866" i="2"/>
  <c r="L2866" i="2"/>
  <c r="P2865" i="2"/>
  <c r="O2865" i="2"/>
  <c r="N2865" i="2"/>
  <c r="M2865" i="2"/>
  <c r="L2865" i="2"/>
  <c r="P2864" i="2"/>
  <c r="O2864" i="2"/>
  <c r="N2864" i="2"/>
  <c r="M2864" i="2"/>
  <c r="L2864" i="2"/>
  <c r="P2863" i="2"/>
  <c r="O2863" i="2"/>
  <c r="N2863" i="2"/>
  <c r="M2863" i="2"/>
  <c r="L2863" i="2"/>
  <c r="P2862" i="2"/>
  <c r="O2862" i="2"/>
  <c r="N2862" i="2"/>
  <c r="M2862" i="2"/>
  <c r="L2862" i="2"/>
  <c r="P2861" i="2"/>
  <c r="O2861" i="2"/>
  <c r="N2861" i="2"/>
  <c r="M2861" i="2"/>
  <c r="L2861" i="2"/>
  <c r="P2860" i="2"/>
  <c r="O2860" i="2"/>
  <c r="N2860" i="2"/>
  <c r="M2860" i="2"/>
  <c r="L2860" i="2"/>
  <c r="P2859" i="2"/>
  <c r="O2859" i="2"/>
  <c r="N2859" i="2"/>
  <c r="M2859" i="2"/>
  <c r="L2859" i="2"/>
  <c r="P2858" i="2"/>
  <c r="O2858" i="2"/>
  <c r="N2858" i="2"/>
  <c r="M2858" i="2"/>
  <c r="L2858" i="2"/>
  <c r="P2857" i="2"/>
  <c r="O2857" i="2"/>
  <c r="N2857" i="2"/>
  <c r="M2857" i="2"/>
  <c r="L2857" i="2"/>
  <c r="P2856" i="2"/>
  <c r="O2856" i="2"/>
  <c r="N2856" i="2"/>
  <c r="M2856" i="2"/>
  <c r="L2856" i="2"/>
  <c r="P2855" i="2"/>
  <c r="O2855" i="2"/>
  <c r="N2855" i="2"/>
  <c r="M2855" i="2"/>
  <c r="L2855" i="2"/>
  <c r="P2854" i="2"/>
  <c r="O2854" i="2"/>
  <c r="N2854" i="2"/>
  <c r="M2854" i="2"/>
  <c r="L2854" i="2"/>
  <c r="P2853" i="2"/>
  <c r="O2853" i="2"/>
  <c r="N2853" i="2"/>
  <c r="M2853" i="2"/>
  <c r="L2853" i="2"/>
  <c r="P2852" i="2"/>
  <c r="O2852" i="2"/>
  <c r="N2852" i="2"/>
  <c r="M2852" i="2"/>
  <c r="L2852" i="2"/>
  <c r="P2851" i="2"/>
  <c r="O2851" i="2"/>
  <c r="N2851" i="2"/>
  <c r="M2851" i="2"/>
  <c r="L2851" i="2"/>
  <c r="P2850" i="2"/>
  <c r="O2850" i="2"/>
  <c r="N2850" i="2"/>
  <c r="M2850" i="2"/>
  <c r="L2850" i="2"/>
  <c r="P2849" i="2"/>
  <c r="O2849" i="2"/>
  <c r="N2849" i="2"/>
  <c r="M2849" i="2"/>
  <c r="L2849" i="2"/>
  <c r="P2848" i="2"/>
  <c r="O2848" i="2"/>
  <c r="N2848" i="2"/>
  <c r="M2848" i="2"/>
  <c r="L2848" i="2"/>
  <c r="P2847" i="2"/>
  <c r="O2847" i="2"/>
  <c r="N2847" i="2"/>
  <c r="M2847" i="2"/>
  <c r="L2847" i="2"/>
  <c r="P2846" i="2"/>
  <c r="O2846" i="2"/>
  <c r="N2846" i="2"/>
  <c r="M2846" i="2"/>
  <c r="L2846" i="2"/>
  <c r="P2845" i="2"/>
  <c r="O2845" i="2"/>
  <c r="N2845" i="2"/>
  <c r="M2845" i="2"/>
  <c r="L2845" i="2"/>
  <c r="P2844" i="2"/>
  <c r="O2844" i="2"/>
  <c r="N2844" i="2"/>
  <c r="M2844" i="2"/>
  <c r="L2844" i="2"/>
  <c r="P2843" i="2"/>
  <c r="O2843" i="2"/>
  <c r="N2843" i="2"/>
  <c r="M2843" i="2"/>
  <c r="L2843" i="2"/>
  <c r="P2842" i="2"/>
  <c r="O2842" i="2"/>
  <c r="N2842" i="2"/>
  <c r="M2842" i="2"/>
  <c r="L2842" i="2"/>
  <c r="P2841" i="2"/>
  <c r="O2841" i="2"/>
  <c r="N2841" i="2"/>
  <c r="M2841" i="2"/>
  <c r="L2841" i="2"/>
  <c r="P2840" i="2"/>
  <c r="O2840" i="2"/>
  <c r="N2840" i="2"/>
  <c r="M2840" i="2"/>
  <c r="L2840" i="2"/>
  <c r="P2839" i="2"/>
  <c r="O2839" i="2"/>
  <c r="N2839" i="2"/>
  <c r="M2839" i="2"/>
  <c r="L2839" i="2"/>
  <c r="P2838" i="2"/>
  <c r="O2838" i="2"/>
  <c r="N2838" i="2"/>
  <c r="M2838" i="2"/>
  <c r="L2838" i="2"/>
  <c r="P2837" i="2"/>
  <c r="O2837" i="2"/>
  <c r="N2837" i="2"/>
  <c r="M2837" i="2"/>
  <c r="L2837" i="2"/>
  <c r="P2836" i="2"/>
  <c r="O2836" i="2"/>
  <c r="N2836" i="2"/>
  <c r="M2836" i="2"/>
  <c r="L2836" i="2"/>
  <c r="P2835" i="2"/>
  <c r="O2835" i="2"/>
  <c r="N2835" i="2"/>
  <c r="M2835" i="2"/>
  <c r="L2835" i="2"/>
  <c r="P2834" i="2"/>
  <c r="O2834" i="2"/>
  <c r="N2834" i="2"/>
  <c r="M2834" i="2"/>
  <c r="L2834" i="2"/>
  <c r="P2833" i="2"/>
  <c r="O2833" i="2"/>
  <c r="N2833" i="2"/>
  <c r="M2833" i="2"/>
  <c r="L2833" i="2"/>
  <c r="P2832" i="2"/>
  <c r="O2832" i="2"/>
  <c r="N2832" i="2"/>
  <c r="M2832" i="2"/>
  <c r="L2832" i="2"/>
  <c r="P2831" i="2"/>
  <c r="O2831" i="2"/>
  <c r="N2831" i="2"/>
  <c r="M2831" i="2"/>
  <c r="L2831" i="2"/>
  <c r="P2830" i="2"/>
  <c r="O2830" i="2"/>
  <c r="N2830" i="2"/>
  <c r="M2830" i="2"/>
  <c r="L2830" i="2"/>
  <c r="P2829" i="2"/>
  <c r="O2829" i="2"/>
  <c r="N2829" i="2"/>
  <c r="M2829" i="2"/>
  <c r="L2829" i="2"/>
  <c r="P2828" i="2"/>
  <c r="O2828" i="2"/>
  <c r="N2828" i="2"/>
  <c r="M2828" i="2"/>
  <c r="L2828" i="2"/>
  <c r="P2827" i="2"/>
  <c r="O2827" i="2"/>
  <c r="N2827" i="2"/>
  <c r="M2827" i="2"/>
  <c r="L2827" i="2"/>
  <c r="P2826" i="2"/>
  <c r="O2826" i="2"/>
  <c r="N2826" i="2"/>
  <c r="M2826" i="2"/>
  <c r="L2826" i="2"/>
  <c r="P2825" i="2"/>
  <c r="O2825" i="2"/>
  <c r="N2825" i="2"/>
  <c r="M2825" i="2"/>
  <c r="L2825" i="2"/>
  <c r="P2824" i="2"/>
  <c r="O2824" i="2"/>
  <c r="N2824" i="2"/>
  <c r="M2824" i="2"/>
  <c r="L2824" i="2"/>
  <c r="P2823" i="2"/>
  <c r="O2823" i="2"/>
  <c r="N2823" i="2"/>
  <c r="M2823" i="2"/>
  <c r="L2823" i="2"/>
  <c r="P2822" i="2"/>
  <c r="O2822" i="2"/>
  <c r="N2822" i="2"/>
  <c r="M2822" i="2"/>
  <c r="L2822" i="2"/>
  <c r="P2821" i="2"/>
  <c r="O2821" i="2"/>
  <c r="N2821" i="2"/>
  <c r="M2821" i="2"/>
  <c r="L2821" i="2"/>
  <c r="P2820" i="2"/>
  <c r="O2820" i="2"/>
  <c r="N2820" i="2"/>
  <c r="M2820" i="2"/>
  <c r="L2820" i="2"/>
  <c r="P2819" i="2"/>
  <c r="O2819" i="2"/>
  <c r="N2819" i="2"/>
  <c r="M2819" i="2"/>
  <c r="L2819" i="2"/>
  <c r="P2818" i="2"/>
  <c r="O2818" i="2"/>
  <c r="N2818" i="2"/>
  <c r="M2818" i="2"/>
  <c r="L2818" i="2"/>
  <c r="P2817" i="2"/>
  <c r="O2817" i="2"/>
  <c r="N2817" i="2"/>
  <c r="M2817" i="2"/>
  <c r="L2817" i="2"/>
  <c r="P2816" i="2"/>
  <c r="O2816" i="2"/>
  <c r="N2816" i="2"/>
  <c r="M2816" i="2"/>
  <c r="L2816" i="2"/>
  <c r="P2815" i="2"/>
  <c r="O2815" i="2"/>
  <c r="N2815" i="2"/>
  <c r="M2815" i="2"/>
  <c r="L2815" i="2"/>
  <c r="P2814" i="2"/>
  <c r="O2814" i="2"/>
  <c r="N2814" i="2"/>
  <c r="M2814" i="2"/>
  <c r="L2814" i="2"/>
  <c r="P2813" i="2"/>
  <c r="O2813" i="2"/>
  <c r="N2813" i="2"/>
  <c r="M2813" i="2"/>
  <c r="L2813" i="2"/>
  <c r="P2812" i="2"/>
  <c r="O2812" i="2"/>
  <c r="N2812" i="2"/>
  <c r="M2812" i="2"/>
  <c r="L2812" i="2"/>
  <c r="P2811" i="2"/>
  <c r="O2811" i="2"/>
  <c r="N2811" i="2"/>
  <c r="M2811" i="2"/>
  <c r="L2811" i="2"/>
  <c r="P2810" i="2"/>
  <c r="O2810" i="2"/>
  <c r="N2810" i="2"/>
  <c r="M2810" i="2"/>
  <c r="L2810" i="2"/>
  <c r="P2809" i="2"/>
  <c r="O2809" i="2"/>
  <c r="N2809" i="2"/>
  <c r="M2809" i="2"/>
  <c r="L2809" i="2"/>
  <c r="P2808" i="2"/>
  <c r="O2808" i="2"/>
  <c r="N2808" i="2"/>
  <c r="M2808" i="2"/>
  <c r="L2808" i="2"/>
  <c r="P2807" i="2"/>
  <c r="O2807" i="2"/>
  <c r="N2807" i="2"/>
  <c r="M2807" i="2"/>
  <c r="L2807" i="2"/>
  <c r="P2806" i="2"/>
  <c r="O2806" i="2"/>
  <c r="N2806" i="2"/>
  <c r="M2806" i="2"/>
  <c r="L2806" i="2"/>
  <c r="P2805" i="2"/>
  <c r="O2805" i="2"/>
  <c r="N2805" i="2"/>
  <c r="M2805" i="2"/>
  <c r="L2805" i="2"/>
  <c r="P2804" i="2"/>
  <c r="O2804" i="2"/>
  <c r="N2804" i="2"/>
  <c r="M2804" i="2"/>
  <c r="L2804" i="2"/>
  <c r="P2803" i="2"/>
  <c r="O2803" i="2"/>
  <c r="N2803" i="2"/>
  <c r="M2803" i="2"/>
  <c r="L2803" i="2"/>
  <c r="P2802" i="2"/>
  <c r="O2802" i="2"/>
  <c r="N2802" i="2"/>
  <c r="M2802" i="2"/>
  <c r="L2802" i="2"/>
  <c r="P2801" i="2"/>
  <c r="O2801" i="2"/>
  <c r="N2801" i="2"/>
  <c r="M2801" i="2"/>
  <c r="L2801" i="2"/>
  <c r="P2800" i="2"/>
  <c r="O2800" i="2"/>
  <c r="N2800" i="2"/>
  <c r="M2800" i="2"/>
  <c r="L2800" i="2"/>
  <c r="P2799" i="2"/>
  <c r="O2799" i="2"/>
  <c r="N2799" i="2"/>
  <c r="M2799" i="2"/>
  <c r="L2799" i="2"/>
  <c r="P2798" i="2"/>
  <c r="O2798" i="2"/>
  <c r="N2798" i="2"/>
  <c r="M2798" i="2"/>
  <c r="L2798" i="2"/>
  <c r="P2797" i="2"/>
  <c r="O2797" i="2"/>
  <c r="N2797" i="2"/>
  <c r="M2797" i="2"/>
  <c r="L2797" i="2"/>
  <c r="P2796" i="2"/>
  <c r="O2796" i="2"/>
  <c r="N2796" i="2"/>
  <c r="M2796" i="2"/>
  <c r="L2796" i="2"/>
  <c r="P2795" i="2"/>
  <c r="O2795" i="2"/>
  <c r="N2795" i="2"/>
  <c r="M2795" i="2"/>
  <c r="L2795" i="2"/>
  <c r="P2794" i="2"/>
  <c r="O2794" i="2"/>
  <c r="N2794" i="2"/>
  <c r="M2794" i="2"/>
  <c r="L2794" i="2"/>
  <c r="P2793" i="2"/>
  <c r="O2793" i="2"/>
  <c r="N2793" i="2"/>
  <c r="M2793" i="2"/>
  <c r="L2793" i="2"/>
  <c r="P2792" i="2"/>
  <c r="O2792" i="2"/>
  <c r="N2792" i="2"/>
  <c r="M2792" i="2"/>
  <c r="L2792" i="2"/>
  <c r="P2791" i="2"/>
  <c r="O2791" i="2"/>
  <c r="N2791" i="2"/>
  <c r="M2791" i="2"/>
  <c r="L2791" i="2"/>
  <c r="P2790" i="2"/>
  <c r="O2790" i="2"/>
  <c r="N2790" i="2"/>
  <c r="M2790" i="2"/>
  <c r="L2790" i="2"/>
  <c r="P2789" i="2"/>
  <c r="O2789" i="2"/>
  <c r="N2789" i="2"/>
  <c r="M2789" i="2"/>
  <c r="L2789" i="2"/>
  <c r="P2788" i="2"/>
  <c r="O2788" i="2"/>
  <c r="N2788" i="2"/>
  <c r="M2788" i="2"/>
  <c r="L2788" i="2"/>
  <c r="P2787" i="2"/>
  <c r="O2787" i="2"/>
  <c r="N2787" i="2"/>
  <c r="M2787" i="2"/>
  <c r="L2787" i="2"/>
  <c r="P2786" i="2"/>
  <c r="O2786" i="2"/>
  <c r="N2786" i="2"/>
  <c r="M2786" i="2"/>
  <c r="L2786" i="2"/>
  <c r="P2785" i="2"/>
  <c r="O2785" i="2"/>
  <c r="N2785" i="2"/>
  <c r="M2785" i="2"/>
  <c r="L2785" i="2"/>
  <c r="P2784" i="2"/>
  <c r="O2784" i="2"/>
  <c r="N2784" i="2"/>
  <c r="M2784" i="2"/>
  <c r="L2784" i="2"/>
  <c r="P2783" i="2"/>
  <c r="O2783" i="2"/>
  <c r="N2783" i="2"/>
  <c r="M2783" i="2"/>
  <c r="L2783" i="2"/>
  <c r="P2782" i="2"/>
  <c r="O2782" i="2"/>
  <c r="N2782" i="2"/>
  <c r="M2782" i="2"/>
  <c r="L2782" i="2"/>
  <c r="P2781" i="2"/>
  <c r="O2781" i="2"/>
  <c r="N2781" i="2"/>
  <c r="M2781" i="2"/>
  <c r="L2781" i="2"/>
  <c r="P2780" i="2"/>
  <c r="O2780" i="2"/>
  <c r="N2780" i="2"/>
  <c r="M2780" i="2"/>
  <c r="L2780" i="2"/>
  <c r="P2779" i="2"/>
  <c r="O2779" i="2"/>
  <c r="N2779" i="2"/>
  <c r="M2779" i="2"/>
  <c r="L2779" i="2"/>
  <c r="P2778" i="2"/>
  <c r="O2778" i="2"/>
  <c r="N2778" i="2"/>
  <c r="M2778" i="2"/>
  <c r="L2778" i="2"/>
  <c r="P2777" i="2"/>
  <c r="O2777" i="2"/>
  <c r="N2777" i="2"/>
  <c r="M2777" i="2"/>
  <c r="L2777" i="2"/>
  <c r="P2776" i="2"/>
  <c r="O2776" i="2"/>
  <c r="N2776" i="2"/>
  <c r="M2776" i="2"/>
  <c r="L2776" i="2"/>
  <c r="P2775" i="2"/>
  <c r="O2775" i="2"/>
  <c r="N2775" i="2"/>
  <c r="M2775" i="2"/>
  <c r="L2775" i="2"/>
  <c r="P2774" i="2"/>
  <c r="O2774" i="2"/>
  <c r="N2774" i="2"/>
  <c r="M2774" i="2"/>
  <c r="L2774" i="2"/>
  <c r="P2773" i="2"/>
  <c r="O2773" i="2"/>
  <c r="N2773" i="2"/>
  <c r="M2773" i="2"/>
  <c r="L2773" i="2"/>
  <c r="P2772" i="2"/>
  <c r="O2772" i="2"/>
  <c r="N2772" i="2"/>
  <c r="M2772" i="2"/>
  <c r="L2772" i="2"/>
  <c r="P2771" i="2"/>
  <c r="O2771" i="2"/>
  <c r="N2771" i="2"/>
  <c r="M2771" i="2"/>
  <c r="L2771" i="2"/>
  <c r="P2770" i="2"/>
  <c r="O2770" i="2"/>
  <c r="N2770" i="2"/>
  <c r="M2770" i="2"/>
  <c r="L2770" i="2"/>
  <c r="P2769" i="2"/>
  <c r="O2769" i="2"/>
  <c r="N2769" i="2"/>
  <c r="M2769" i="2"/>
  <c r="L2769" i="2"/>
  <c r="P2768" i="2"/>
  <c r="O2768" i="2"/>
  <c r="N2768" i="2"/>
  <c r="M2768" i="2"/>
  <c r="L2768" i="2"/>
  <c r="P2767" i="2"/>
  <c r="O2767" i="2"/>
  <c r="N2767" i="2"/>
  <c r="M2767" i="2"/>
  <c r="L2767" i="2"/>
  <c r="P2766" i="2"/>
  <c r="O2766" i="2"/>
  <c r="N2766" i="2"/>
  <c r="M2766" i="2"/>
  <c r="L2766" i="2"/>
  <c r="P2765" i="2"/>
  <c r="O2765" i="2"/>
  <c r="N2765" i="2"/>
  <c r="M2765" i="2"/>
  <c r="L2765" i="2"/>
  <c r="P2764" i="2"/>
  <c r="O2764" i="2"/>
  <c r="N2764" i="2"/>
  <c r="M2764" i="2"/>
  <c r="L2764" i="2"/>
  <c r="P2763" i="2"/>
  <c r="O2763" i="2"/>
  <c r="N2763" i="2"/>
  <c r="M2763" i="2"/>
  <c r="L2763" i="2"/>
  <c r="P2762" i="2"/>
  <c r="O2762" i="2"/>
  <c r="N2762" i="2"/>
  <c r="M2762" i="2"/>
  <c r="L2762" i="2"/>
  <c r="P2761" i="2"/>
  <c r="O2761" i="2"/>
  <c r="N2761" i="2"/>
  <c r="M2761" i="2"/>
  <c r="L2761" i="2"/>
  <c r="P2760" i="2"/>
  <c r="O2760" i="2"/>
  <c r="N2760" i="2"/>
  <c r="M2760" i="2"/>
  <c r="L2760" i="2"/>
  <c r="P2759" i="2"/>
  <c r="O2759" i="2"/>
  <c r="N2759" i="2"/>
  <c r="M2759" i="2"/>
  <c r="L2759" i="2"/>
  <c r="P2758" i="2"/>
  <c r="O2758" i="2"/>
  <c r="N2758" i="2"/>
  <c r="M2758" i="2"/>
  <c r="L2758" i="2"/>
  <c r="P2757" i="2"/>
  <c r="O2757" i="2"/>
  <c r="N2757" i="2"/>
  <c r="M2757" i="2"/>
  <c r="L2757" i="2"/>
  <c r="P2756" i="2"/>
  <c r="O2756" i="2"/>
  <c r="N2756" i="2"/>
  <c r="M2756" i="2"/>
  <c r="L2756" i="2"/>
  <c r="P2755" i="2"/>
  <c r="O2755" i="2"/>
  <c r="N2755" i="2"/>
  <c r="M2755" i="2"/>
  <c r="L2755" i="2"/>
  <c r="P2754" i="2"/>
  <c r="O2754" i="2"/>
  <c r="N2754" i="2"/>
  <c r="M2754" i="2"/>
  <c r="L2754" i="2"/>
  <c r="P2753" i="2"/>
  <c r="O2753" i="2"/>
  <c r="N2753" i="2"/>
  <c r="M2753" i="2"/>
  <c r="L2753" i="2"/>
  <c r="P2752" i="2"/>
  <c r="O2752" i="2"/>
  <c r="N2752" i="2"/>
  <c r="M2752" i="2"/>
  <c r="L2752" i="2"/>
  <c r="P2751" i="2"/>
  <c r="O2751" i="2"/>
  <c r="N2751" i="2"/>
  <c r="M2751" i="2"/>
  <c r="L2751" i="2"/>
  <c r="P2750" i="2"/>
  <c r="O2750" i="2"/>
  <c r="N2750" i="2"/>
  <c r="M2750" i="2"/>
  <c r="L2750" i="2"/>
  <c r="P2749" i="2"/>
  <c r="O2749" i="2"/>
  <c r="N2749" i="2"/>
  <c r="M2749" i="2"/>
  <c r="L2749" i="2"/>
  <c r="P2748" i="2"/>
  <c r="O2748" i="2"/>
  <c r="N2748" i="2"/>
  <c r="M2748" i="2"/>
  <c r="L2748" i="2"/>
  <c r="P2747" i="2"/>
  <c r="O2747" i="2"/>
  <c r="N2747" i="2"/>
  <c r="M2747" i="2"/>
  <c r="L2747" i="2"/>
  <c r="P2746" i="2"/>
  <c r="O2746" i="2"/>
  <c r="N2746" i="2"/>
  <c r="M2746" i="2"/>
  <c r="L2746" i="2"/>
  <c r="P2745" i="2"/>
  <c r="O2745" i="2"/>
  <c r="N2745" i="2"/>
  <c r="M2745" i="2"/>
  <c r="L2745" i="2"/>
  <c r="P2744" i="2"/>
  <c r="O2744" i="2"/>
  <c r="N2744" i="2"/>
  <c r="M2744" i="2"/>
  <c r="L2744" i="2"/>
  <c r="P2743" i="2"/>
  <c r="O2743" i="2"/>
  <c r="N2743" i="2"/>
  <c r="M2743" i="2"/>
  <c r="L2743" i="2"/>
  <c r="P2742" i="2"/>
  <c r="O2742" i="2"/>
  <c r="N2742" i="2"/>
  <c r="M2742" i="2"/>
  <c r="L2742" i="2"/>
  <c r="P2741" i="2"/>
  <c r="O2741" i="2"/>
  <c r="N2741" i="2"/>
  <c r="M2741" i="2"/>
  <c r="L2741" i="2"/>
  <c r="P2740" i="2"/>
  <c r="O2740" i="2"/>
  <c r="N2740" i="2"/>
  <c r="M2740" i="2"/>
  <c r="L2740" i="2"/>
  <c r="P2739" i="2"/>
  <c r="O2739" i="2"/>
  <c r="N2739" i="2"/>
  <c r="M2739" i="2"/>
  <c r="L2739" i="2"/>
  <c r="P2738" i="2"/>
  <c r="O2738" i="2"/>
  <c r="N2738" i="2"/>
  <c r="M2738" i="2"/>
  <c r="L2738" i="2"/>
  <c r="P2737" i="2"/>
  <c r="O2737" i="2"/>
  <c r="N2737" i="2"/>
  <c r="M2737" i="2"/>
  <c r="L2737" i="2"/>
  <c r="P2736" i="2"/>
  <c r="O2736" i="2"/>
  <c r="N2736" i="2"/>
  <c r="M2736" i="2"/>
  <c r="L2736" i="2"/>
  <c r="P2735" i="2"/>
  <c r="O2735" i="2"/>
  <c r="N2735" i="2"/>
  <c r="M2735" i="2"/>
  <c r="L2735" i="2"/>
  <c r="P2734" i="2"/>
  <c r="O2734" i="2"/>
  <c r="N2734" i="2"/>
  <c r="M2734" i="2"/>
  <c r="L2734" i="2"/>
  <c r="P2733" i="2"/>
  <c r="O2733" i="2"/>
  <c r="N2733" i="2"/>
  <c r="M2733" i="2"/>
  <c r="L2733" i="2"/>
  <c r="P2732" i="2"/>
  <c r="O2732" i="2"/>
  <c r="N2732" i="2"/>
  <c r="M2732" i="2"/>
  <c r="L2732" i="2"/>
  <c r="P2731" i="2"/>
  <c r="O2731" i="2"/>
  <c r="N2731" i="2"/>
  <c r="M2731" i="2"/>
  <c r="L2731" i="2"/>
  <c r="P2730" i="2"/>
  <c r="O2730" i="2"/>
  <c r="N2730" i="2"/>
  <c r="M2730" i="2"/>
  <c r="L2730" i="2"/>
  <c r="P2729" i="2"/>
  <c r="O2729" i="2"/>
  <c r="N2729" i="2"/>
  <c r="M2729" i="2"/>
  <c r="L2729" i="2"/>
  <c r="P2728" i="2"/>
  <c r="O2728" i="2"/>
  <c r="N2728" i="2"/>
  <c r="M2728" i="2"/>
  <c r="L2728" i="2"/>
  <c r="P2727" i="2"/>
  <c r="O2727" i="2"/>
  <c r="N2727" i="2"/>
  <c r="M2727" i="2"/>
  <c r="L2727" i="2"/>
  <c r="P2726" i="2"/>
  <c r="O2726" i="2"/>
  <c r="N2726" i="2"/>
  <c r="M2726" i="2"/>
  <c r="L2726" i="2"/>
  <c r="P2725" i="2"/>
  <c r="O2725" i="2"/>
  <c r="N2725" i="2"/>
  <c r="M2725" i="2"/>
  <c r="L2725" i="2"/>
  <c r="P2724" i="2"/>
  <c r="O2724" i="2"/>
  <c r="N2724" i="2"/>
  <c r="M2724" i="2"/>
  <c r="L2724" i="2"/>
  <c r="P2723" i="2"/>
  <c r="O2723" i="2"/>
  <c r="N2723" i="2"/>
  <c r="M2723" i="2"/>
  <c r="L2723" i="2"/>
  <c r="P2722" i="2"/>
  <c r="O2722" i="2"/>
  <c r="N2722" i="2"/>
  <c r="M2722" i="2"/>
  <c r="L2722" i="2"/>
  <c r="P2721" i="2"/>
  <c r="O2721" i="2"/>
  <c r="N2721" i="2"/>
  <c r="M2721" i="2"/>
  <c r="L2721" i="2"/>
  <c r="P2720" i="2"/>
  <c r="O2720" i="2"/>
  <c r="N2720" i="2"/>
  <c r="M2720" i="2"/>
  <c r="L2720" i="2"/>
  <c r="P2719" i="2"/>
  <c r="O2719" i="2"/>
  <c r="N2719" i="2"/>
  <c r="M2719" i="2"/>
  <c r="L2719" i="2"/>
  <c r="P2718" i="2"/>
  <c r="O2718" i="2"/>
  <c r="N2718" i="2"/>
  <c r="M2718" i="2"/>
  <c r="L2718" i="2"/>
  <c r="P2717" i="2"/>
  <c r="O2717" i="2"/>
  <c r="N2717" i="2"/>
  <c r="M2717" i="2"/>
  <c r="L2717" i="2"/>
  <c r="P2716" i="2"/>
  <c r="O2716" i="2"/>
  <c r="N2716" i="2"/>
  <c r="M2716" i="2"/>
  <c r="L2716" i="2"/>
  <c r="P2715" i="2"/>
  <c r="O2715" i="2"/>
  <c r="N2715" i="2"/>
  <c r="M2715" i="2"/>
  <c r="L2715" i="2"/>
  <c r="P2714" i="2"/>
  <c r="O2714" i="2"/>
  <c r="N2714" i="2"/>
  <c r="M2714" i="2"/>
  <c r="L2714" i="2"/>
  <c r="P2713" i="2"/>
  <c r="O2713" i="2"/>
  <c r="N2713" i="2"/>
  <c r="M2713" i="2"/>
  <c r="L2713" i="2"/>
  <c r="P2712" i="2"/>
  <c r="O2712" i="2"/>
  <c r="N2712" i="2"/>
  <c r="M2712" i="2"/>
  <c r="L2712" i="2"/>
  <c r="P2711" i="2"/>
  <c r="O2711" i="2"/>
  <c r="N2711" i="2"/>
  <c r="M2711" i="2"/>
  <c r="L2711" i="2"/>
  <c r="P2710" i="2"/>
  <c r="O2710" i="2"/>
  <c r="N2710" i="2"/>
  <c r="M2710" i="2"/>
  <c r="L2710" i="2"/>
  <c r="P2709" i="2"/>
  <c r="O2709" i="2"/>
  <c r="N2709" i="2"/>
  <c r="M2709" i="2"/>
  <c r="L2709" i="2"/>
  <c r="P2708" i="2"/>
  <c r="O2708" i="2"/>
  <c r="N2708" i="2"/>
  <c r="M2708" i="2"/>
  <c r="L2708" i="2"/>
  <c r="P2707" i="2"/>
  <c r="O2707" i="2"/>
  <c r="N2707" i="2"/>
  <c r="M2707" i="2"/>
  <c r="L2707" i="2"/>
  <c r="P2706" i="2"/>
  <c r="O2706" i="2"/>
  <c r="N2706" i="2"/>
  <c r="M2706" i="2"/>
  <c r="L2706" i="2"/>
  <c r="P2705" i="2"/>
  <c r="O2705" i="2"/>
  <c r="N2705" i="2"/>
  <c r="M2705" i="2"/>
  <c r="L2705" i="2"/>
  <c r="P2704" i="2"/>
  <c r="O2704" i="2"/>
  <c r="N2704" i="2"/>
  <c r="M2704" i="2"/>
  <c r="L2704" i="2"/>
  <c r="P2703" i="2"/>
  <c r="O2703" i="2"/>
  <c r="N2703" i="2"/>
  <c r="M2703" i="2"/>
  <c r="L2703" i="2"/>
  <c r="P2702" i="2"/>
  <c r="O2702" i="2"/>
  <c r="N2702" i="2"/>
  <c r="M2702" i="2"/>
  <c r="L2702" i="2"/>
  <c r="P2701" i="2"/>
  <c r="O2701" i="2"/>
  <c r="N2701" i="2"/>
  <c r="M2701" i="2"/>
  <c r="L2701" i="2"/>
  <c r="P2700" i="2"/>
  <c r="O2700" i="2"/>
  <c r="N2700" i="2"/>
  <c r="M2700" i="2"/>
  <c r="L2700" i="2"/>
  <c r="P2699" i="2"/>
  <c r="O2699" i="2"/>
  <c r="N2699" i="2"/>
  <c r="M2699" i="2"/>
  <c r="L2699" i="2"/>
  <c r="P2698" i="2"/>
  <c r="O2698" i="2"/>
  <c r="N2698" i="2"/>
  <c r="M2698" i="2"/>
  <c r="L2698" i="2"/>
  <c r="P2697" i="2"/>
  <c r="O2697" i="2"/>
  <c r="N2697" i="2"/>
  <c r="M2697" i="2"/>
  <c r="L2697" i="2"/>
  <c r="P2696" i="2"/>
  <c r="O2696" i="2"/>
  <c r="N2696" i="2"/>
  <c r="M2696" i="2"/>
  <c r="L2696" i="2"/>
  <c r="P2695" i="2"/>
  <c r="O2695" i="2"/>
  <c r="N2695" i="2"/>
  <c r="M2695" i="2"/>
  <c r="L2695" i="2"/>
  <c r="P2694" i="2"/>
  <c r="O2694" i="2"/>
  <c r="N2694" i="2"/>
  <c r="M2694" i="2"/>
  <c r="L2694" i="2"/>
  <c r="P2693" i="2"/>
  <c r="O2693" i="2"/>
  <c r="N2693" i="2"/>
  <c r="M2693" i="2"/>
  <c r="L2693" i="2"/>
  <c r="P2692" i="2"/>
  <c r="O2692" i="2"/>
  <c r="N2692" i="2"/>
  <c r="M2692" i="2"/>
  <c r="L2692" i="2"/>
  <c r="P2691" i="2"/>
  <c r="O2691" i="2"/>
  <c r="N2691" i="2"/>
  <c r="M2691" i="2"/>
  <c r="L2691" i="2"/>
  <c r="P2690" i="2"/>
  <c r="O2690" i="2"/>
  <c r="N2690" i="2"/>
  <c r="M2690" i="2"/>
  <c r="L2690" i="2"/>
  <c r="P2689" i="2"/>
  <c r="O2689" i="2"/>
  <c r="N2689" i="2"/>
  <c r="M2689" i="2"/>
  <c r="L2689" i="2"/>
  <c r="P2688" i="2"/>
  <c r="O2688" i="2"/>
  <c r="N2688" i="2"/>
  <c r="M2688" i="2"/>
  <c r="L2688" i="2"/>
  <c r="P2687" i="2"/>
  <c r="O2687" i="2"/>
  <c r="N2687" i="2"/>
  <c r="M2687" i="2"/>
  <c r="L2687" i="2"/>
  <c r="P2686" i="2"/>
  <c r="O2686" i="2"/>
  <c r="N2686" i="2"/>
  <c r="M2686" i="2"/>
  <c r="L2686" i="2"/>
  <c r="P2685" i="2"/>
  <c r="O2685" i="2"/>
  <c r="N2685" i="2"/>
  <c r="M2685" i="2"/>
  <c r="L2685" i="2"/>
  <c r="P2684" i="2"/>
  <c r="O2684" i="2"/>
  <c r="N2684" i="2"/>
  <c r="M2684" i="2"/>
  <c r="L2684" i="2"/>
  <c r="P2683" i="2"/>
  <c r="O2683" i="2"/>
  <c r="N2683" i="2"/>
  <c r="M2683" i="2"/>
  <c r="L2683" i="2"/>
  <c r="P2682" i="2"/>
  <c r="O2682" i="2"/>
  <c r="N2682" i="2"/>
  <c r="M2682" i="2"/>
  <c r="L2682" i="2"/>
  <c r="P2681" i="2"/>
  <c r="O2681" i="2"/>
  <c r="N2681" i="2"/>
  <c r="M2681" i="2"/>
  <c r="L2681" i="2"/>
  <c r="P2680" i="2"/>
  <c r="O2680" i="2"/>
  <c r="N2680" i="2"/>
  <c r="M2680" i="2"/>
  <c r="L2680" i="2"/>
  <c r="P2679" i="2"/>
  <c r="O2679" i="2"/>
  <c r="N2679" i="2"/>
  <c r="M2679" i="2"/>
  <c r="L2679" i="2"/>
  <c r="P2678" i="2"/>
  <c r="O2678" i="2"/>
  <c r="N2678" i="2"/>
  <c r="M2678" i="2"/>
  <c r="L2678" i="2"/>
  <c r="P2677" i="2"/>
  <c r="O2677" i="2"/>
  <c r="N2677" i="2"/>
  <c r="M2677" i="2"/>
  <c r="L2677" i="2"/>
  <c r="P2676" i="2"/>
  <c r="O2676" i="2"/>
  <c r="N2676" i="2"/>
  <c r="M2676" i="2"/>
  <c r="L2676" i="2"/>
  <c r="P2675" i="2"/>
  <c r="O2675" i="2"/>
  <c r="N2675" i="2"/>
  <c r="M2675" i="2"/>
  <c r="L2675" i="2"/>
  <c r="P2674" i="2"/>
  <c r="O2674" i="2"/>
  <c r="N2674" i="2"/>
  <c r="M2674" i="2"/>
  <c r="L2674" i="2"/>
  <c r="P2673" i="2"/>
  <c r="O2673" i="2"/>
  <c r="N2673" i="2"/>
  <c r="M2673" i="2"/>
  <c r="L2673" i="2"/>
  <c r="P2672" i="2"/>
  <c r="O2672" i="2"/>
  <c r="N2672" i="2"/>
  <c r="M2672" i="2"/>
  <c r="L2672" i="2"/>
  <c r="P2671" i="2"/>
  <c r="O2671" i="2"/>
  <c r="N2671" i="2"/>
  <c r="M2671" i="2"/>
  <c r="L2671" i="2"/>
  <c r="P2670" i="2"/>
  <c r="O2670" i="2"/>
  <c r="N2670" i="2"/>
  <c r="M2670" i="2"/>
  <c r="L2670" i="2"/>
  <c r="P2669" i="2"/>
  <c r="O2669" i="2"/>
  <c r="N2669" i="2"/>
  <c r="M2669" i="2"/>
  <c r="L2669" i="2"/>
  <c r="P2668" i="2"/>
  <c r="O2668" i="2"/>
  <c r="N2668" i="2"/>
  <c r="M2668" i="2"/>
  <c r="L2668" i="2"/>
  <c r="P2667" i="2"/>
  <c r="O2667" i="2"/>
  <c r="N2667" i="2"/>
  <c r="M2667" i="2"/>
  <c r="L2667" i="2"/>
  <c r="P2666" i="2"/>
  <c r="O2666" i="2"/>
  <c r="N2666" i="2"/>
  <c r="M2666" i="2"/>
  <c r="L2666" i="2"/>
  <c r="P2665" i="2"/>
  <c r="O2665" i="2"/>
  <c r="N2665" i="2"/>
  <c r="M2665" i="2"/>
  <c r="L2665" i="2"/>
  <c r="P2664" i="2"/>
  <c r="O2664" i="2"/>
  <c r="N2664" i="2"/>
  <c r="M2664" i="2"/>
  <c r="L2664" i="2"/>
  <c r="P2663" i="2"/>
  <c r="O2663" i="2"/>
  <c r="N2663" i="2"/>
  <c r="M2663" i="2"/>
  <c r="L2663" i="2"/>
  <c r="P2662" i="2"/>
  <c r="O2662" i="2"/>
  <c r="N2662" i="2"/>
  <c r="M2662" i="2"/>
  <c r="L2662" i="2"/>
  <c r="P2661" i="2"/>
  <c r="O2661" i="2"/>
  <c r="N2661" i="2"/>
  <c r="M2661" i="2"/>
  <c r="L2661" i="2"/>
  <c r="P2660" i="2"/>
  <c r="O2660" i="2"/>
  <c r="N2660" i="2"/>
  <c r="M2660" i="2"/>
  <c r="L2660" i="2"/>
  <c r="P2659" i="2"/>
  <c r="O2659" i="2"/>
  <c r="N2659" i="2"/>
  <c r="M2659" i="2"/>
  <c r="L2659" i="2"/>
  <c r="P2658" i="2"/>
  <c r="O2658" i="2"/>
  <c r="N2658" i="2"/>
  <c r="M2658" i="2"/>
  <c r="L2658" i="2"/>
  <c r="P2657" i="2"/>
  <c r="O2657" i="2"/>
  <c r="N2657" i="2"/>
  <c r="M2657" i="2"/>
  <c r="L2657" i="2"/>
  <c r="P2656" i="2"/>
  <c r="O2656" i="2"/>
  <c r="N2656" i="2"/>
  <c r="M2656" i="2"/>
  <c r="L2656" i="2"/>
  <c r="P2655" i="2"/>
  <c r="O2655" i="2"/>
  <c r="N2655" i="2"/>
  <c r="M2655" i="2"/>
  <c r="L2655" i="2"/>
  <c r="P2654" i="2"/>
  <c r="O2654" i="2"/>
  <c r="N2654" i="2"/>
  <c r="M2654" i="2"/>
  <c r="L2654" i="2"/>
  <c r="P2653" i="2"/>
  <c r="O2653" i="2"/>
  <c r="N2653" i="2"/>
  <c r="M2653" i="2"/>
  <c r="L2653" i="2"/>
  <c r="P2652" i="2"/>
  <c r="O2652" i="2"/>
  <c r="N2652" i="2"/>
  <c r="M2652" i="2"/>
  <c r="L2652" i="2"/>
  <c r="P2651" i="2"/>
  <c r="O2651" i="2"/>
  <c r="N2651" i="2"/>
  <c r="M2651" i="2"/>
  <c r="L2651" i="2"/>
  <c r="P2650" i="2"/>
  <c r="O2650" i="2"/>
  <c r="N2650" i="2"/>
  <c r="M2650" i="2"/>
  <c r="L2650" i="2"/>
  <c r="P2649" i="2"/>
  <c r="O2649" i="2"/>
  <c r="N2649" i="2"/>
  <c r="M2649" i="2"/>
  <c r="L2649" i="2"/>
  <c r="P2648" i="2"/>
  <c r="O2648" i="2"/>
  <c r="N2648" i="2"/>
  <c r="M2648" i="2"/>
  <c r="L2648" i="2"/>
  <c r="P2647" i="2"/>
  <c r="O2647" i="2"/>
  <c r="N2647" i="2"/>
  <c r="M2647" i="2"/>
  <c r="L2647" i="2"/>
  <c r="P2646" i="2"/>
  <c r="O2646" i="2"/>
  <c r="N2646" i="2"/>
  <c r="M2646" i="2"/>
  <c r="L2646" i="2"/>
  <c r="P2645" i="2"/>
  <c r="O2645" i="2"/>
  <c r="N2645" i="2"/>
  <c r="M2645" i="2"/>
  <c r="L2645" i="2"/>
  <c r="P2644" i="2"/>
  <c r="O2644" i="2"/>
  <c r="N2644" i="2"/>
  <c r="M2644" i="2"/>
  <c r="L2644" i="2"/>
  <c r="P2643" i="2"/>
  <c r="O2643" i="2"/>
  <c r="N2643" i="2"/>
  <c r="M2643" i="2"/>
  <c r="L2643" i="2"/>
  <c r="P2642" i="2"/>
  <c r="O2642" i="2"/>
  <c r="N2642" i="2"/>
  <c r="M2642" i="2"/>
  <c r="L2642" i="2"/>
  <c r="P2641" i="2"/>
  <c r="O2641" i="2"/>
  <c r="N2641" i="2"/>
  <c r="M2641" i="2"/>
  <c r="L2641" i="2"/>
  <c r="P2640" i="2"/>
  <c r="O2640" i="2"/>
  <c r="N2640" i="2"/>
  <c r="M2640" i="2"/>
  <c r="L2640" i="2"/>
  <c r="P2639" i="2"/>
  <c r="O2639" i="2"/>
  <c r="N2639" i="2"/>
  <c r="M2639" i="2"/>
  <c r="L2639" i="2"/>
  <c r="P2638" i="2"/>
  <c r="O2638" i="2"/>
  <c r="N2638" i="2"/>
  <c r="M2638" i="2"/>
  <c r="L2638" i="2"/>
  <c r="P2637" i="2"/>
  <c r="O2637" i="2"/>
  <c r="N2637" i="2"/>
  <c r="M2637" i="2"/>
  <c r="L2637" i="2"/>
  <c r="P2636" i="2"/>
  <c r="O2636" i="2"/>
  <c r="N2636" i="2"/>
  <c r="M2636" i="2"/>
  <c r="L2636" i="2"/>
  <c r="P2635" i="2"/>
  <c r="O2635" i="2"/>
  <c r="N2635" i="2"/>
  <c r="M2635" i="2"/>
  <c r="L2635" i="2"/>
  <c r="P2634" i="2"/>
  <c r="O2634" i="2"/>
  <c r="N2634" i="2"/>
  <c r="M2634" i="2"/>
  <c r="L2634" i="2"/>
  <c r="P2633" i="2"/>
  <c r="O2633" i="2"/>
  <c r="N2633" i="2"/>
  <c r="M2633" i="2"/>
  <c r="L2633" i="2"/>
  <c r="P2632" i="2"/>
  <c r="O2632" i="2"/>
  <c r="N2632" i="2"/>
  <c r="M2632" i="2"/>
  <c r="L2632" i="2"/>
  <c r="P2631" i="2"/>
  <c r="O2631" i="2"/>
  <c r="N2631" i="2"/>
  <c r="M2631" i="2"/>
  <c r="L2631" i="2"/>
  <c r="P2630" i="2"/>
  <c r="O2630" i="2"/>
  <c r="N2630" i="2"/>
  <c r="M2630" i="2"/>
  <c r="L2630" i="2"/>
  <c r="P2629" i="2"/>
  <c r="O2629" i="2"/>
  <c r="N2629" i="2"/>
  <c r="M2629" i="2"/>
  <c r="L2629" i="2"/>
  <c r="P2628" i="2"/>
  <c r="O2628" i="2"/>
  <c r="N2628" i="2"/>
  <c r="M2628" i="2"/>
  <c r="L2628" i="2"/>
  <c r="P2627" i="2"/>
  <c r="O2627" i="2"/>
  <c r="N2627" i="2"/>
  <c r="M2627" i="2"/>
  <c r="L2627" i="2"/>
  <c r="P2626" i="2"/>
  <c r="O2626" i="2"/>
  <c r="N2626" i="2"/>
  <c r="M2626" i="2"/>
  <c r="L2626" i="2"/>
  <c r="P2625" i="2"/>
  <c r="O2625" i="2"/>
  <c r="N2625" i="2"/>
  <c r="M2625" i="2"/>
  <c r="L2625" i="2"/>
  <c r="P2624" i="2"/>
  <c r="O2624" i="2"/>
  <c r="N2624" i="2"/>
  <c r="M2624" i="2"/>
  <c r="L2624" i="2"/>
  <c r="P2623" i="2"/>
  <c r="O2623" i="2"/>
  <c r="N2623" i="2"/>
  <c r="M2623" i="2"/>
  <c r="L2623" i="2"/>
  <c r="P2622" i="2"/>
  <c r="O2622" i="2"/>
  <c r="N2622" i="2"/>
  <c r="M2622" i="2"/>
  <c r="L2622" i="2"/>
  <c r="P2621" i="2"/>
  <c r="O2621" i="2"/>
  <c r="N2621" i="2"/>
  <c r="M2621" i="2"/>
  <c r="L2621" i="2"/>
  <c r="P2620" i="2"/>
  <c r="O2620" i="2"/>
  <c r="N2620" i="2"/>
  <c r="M2620" i="2"/>
  <c r="L2620" i="2"/>
  <c r="P2619" i="2"/>
  <c r="O2619" i="2"/>
  <c r="N2619" i="2"/>
  <c r="M2619" i="2"/>
  <c r="L2619" i="2"/>
  <c r="P2618" i="2"/>
  <c r="O2618" i="2"/>
  <c r="N2618" i="2"/>
  <c r="M2618" i="2"/>
  <c r="L2618" i="2"/>
  <c r="P2617" i="2"/>
  <c r="O2617" i="2"/>
  <c r="N2617" i="2"/>
  <c r="M2617" i="2"/>
  <c r="L2617" i="2"/>
  <c r="P2616" i="2"/>
  <c r="O2616" i="2"/>
  <c r="N2616" i="2"/>
  <c r="M2616" i="2"/>
  <c r="L2616" i="2"/>
  <c r="P2615" i="2"/>
  <c r="O2615" i="2"/>
  <c r="N2615" i="2"/>
  <c r="M2615" i="2"/>
  <c r="L2615" i="2"/>
  <c r="P2614" i="2"/>
  <c r="O2614" i="2"/>
  <c r="N2614" i="2"/>
  <c r="M2614" i="2"/>
  <c r="L2614" i="2"/>
  <c r="P2613" i="2"/>
  <c r="O2613" i="2"/>
  <c r="N2613" i="2"/>
  <c r="M2613" i="2"/>
  <c r="L2613" i="2"/>
  <c r="P2612" i="2"/>
  <c r="O2612" i="2"/>
  <c r="N2612" i="2"/>
  <c r="M2612" i="2"/>
  <c r="L2612" i="2"/>
  <c r="P2611" i="2"/>
  <c r="O2611" i="2"/>
  <c r="N2611" i="2"/>
  <c r="M2611" i="2"/>
  <c r="L2611" i="2"/>
  <c r="P2610" i="2"/>
  <c r="O2610" i="2"/>
  <c r="N2610" i="2"/>
  <c r="M2610" i="2"/>
  <c r="L2610" i="2"/>
  <c r="P2609" i="2"/>
  <c r="O2609" i="2"/>
  <c r="N2609" i="2"/>
  <c r="M2609" i="2"/>
  <c r="L2609" i="2"/>
  <c r="P2608" i="2"/>
  <c r="O2608" i="2"/>
  <c r="N2608" i="2"/>
  <c r="M2608" i="2"/>
  <c r="L2608" i="2"/>
  <c r="P2607" i="2"/>
  <c r="O2607" i="2"/>
  <c r="N2607" i="2"/>
  <c r="M2607" i="2"/>
  <c r="L2607" i="2"/>
  <c r="P2606" i="2"/>
  <c r="O2606" i="2"/>
  <c r="N2606" i="2"/>
  <c r="M2606" i="2"/>
  <c r="L2606" i="2"/>
  <c r="P2605" i="2"/>
  <c r="O2605" i="2"/>
  <c r="N2605" i="2"/>
  <c r="M2605" i="2"/>
  <c r="L2605" i="2"/>
  <c r="P2604" i="2"/>
  <c r="O2604" i="2"/>
  <c r="N2604" i="2"/>
  <c r="M2604" i="2"/>
  <c r="L2604" i="2"/>
  <c r="P2603" i="2"/>
  <c r="O2603" i="2"/>
  <c r="N2603" i="2"/>
  <c r="M2603" i="2"/>
  <c r="L2603" i="2"/>
  <c r="P2602" i="2"/>
  <c r="O2602" i="2"/>
  <c r="N2602" i="2"/>
  <c r="M2602" i="2"/>
  <c r="L2602" i="2"/>
  <c r="P2601" i="2"/>
  <c r="O2601" i="2"/>
  <c r="N2601" i="2"/>
  <c r="M2601" i="2"/>
  <c r="L2601" i="2"/>
  <c r="P2600" i="2"/>
  <c r="O2600" i="2"/>
  <c r="N2600" i="2"/>
  <c r="M2600" i="2"/>
  <c r="L2600" i="2"/>
  <c r="P2599" i="2"/>
  <c r="O2599" i="2"/>
  <c r="N2599" i="2"/>
  <c r="M2599" i="2"/>
  <c r="L2599" i="2"/>
  <c r="P2598" i="2"/>
  <c r="O2598" i="2"/>
  <c r="N2598" i="2"/>
  <c r="M2598" i="2"/>
  <c r="L2598" i="2"/>
  <c r="P2597" i="2"/>
  <c r="O2597" i="2"/>
  <c r="N2597" i="2"/>
  <c r="M2597" i="2"/>
  <c r="L2597" i="2"/>
  <c r="P2596" i="2"/>
  <c r="O2596" i="2"/>
  <c r="N2596" i="2"/>
  <c r="M2596" i="2"/>
  <c r="L2596" i="2"/>
  <c r="P2595" i="2"/>
  <c r="O2595" i="2"/>
  <c r="N2595" i="2"/>
  <c r="M2595" i="2"/>
  <c r="L2595" i="2"/>
  <c r="P2594" i="2"/>
  <c r="O2594" i="2"/>
  <c r="N2594" i="2"/>
  <c r="M2594" i="2"/>
  <c r="L2594" i="2"/>
  <c r="P2593" i="2"/>
  <c r="O2593" i="2"/>
  <c r="N2593" i="2"/>
  <c r="M2593" i="2"/>
  <c r="L2593" i="2"/>
  <c r="P2592" i="2"/>
  <c r="O2592" i="2"/>
  <c r="N2592" i="2"/>
  <c r="M2592" i="2"/>
  <c r="L2592" i="2"/>
  <c r="P2591" i="2"/>
  <c r="O2591" i="2"/>
  <c r="N2591" i="2"/>
  <c r="M2591" i="2"/>
  <c r="L2591" i="2"/>
  <c r="P2590" i="2"/>
  <c r="O2590" i="2"/>
  <c r="N2590" i="2"/>
  <c r="M2590" i="2"/>
  <c r="L2590" i="2"/>
  <c r="P2589" i="2"/>
  <c r="O2589" i="2"/>
  <c r="N2589" i="2"/>
  <c r="M2589" i="2"/>
  <c r="L2589" i="2"/>
  <c r="P2588" i="2"/>
  <c r="O2588" i="2"/>
  <c r="N2588" i="2"/>
  <c r="M2588" i="2"/>
  <c r="L2588" i="2"/>
  <c r="P2587" i="2"/>
  <c r="O2587" i="2"/>
  <c r="N2587" i="2"/>
  <c r="M2587" i="2"/>
  <c r="L2587" i="2"/>
  <c r="P2586" i="2"/>
  <c r="O2586" i="2"/>
  <c r="N2586" i="2"/>
  <c r="M2586" i="2"/>
  <c r="L2586" i="2"/>
  <c r="P2585" i="2"/>
  <c r="O2585" i="2"/>
  <c r="N2585" i="2"/>
  <c r="M2585" i="2"/>
  <c r="L2585" i="2"/>
  <c r="P2584" i="2"/>
  <c r="O2584" i="2"/>
  <c r="N2584" i="2"/>
  <c r="M2584" i="2"/>
  <c r="L2584" i="2"/>
  <c r="P2583" i="2"/>
  <c r="O2583" i="2"/>
  <c r="N2583" i="2"/>
  <c r="M2583" i="2"/>
  <c r="L2583" i="2"/>
  <c r="P2582" i="2"/>
  <c r="O2582" i="2"/>
  <c r="N2582" i="2"/>
  <c r="M2582" i="2"/>
  <c r="L2582" i="2"/>
  <c r="P2581" i="2"/>
  <c r="O2581" i="2"/>
  <c r="N2581" i="2"/>
  <c r="M2581" i="2"/>
  <c r="L2581" i="2"/>
  <c r="P2580" i="2"/>
  <c r="O2580" i="2"/>
  <c r="N2580" i="2"/>
  <c r="M2580" i="2"/>
  <c r="L2580" i="2"/>
  <c r="P2579" i="2"/>
  <c r="O2579" i="2"/>
  <c r="N2579" i="2"/>
  <c r="M2579" i="2"/>
  <c r="L2579" i="2"/>
  <c r="P2578" i="2"/>
  <c r="O2578" i="2"/>
  <c r="N2578" i="2"/>
  <c r="M2578" i="2"/>
  <c r="L2578" i="2"/>
  <c r="P2577" i="2"/>
  <c r="O2577" i="2"/>
  <c r="N2577" i="2"/>
  <c r="M2577" i="2"/>
  <c r="L2577" i="2"/>
  <c r="P2576" i="2"/>
  <c r="O2576" i="2"/>
  <c r="N2576" i="2"/>
  <c r="M2576" i="2"/>
  <c r="L2576" i="2"/>
  <c r="P2575" i="2"/>
  <c r="O2575" i="2"/>
  <c r="N2575" i="2"/>
  <c r="M2575" i="2"/>
  <c r="L2575" i="2"/>
  <c r="P2574" i="2"/>
  <c r="O2574" i="2"/>
  <c r="N2574" i="2"/>
  <c r="M2574" i="2"/>
  <c r="L2574" i="2"/>
  <c r="P2573" i="2"/>
  <c r="O2573" i="2"/>
  <c r="N2573" i="2"/>
  <c r="M2573" i="2"/>
  <c r="L2573" i="2"/>
  <c r="P2572" i="2"/>
  <c r="O2572" i="2"/>
  <c r="N2572" i="2"/>
  <c r="M2572" i="2"/>
  <c r="L2572" i="2"/>
  <c r="P2571" i="2"/>
  <c r="O2571" i="2"/>
  <c r="N2571" i="2"/>
  <c r="M2571" i="2"/>
  <c r="L2571" i="2"/>
  <c r="P2570" i="2"/>
  <c r="O2570" i="2"/>
  <c r="N2570" i="2"/>
  <c r="M2570" i="2"/>
  <c r="L2570" i="2"/>
  <c r="P2569" i="2"/>
  <c r="O2569" i="2"/>
  <c r="N2569" i="2"/>
  <c r="M2569" i="2"/>
  <c r="L2569" i="2"/>
  <c r="P2568" i="2"/>
  <c r="O2568" i="2"/>
  <c r="N2568" i="2"/>
  <c r="M2568" i="2"/>
  <c r="L2568" i="2"/>
  <c r="P2567" i="2"/>
  <c r="O2567" i="2"/>
  <c r="N2567" i="2"/>
  <c r="M2567" i="2"/>
  <c r="L2567" i="2"/>
  <c r="P2566" i="2"/>
  <c r="O2566" i="2"/>
  <c r="N2566" i="2"/>
  <c r="M2566" i="2"/>
  <c r="L2566" i="2"/>
  <c r="P2565" i="2"/>
  <c r="O2565" i="2"/>
  <c r="N2565" i="2"/>
  <c r="M2565" i="2"/>
  <c r="L2565" i="2"/>
  <c r="P2564" i="2"/>
  <c r="O2564" i="2"/>
  <c r="N2564" i="2"/>
  <c r="M2564" i="2"/>
  <c r="L2564" i="2"/>
  <c r="P2563" i="2"/>
  <c r="O2563" i="2"/>
  <c r="N2563" i="2"/>
  <c r="M2563" i="2"/>
  <c r="L2563" i="2"/>
  <c r="P2562" i="2"/>
  <c r="O2562" i="2"/>
  <c r="N2562" i="2"/>
  <c r="M2562" i="2"/>
  <c r="L2562" i="2"/>
  <c r="P2561" i="2"/>
  <c r="O2561" i="2"/>
  <c r="N2561" i="2"/>
  <c r="M2561" i="2"/>
  <c r="L2561" i="2"/>
  <c r="P2560" i="2"/>
  <c r="O2560" i="2"/>
  <c r="N2560" i="2"/>
  <c r="M2560" i="2"/>
  <c r="L2560" i="2"/>
  <c r="P2559" i="2"/>
  <c r="O2559" i="2"/>
  <c r="N2559" i="2"/>
  <c r="M2559" i="2"/>
  <c r="L2559" i="2"/>
  <c r="P2558" i="2"/>
  <c r="O2558" i="2"/>
  <c r="N2558" i="2"/>
  <c r="M2558" i="2"/>
  <c r="L2558" i="2"/>
  <c r="P2557" i="2"/>
  <c r="O2557" i="2"/>
  <c r="N2557" i="2"/>
  <c r="M2557" i="2"/>
  <c r="L2557" i="2"/>
  <c r="P2556" i="2"/>
  <c r="O2556" i="2"/>
  <c r="N2556" i="2"/>
  <c r="M2556" i="2"/>
  <c r="L2556" i="2"/>
  <c r="P2555" i="2"/>
  <c r="O2555" i="2"/>
  <c r="N2555" i="2"/>
  <c r="M2555" i="2"/>
  <c r="L2555" i="2"/>
  <c r="P2554" i="2"/>
  <c r="O2554" i="2"/>
  <c r="N2554" i="2"/>
  <c r="M2554" i="2"/>
  <c r="L2554" i="2"/>
  <c r="P2553" i="2"/>
  <c r="O2553" i="2"/>
  <c r="N2553" i="2"/>
  <c r="M2553" i="2"/>
  <c r="L2553" i="2"/>
  <c r="P2552" i="2"/>
  <c r="O2552" i="2"/>
  <c r="N2552" i="2"/>
  <c r="M2552" i="2"/>
  <c r="L2552" i="2"/>
  <c r="P2551" i="2"/>
  <c r="O2551" i="2"/>
  <c r="N2551" i="2"/>
  <c r="M2551" i="2"/>
  <c r="L2551" i="2"/>
  <c r="P2550" i="2"/>
  <c r="O2550" i="2"/>
  <c r="N2550" i="2"/>
  <c r="M2550" i="2"/>
  <c r="L2550" i="2"/>
  <c r="P2549" i="2"/>
  <c r="O2549" i="2"/>
  <c r="N2549" i="2"/>
  <c r="M2549" i="2"/>
  <c r="L2549" i="2"/>
  <c r="P2548" i="2"/>
  <c r="O2548" i="2"/>
  <c r="N2548" i="2"/>
  <c r="M2548" i="2"/>
  <c r="L2548" i="2"/>
  <c r="P2547" i="2"/>
  <c r="O2547" i="2"/>
  <c r="N2547" i="2"/>
  <c r="M2547" i="2"/>
  <c r="L2547" i="2"/>
  <c r="P2546" i="2"/>
  <c r="O2546" i="2"/>
  <c r="N2546" i="2"/>
  <c r="M2546" i="2"/>
  <c r="L2546" i="2"/>
  <c r="P2545" i="2"/>
  <c r="O2545" i="2"/>
  <c r="N2545" i="2"/>
  <c r="M2545" i="2"/>
  <c r="L2545" i="2"/>
  <c r="P2544" i="2"/>
  <c r="O2544" i="2"/>
  <c r="N2544" i="2"/>
  <c r="M2544" i="2"/>
  <c r="L2544" i="2"/>
  <c r="P2543" i="2"/>
  <c r="O2543" i="2"/>
  <c r="N2543" i="2"/>
  <c r="M2543" i="2"/>
  <c r="L2543" i="2"/>
  <c r="P2542" i="2"/>
  <c r="O2542" i="2"/>
  <c r="N2542" i="2"/>
  <c r="M2542" i="2"/>
  <c r="L2542" i="2"/>
  <c r="P2541" i="2"/>
  <c r="O2541" i="2"/>
  <c r="N2541" i="2"/>
  <c r="M2541" i="2"/>
  <c r="L2541" i="2"/>
  <c r="P2540" i="2"/>
  <c r="O2540" i="2"/>
  <c r="N2540" i="2"/>
  <c r="M2540" i="2"/>
  <c r="L2540" i="2"/>
  <c r="P2539" i="2"/>
  <c r="O2539" i="2"/>
  <c r="N2539" i="2"/>
  <c r="M2539" i="2"/>
  <c r="L2539" i="2"/>
  <c r="P2538" i="2"/>
  <c r="O2538" i="2"/>
  <c r="N2538" i="2"/>
  <c r="M2538" i="2"/>
  <c r="L2538" i="2"/>
  <c r="P2537" i="2"/>
  <c r="O2537" i="2"/>
  <c r="N2537" i="2"/>
  <c r="M2537" i="2"/>
  <c r="L2537" i="2"/>
  <c r="P2536" i="2"/>
  <c r="O2536" i="2"/>
  <c r="N2536" i="2"/>
  <c r="M2536" i="2"/>
  <c r="L2536" i="2"/>
  <c r="P2535" i="2"/>
  <c r="O2535" i="2"/>
  <c r="N2535" i="2"/>
  <c r="M2535" i="2"/>
  <c r="L2535" i="2"/>
  <c r="P2534" i="2"/>
  <c r="O2534" i="2"/>
  <c r="N2534" i="2"/>
  <c r="M2534" i="2"/>
  <c r="L2534" i="2"/>
  <c r="P2533" i="2"/>
  <c r="O2533" i="2"/>
  <c r="N2533" i="2"/>
  <c r="M2533" i="2"/>
  <c r="L2533" i="2"/>
  <c r="P2532" i="2"/>
  <c r="O2532" i="2"/>
  <c r="N2532" i="2"/>
  <c r="M2532" i="2"/>
  <c r="L2532" i="2"/>
  <c r="P2531" i="2"/>
  <c r="O2531" i="2"/>
  <c r="N2531" i="2"/>
  <c r="M2531" i="2"/>
  <c r="L2531" i="2"/>
  <c r="P2530" i="2"/>
  <c r="O2530" i="2"/>
  <c r="N2530" i="2"/>
  <c r="M2530" i="2"/>
  <c r="L2530" i="2"/>
  <c r="P2529" i="2"/>
  <c r="O2529" i="2"/>
  <c r="N2529" i="2"/>
  <c r="M2529" i="2"/>
  <c r="L2529" i="2"/>
  <c r="P2528" i="2"/>
  <c r="O2528" i="2"/>
  <c r="N2528" i="2"/>
  <c r="M2528" i="2"/>
  <c r="L2528" i="2"/>
  <c r="P2527" i="2"/>
  <c r="O2527" i="2"/>
  <c r="N2527" i="2"/>
  <c r="M2527" i="2"/>
  <c r="L2527" i="2"/>
  <c r="P2526" i="2"/>
  <c r="O2526" i="2"/>
  <c r="N2526" i="2"/>
  <c r="M2526" i="2"/>
  <c r="L2526" i="2"/>
  <c r="P2525" i="2"/>
  <c r="O2525" i="2"/>
  <c r="N2525" i="2"/>
  <c r="M2525" i="2"/>
  <c r="L2525" i="2"/>
  <c r="P2524" i="2"/>
  <c r="O2524" i="2"/>
  <c r="N2524" i="2"/>
  <c r="M2524" i="2"/>
  <c r="L2524" i="2"/>
  <c r="P2523" i="2"/>
  <c r="O2523" i="2"/>
  <c r="N2523" i="2"/>
  <c r="M2523" i="2"/>
  <c r="L2523" i="2"/>
  <c r="P2522" i="2"/>
  <c r="O2522" i="2"/>
  <c r="N2522" i="2"/>
  <c r="M2522" i="2"/>
  <c r="L2522" i="2"/>
  <c r="P2521" i="2"/>
  <c r="O2521" i="2"/>
  <c r="N2521" i="2"/>
  <c r="M2521" i="2"/>
  <c r="L2521" i="2"/>
  <c r="P2520" i="2"/>
  <c r="O2520" i="2"/>
  <c r="N2520" i="2"/>
  <c r="M2520" i="2"/>
  <c r="L2520" i="2"/>
  <c r="P2519" i="2"/>
  <c r="O2519" i="2"/>
  <c r="N2519" i="2"/>
  <c r="M2519" i="2"/>
  <c r="L2519" i="2"/>
  <c r="P2518" i="2"/>
  <c r="O2518" i="2"/>
  <c r="N2518" i="2"/>
  <c r="M2518" i="2"/>
  <c r="L2518" i="2"/>
  <c r="P2517" i="2"/>
  <c r="O2517" i="2"/>
  <c r="N2517" i="2"/>
  <c r="M2517" i="2"/>
  <c r="L2517" i="2"/>
  <c r="P2516" i="2"/>
  <c r="O2516" i="2"/>
  <c r="N2516" i="2"/>
  <c r="M2516" i="2"/>
  <c r="L2516" i="2"/>
  <c r="P2515" i="2"/>
  <c r="O2515" i="2"/>
  <c r="N2515" i="2"/>
  <c r="M2515" i="2"/>
  <c r="L2515" i="2"/>
  <c r="P2514" i="2"/>
  <c r="O2514" i="2"/>
  <c r="N2514" i="2"/>
  <c r="M2514" i="2"/>
  <c r="L2514" i="2"/>
  <c r="P2513" i="2"/>
  <c r="O2513" i="2"/>
  <c r="N2513" i="2"/>
  <c r="M2513" i="2"/>
  <c r="L2513" i="2"/>
  <c r="P2512" i="2"/>
  <c r="O2512" i="2"/>
  <c r="N2512" i="2"/>
  <c r="M2512" i="2"/>
  <c r="L2512" i="2"/>
  <c r="P2511" i="2"/>
  <c r="O2511" i="2"/>
  <c r="N2511" i="2"/>
  <c r="M2511" i="2"/>
  <c r="L2511" i="2"/>
  <c r="P2510" i="2"/>
  <c r="O2510" i="2"/>
  <c r="N2510" i="2"/>
  <c r="M2510" i="2"/>
  <c r="L2510" i="2"/>
  <c r="P2509" i="2"/>
  <c r="O2509" i="2"/>
  <c r="N2509" i="2"/>
  <c r="M2509" i="2"/>
  <c r="L2509" i="2"/>
  <c r="P2508" i="2"/>
  <c r="O2508" i="2"/>
  <c r="N2508" i="2"/>
  <c r="M2508" i="2"/>
  <c r="L2508" i="2"/>
  <c r="P2507" i="2"/>
  <c r="O2507" i="2"/>
  <c r="N2507" i="2"/>
  <c r="M2507" i="2"/>
  <c r="L2507" i="2"/>
  <c r="P2506" i="2"/>
  <c r="O2506" i="2"/>
  <c r="N2506" i="2"/>
  <c r="M2506" i="2"/>
  <c r="L2506" i="2"/>
  <c r="P2505" i="2"/>
  <c r="O2505" i="2"/>
  <c r="N2505" i="2"/>
  <c r="M2505" i="2"/>
  <c r="L2505" i="2"/>
  <c r="P2504" i="2"/>
  <c r="O2504" i="2"/>
  <c r="N2504" i="2"/>
  <c r="M2504" i="2"/>
  <c r="L2504" i="2"/>
  <c r="P2503" i="2"/>
  <c r="O2503" i="2"/>
  <c r="N2503" i="2"/>
  <c r="M2503" i="2"/>
  <c r="L2503" i="2"/>
  <c r="P2502" i="2"/>
  <c r="O2502" i="2"/>
  <c r="N2502" i="2"/>
  <c r="M2502" i="2"/>
  <c r="L2502" i="2"/>
  <c r="P2501" i="2"/>
  <c r="O2501" i="2"/>
  <c r="N2501" i="2"/>
  <c r="M2501" i="2"/>
  <c r="L2501" i="2"/>
  <c r="P2500" i="2"/>
  <c r="O2500" i="2"/>
  <c r="N2500" i="2"/>
  <c r="M2500" i="2"/>
  <c r="L2500" i="2"/>
  <c r="P2499" i="2"/>
  <c r="O2499" i="2"/>
  <c r="N2499" i="2"/>
  <c r="M2499" i="2"/>
  <c r="L2499" i="2"/>
  <c r="P2498" i="2"/>
  <c r="O2498" i="2"/>
  <c r="N2498" i="2"/>
  <c r="M2498" i="2"/>
  <c r="L2498" i="2"/>
  <c r="P2497" i="2"/>
  <c r="O2497" i="2"/>
  <c r="N2497" i="2"/>
  <c r="M2497" i="2"/>
  <c r="L2497" i="2"/>
  <c r="P2496" i="2"/>
  <c r="O2496" i="2"/>
  <c r="N2496" i="2"/>
  <c r="M2496" i="2"/>
  <c r="L2496" i="2"/>
  <c r="P2495" i="2"/>
  <c r="O2495" i="2"/>
  <c r="N2495" i="2"/>
  <c r="M2495" i="2"/>
  <c r="L2495" i="2"/>
  <c r="P2494" i="2"/>
  <c r="O2494" i="2"/>
  <c r="N2494" i="2"/>
  <c r="M2494" i="2"/>
  <c r="L2494" i="2"/>
  <c r="P2493" i="2"/>
  <c r="O2493" i="2"/>
  <c r="N2493" i="2"/>
  <c r="M2493" i="2"/>
  <c r="L2493" i="2"/>
  <c r="P2492" i="2"/>
  <c r="O2492" i="2"/>
  <c r="N2492" i="2"/>
  <c r="M2492" i="2"/>
  <c r="L2492" i="2"/>
  <c r="P2491" i="2"/>
  <c r="O2491" i="2"/>
  <c r="N2491" i="2"/>
  <c r="M2491" i="2"/>
  <c r="L2491" i="2"/>
  <c r="P2490" i="2"/>
  <c r="O2490" i="2"/>
  <c r="N2490" i="2"/>
  <c r="M2490" i="2"/>
  <c r="L2490" i="2"/>
  <c r="P2489" i="2"/>
  <c r="O2489" i="2"/>
  <c r="N2489" i="2"/>
  <c r="M2489" i="2"/>
  <c r="L2489" i="2"/>
  <c r="P2488" i="2"/>
  <c r="O2488" i="2"/>
  <c r="N2488" i="2"/>
  <c r="M2488" i="2"/>
  <c r="L2488" i="2"/>
  <c r="P2487" i="2"/>
  <c r="O2487" i="2"/>
  <c r="N2487" i="2"/>
  <c r="M2487" i="2"/>
  <c r="L2487" i="2"/>
  <c r="P2486" i="2"/>
  <c r="O2486" i="2"/>
  <c r="N2486" i="2"/>
  <c r="M2486" i="2"/>
  <c r="L2486" i="2"/>
  <c r="P2485" i="2"/>
  <c r="O2485" i="2"/>
  <c r="N2485" i="2"/>
  <c r="M2485" i="2"/>
  <c r="L2485" i="2"/>
  <c r="P2484" i="2"/>
  <c r="O2484" i="2"/>
  <c r="N2484" i="2"/>
  <c r="M2484" i="2"/>
  <c r="L2484" i="2"/>
  <c r="P2483" i="2"/>
  <c r="O2483" i="2"/>
  <c r="N2483" i="2"/>
  <c r="M2483" i="2"/>
  <c r="L2483" i="2"/>
  <c r="P2482" i="2"/>
  <c r="O2482" i="2"/>
  <c r="N2482" i="2"/>
  <c r="M2482" i="2"/>
  <c r="L2482" i="2"/>
  <c r="P2481" i="2"/>
  <c r="O2481" i="2"/>
  <c r="N2481" i="2"/>
  <c r="M2481" i="2"/>
  <c r="L2481" i="2"/>
  <c r="P2480" i="2"/>
  <c r="O2480" i="2"/>
  <c r="N2480" i="2"/>
  <c r="M2480" i="2"/>
  <c r="L2480" i="2"/>
  <c r="P2479" i="2"/>
  <c r="O2479" i="2"/>
  <c r="N2479" i="2"/>
  <c r="M2479" i="2"/>
  <c r="L2479" i="2"/>
  <c r="P2478" i="2"/>
  <c r="O2478" i="2"/>
  <c r="N2478" i="2"/>
  <c r="M2478" i="2"/>
  <c r="L2478" i="2"/>
  <c r="P2477" i="2"/>
  <c r="O2477" i="2"/>
  <c r="N2477" i="2"/>
  <c r="M2477" i="2"/>
  <c r="L2477" i="2"/>
  <c r="P2476" i="2"/>
  <c r="O2476" i="2"/>
  <c r="N2476" i="2"/>
  <c r="M2476" i="2"/>
  <c r="L2476" i="2"/>
  <c r="P2475" i="2"/>
  <c r="O2475" i="2"/>
  <c r="N2475" i="2"/>
  <c r="M2475" i="2"/>
  <c r="L2475" i="2"/>
  <c r="P2474" i="2"/>
  <c r="O2474" i="2"/>
  <c r="N2474" i="2"/>
  <c r="M2474" i="2"/>
  <c r="L2474" i="2"/>
  <c r="P2473" i="2"/>
  <c r="O2473" i="2"/>
  <c r="N2473" i="2"/>
  <c r="M2473" i="2"/>
  <c r="L2473" i="2"/>
  <c r="P2472" i="2"/>
  <c r="O2472" i="2"/>
  <c r="N2472" i="2"/>
  <c r="M2472" i="2"/>
  <c r="L2472" i="2"/>
  <c r="P2471" i="2"/>
  <c r="O2471" i="2"/>
  <c r="N2471" i="2"/>
  <c r="M2471" i="2"/>
  <c r="L2471" i="2"/>
  <c r="P2470" i="2"/>
  <c r="O2470" i="2"/>
  <c r="N2470" i="2"/>
  <c r="M2470" i="2"/>
  <c r="L2470" i="2"/>
  <c r="P2469" i="2"/>
  <c r="O2469" i="2"/>
  <c r="N2469" i="2"/>
  <c r="M2469" i="2"/>
  <c r="L2469" i="2"/>
  <c r="P2468" i="2"/>
  <c r="O2468" i="2"/>
  <c r="N2468" i="2"/>
  <c r="M2468" i="2"/>
  <c r="L2468" i="2"/>
  <c r="P2467" i="2"/>
  <c r="O2467" i="2"/>
  <c r="N2467" i="2"/>
  <c r="M2467" i="2"/>
  <c r="L2467" i="2"/>
  <c r="P2466" i="2"/>
  <c r="O2466" i="2"/>
  <c r="N2466" i="2"/>
  <c r="M2466" i="2"/>
  <c r="L2466" i="2"/>
  <c r="P2465" i="2"/>
  <c r="O2465" i="2"/>
  <c r="N2465" i="2"/>
  <c r="M2465" i="2"/>
  <c r="L2465" i="2"/>
  <c r="P2464" i="2"/>
  <c r="O2464" i="2"/>
  <c r="N2464" i="2"/>
  <c r="M2464" i="2"/>
  <c r="L2464" i="2"/>
  <c r="P2463" i="2"/>
  <c r="O2463" i="2"/>
  <c r="N2463" i="2"/>
  <c r="M2463" i="2"/>
  <c r="L2463" i="2"/>
  <c r="P2462" i="2"/>
  <c r="O2462" i="2"/>
  <c r="N2462" i="2"/>
  <c r="M2462" i="2"/>
  <c r="L2462" i="2"/>
  <c r="P2461" i="2"/>
  <c r="O2461" i="2"/>
  <c r="N2461" i="2"/>
  <c r="M2461" i="2"/>
  <c r="L2461" i="2"/>
  <c r="P2460" i="2"/>
  <c r="O2460" i="2"/>
  <c r="N2460" i="2"/>
  <c r="M2460" i="2"/>
  <c r="L2460" i="2"/>
  <c r="P2459" i="2"/>
  <c r="O2459" i="2"/>
  <c r="N2459" i="2"/>
  <c r="M2459" i="2"/>
  <c r="L2459" i="2"/>
  <c r="P2458" i="2"/>
  <c r="O2458" i="2"/>
  <c r="N2458" i="2"/>
  <c r="M2458" i="2"/>
  <c r="L2458" i="2"/>
  <c r="P2457" i="2"/>
  <c r="O2457" i="2"/>
  <c r="N2457" i="2"/>
  <c r="M2457" i="2"/>
  <c r="L2457" i="2"/>
  <c r="P2456" i="2"/>
  <c r="O2456" i="2"/>
  <c r="N2456" i="2"/>
  <c r="M2456" i="2"/>
  <c r="L2456" i="2"/>
  <c r="P2455" i="2"/>
  <c r="O2455" i="2"/>
  <c r="N2455" i="2"/>
  <c r="M2455" i="2"/>
  <c r="L2455" i="2"/>
  <c r="P2454" i="2"/>
  <c r="O2454" i="2"/>
  <c r="N2454" i="2"/>
  <c r="M2454" i="2"/>
  <c r="L2454" i="2"/>
  <c r="P2453" i="2"/>
  <c r="O2453" i="2"/>
  <c r="N2453" i="2"/>
  <c r="M2453" i="2"/>
  <c r="L2453" i="2"/>
  <c r="P2452" i="2"/>
  <c r="O2452" i="2"/>
  <c r="N2452" i="2"/>
  <c r="M2452" i="2"/>
  <c r="L2452" i="2"/>
  <c r="P2451" i="2"/>
  <c r="O2451" i="2"/>
  <c r="N2451" i="2"/>
  <c r="M2451" i="2"/>
  <c r="L2451" i="2"/>
  <c r="P2450" i="2"/>
  <c r="O2450" i="2"/>
  <c r="N2450" i="2"/>
  <c r="M2450" i="2"/>
  <c r="L2450" i="2"/>
  <c r="P2449" i="2"/>
  <c r="O2449" i="2"/>
  <c r="N2449" i="2"/>
  <c r="M2449" i="2"/>
  <c r="L2449" i="2"/>
  <c r="P2448" i="2"/>
  <c r="O2448" i="2"/>
  <c r="N2448" i="2"/>
  <c r="M2448" i="2"/>
  <c r="L2448" i="2"/>
  <c r="P2447" i="2"/>
  <c r="O2447" i="2"/>
  <c r="N2447" i="2"/>
  <c r="M2447" i="2"/>
  <c r="L2447" i="2"/>
  <c r="P2446" i="2"/>
  <c r="O2446" i="2"/>
  <c r="N2446" i="2"/>
  <c r="M2446" i="2"/>
  <c r="L2446" i="2"/>
  <c r="P2445" i="2"/>
  <c r="O2445" i="2"/>
  <c r="N2445" i="2"/>
  <c r="M2445" i="2"/>
  <c r="L2445" i="2"/>
  <c r="P2444" i="2"/>
  <c r="O2444" i="2"/>
  <c r="N2444" i="2"/>
  <c r="M2444" i="2"/>
  <c r="L2444" i="2"/>
  <c r="P2443" i="2"/>
  <c r="O2443" i="2"/>
  <c r="N2443" i="2"/>
  <c r="M2443" i="2"/>
  <c r="L2443" i="2"/>
  <c r="P2442" i="2"/>
  <c r="O2442" i="2"/>
  <c r="N2442" i="2"/>
  <c r="M2442" i="2"/>
  <c r="L2442" i="2"/>
  <c r="P2441" i="2"/>
  <c r="O2441" i="2"/>
  <c r="N2441" i="2"/>
  <c r="M2441" i="2"/>
  <c r="L2441" i="2"/>
  <c r="P2440" i="2"/>
  <c r="O2440" i="2"/>
  <c r="N2440" i="2"/>
  <c r="M2440" i="2"/>
  <c r="L2440" i="2"/>
  <c r="P2439" i="2"/>
  <c r="O2439" i="2"/>
  <c r="N2439" i="2"/>
  <c r="M2439" i="2"/>
  <c r="L2439" i="2"/>
  <c r="P2438" i="2"/>
  <c r="O2438" i="2"/>
  <c r="N2438" i="2"/>
  <c r="M2438" i="2"/>
  <c r="L2438" i="2"/>
  <c r="P2437" i="2"/>
  <c r="O2437" i="2"/>
  <c r="N2437" i="2"/>
  <c r="M2437" i="2"/>
  <c r="L2437" i="2"/>
  <c r="P2436" i="2"/>
  <c r="O2436" i="2"/>
  <c r="N2436" i="2"/>
  <c r="M2436" i="2"/>
  <c r="L2436" i="2"/>
  <c r="P2435" i="2"/>
  <c r="O2435" i="2"/>
  <c r="N2435" i="2"/>
  <c r="M2435" i="2"/>
  <c r="L2435" i="2"/>
  <c r="P2434" i="2"/>
  <c r="O2434" i="2"/>
  <c r="N2434" i="2"/>
  <c r="M2434" i="2"/>
  <c r="L2434" i="2"/>
  <c r="P2433" i="2"/>
  <c r="O2433" i="2"/>
  <c r="N2433" i="2"/>
  <c r="M2433" i="2"/>
  <c r="L2433" i="2"/>
  <c r="P2432" i="2"/>
  <c r="O2432" i="2"/>
  <c r="N2432" i="2"/>
  <c r="M2432" i="2"/>
  <c r="L2432" i="2"/>
  <c r="P2431" i="2"/>
  <c r="O2431" i="2"/>
  <c r="N2431" i="2"/>
  <c r="M2431" i="2"/>
  <c r="L2431" i="2"/>
  <c r="P2430" i="2"/>
  <c r="O2430" i="2"/>
  <c r="N2430" i="2"/>
  <c r="M2430" i="2"/>
  <c r="L2430" i="2"/>
  <c r="P2429" i="2"/>
  <c r="O2429" i="2"/>
  <c r="N2429" i="2"/>
  <c r="M2429" i="2"/>
  <c r="L2429" i="2"/>
  <c r="P2428" i="2"/>
  <c r="O2428" i="2"/>
  <c r="N2428" i="2"/>
  <c r="M2428" i="2"/>
  <c r="L2428" i="2"/>
  <c r="P2427" i="2"/>
  <c r="O2427" i="2"/>
  <c r="N2427" i="2"/>
  <c r="M2427" i="2"/>
  <c r="L2427" i="2"/>
  <c r="P2426" i="2"/>
  <c r="O2426" i="2"/>
  <c r="N2426" i="2"/>
  <c r="M2426" i="2"/>
  <c r="L2426" i="2"/>
  <c r="P2425" i="2"/>
  <c r="O2425" i="2"/>
  <c r="N2425" i="2"/>
  <c r="M2425" i="2"/>
  <c r="L2425" i="2"/>
  <c r="P2424" i="2"/>
  <c r="O2424" i="2"/>
  <c r="N2424" i="2"/>
  <c r="M2424" i="2"/>
  <c r="L2424" i="2"/>
  <c r="P2423" i="2"/>
  <c r="O2423" i="2"/>
  <c r="N2423" i="2"/>
  <c r="M2423" i="2"/>
  <c r="L2423" i="2"/>
  <c r="P2422" i="2"/>
  <c r="O2422" i="2"/>
  <c r="N2422" i="2"/>
  <c r="M2422" i="2"/>
  <c r="L2422" i="2"/>
  <c r="P2421" i="2"/>
  <c r="O2421" i="2"/>
  <c r="N2421" i="2"/>
  <c r="M2421" i="2"/>
  <c r="L2421" i="2"/>
  <c r="P2420" i="2"/>
  <c r="O2420" i="2"/>
  <c r="N2420" i="2"/>
  <c r="M2420" i="2"/>
  <c r="L2420" i="2"/>
  <c r="P2419" i="2"/>
  <c r="O2419" i="2"/>
  <c r="N2419" i="2"/>
  <c r="M2419" i="2"/>
  <c r="L2419" i="2"/>
  <c r="P2418" i="2"/>
  <c r="O2418" i="2"/>
  <c r="N2418" i="2"/>
  <c r="M2418" i="2"/>
  <c r="L2418" i="2"/>
  <c r="P2417" i="2"/>
  <c r="O2417" i="2"/>
  <c r="N2417" i="2"/>
  <c r="M2417" i="2"/>
  <c r="L2417" i="2"/>
  <c r="P2416" i="2"/>
  <c r="O2416" i="2"/>
  <c r="N2416" i="2"/>
  <c r="M2416" i="2"/>
  <c r="L2416" i="2"/>
  <c r="P2415" i="2"/>
  <c r="O2415" i="2"/>
  <c r="N2415" i="2"/>
  <c r="M2415" i="2"/>
  <c r="L2415" i="2"/>
  <c r="P2414" i="2"/>
  <c r="O2414" i="2"/>
  <c r="N2414" i="2"/>
  <c r="M2414" i="2"/>
  <c r="L2414" i="2"/>
  <c r="P2413" i="2"/>
  <c r="O2413" i="2"/>
  <c r="N2413" i="2"/>
  <c r="M2413" i="2"/>
  <c r="L2413" i="2"/>
  <c r="P2412" i="2"/>
  <c r="O2412" i="2"/>
  <c r="N2412" i="2"/>
  <c r="M2412" i="2"/>
  <c r="L2412" i="2"/>
  <c r="P2411" i="2"/>
  <c r="O2411" i="2"/>
  <c r="N2411" i="2"/>
  <c r="M2411" i="2"/>
  <c r="L2411" i="2"/>
  <c r="P2410" i="2"/>
  <c r="O2410" i="2"/>
  <c r="N2410" i="2"/>
  <c r="M2410" i="2"/>
  <c r="L2410" i="2"/>
  <c r="P2409" i="2"/>
  <c r="O2409" i="2"/>
  <c r="N2409" i="2"/>
  <c r="M2409" i="2"/>
  <c r="L2409" i="2"/>
  <c r="P2408" i="2"/>
  <c r="O2408" i="2"/>
  <c r="N2408" i="2"/>
  <c r="M2408" i="2"/>
  <c r="L2408" i="2"/>
  <c r="P2407" i="2"/>
  <c r="O2407" i="2"/>
  <c r="N2407" i="2"/>
  <c r="M2407" i="2"/>
  <c r="L2407" i="2"/>
  <c r="P2406" i="2"/>
  <c r="O2406" i="2"/>
  <c r="N2406" i="2"/>
  <c r="M2406" i="2"/>
  <c r="L2406" i="2"/>
  <c r="P2405" i="2"/>
  <c r="O2405" i="2"/>
  <c r="N2405" i="2"/>
  <c r="M2405" i="2"/>
  <c r="L2405" i="2"/>
  <c r="P2404" i="2"/>
  <c r="O2404" i="2"/>
  <c r="N2404" i="2"/>
  <c r="M2404" i="2"/>
  <c r="L2404" i="2"/>
  <c r="P2403" i="2"/>
  <c r="O2403" i="2"/>
  <c r="N2403" i="2"/>
  <c r="M2403" i="2"/>
  <c r="L2403" i="2"/>
  <c r="P2402" i="2"/>
  <c r="O2402" i="2"/>
  <c r="N2402" i="2"/>
  <c r="M2402" i="2"/>
  <c r="L2402" i="2"/>
  <c r="P2401" i="2"/>
  <c r="O2401" i="2"/>
  <c r="N2401" i="2"/>
  <c r="M2401" i="2"/>
  <c r="L2401" i="2"/>
  <c r="P2400" i="2"/>
  <c r="O2400" i="2"/>
  <c r="N2400" i="2"/>
  <c r="M2400" i="2"/>
  <c r="L2400" i="2"/>
  <c r="P2399" i="2"/>
  <c r="O2399" i="2"/>
  <c r="N2399" i="2"/>
  <c r="M2399" i="2"/>
  <c r="L2399" i="2"/>
  <c r="P2398" i="2"/>
  <c r="O2398" i="2"/>
  <c r="N2398" i="2"/>
  <c r="M2398" i="2"/>
  <c r="L2398" i="2"/>
  <c r="P2397" i="2"/>
  <c r="O2397" i="2"/>
  <c r="N2397" i="2"/>
  <c r="M2397" i="2"/>
  <c r="L2397" i="2"/>
  <c r="P2396" i="2"/>
  <c r="O2396" i="2"/>
  <c r="N2396" i="2"/>
  <c r="M2396" i="2"/>
  <c r="L2396" i="2"/>
  <c r="P2395" i="2"/>
  <c r="O2395" i="2"/>
  <c r="N2395" i="2"/>
  <c r="M2395" i="2"/>
  <c r="L2395" i="2"/>
  <c r="P2394" i="2"/>
  <c r="O2394" i="2"/>
  <c r="N2394" i="2"/>
  <c r="M2394" i="2"/>
  <c r="L2394" i="2"/>
  <c r="P2393" i="2"/>
  <c r="O2393" i="2"/>
  <c r="N2393" i="2"/>
  <c r="M2393" i="2"/>
  <c r="L2393" i="2"/>
  <c r="P2392" i="2"/>
  <c r="O2392" i="2"/>
  <c r="N2392" i="2"/>
  <c r="M2392" i="2"/>
  <c r="L2392" i="2"/>
  <c r="P2391" i="2"/>
  <c r="O2391" i="2"/>
  <c r="N2391" i="2"/>
  <c r="M2391" i="2"/>
  <c r="L2391" i="2"/>
  <c r="P2390" i="2"/>
  <c r="O2390" i="2"/>
  <c r="N2390" i="2"/>
  <c r="M2390" i="2"/>
  <c r="L2390" i="2"/>
  <c r="P2389" i="2"/>
  <c r="O2389" i="2"/>
  <c r="N2389" i="2"/>
  <c r="M2389" i="2"/>
  <c r="L2389" i="2"/>
  <c r="P2388" i="2"/>
  <c r="O2388" i="2"/>
  <c r="N2388" i="2"/>
  <c r="M2388" i="2"/>
  <c r="L2388" i="2"/>
  <c r="P2387" i="2"/>
  <c r="O2387" i="2"/>
  <c r="N2387" i="2"/>
  <c r="M2387" i="2"/>
  <c r="L2387" i="2"/>
  <c r="P2386" i="2"/>
  <c r="O2386" i="2"/>
  <c r="N2386" i="2"/>
  <c r="M2386" i="2"/>
  <c r="L2386" i="2"/>
  <c r="P2385" i="2"/>
  <c r="O2385" i="2"/>
  <c r="N2385" i="2"/>
  <c r="M2385" i="2"/>
  <c r="L2385" i="2"/>
  <c r="P2384" i="2"/>
  <c r="O2384" i="2"/>
  <c r="N2384" i="2"/>
  <c r="M2384" i="2"/>
  <c r="L2384" i="2"/>
  <c r="P2383" i="2"/>
  <c r="O2383" i="2"/>
  <c r="N2383" i="2"/>
  <c r="M2383" i="2"/>
  <c r="L2383" i="2"/>
  <c r="P2382" i="2"/>
  <c r="O2382" i="2"/>
  <c r="N2382" i="2"/>
  <c r="M2382" i="2"/>
  <c r="L2382" i="2"/>
  <c r="P2381" i="2"/>
  <c r="O2381" i="2"/>
  <c r="N2381" i="2"/>
  <c r="M2381" i="2"/>
  <c r="L2381" i="2"/>
  <c r="P2380" i="2"/>
  <c r="O2380" i="2"/>
  <c r="N2380" i="2"/>
  <c r="M2380" i="2"/>
  <c r="L2380" i="2"/>
  <c r="P2379" i="2"/>
  <c r="O2379" i="2"/>
  <c r="N2379" i="2"/>
  <c r="M2379" i="2"/>
  <c r="L2379" i="2"/>
  <c r="P2378" i="2"/>
  <c r="O2378" i="2"/>
  <c r="N2378" i="2"/>
  <c r="M2378" i="2"/>
  <c r="L2378" i="2"/>
  <c r="P2377" i="2"/>
  <c r="O2377" i="2"/>
  <c r="N2377" i="2"/>
  <c r="M2377" i="2"/>
  <c r="L2377" i="2"/>
  <c r="P2376" i="2"/>
  <c r="O2376" i="2"/>
  <c r="N2376" i="2"/>
  <c r="M2376" i="2"/>
  <c r="L2376" i="2"/>
  <c r="P2375" i="2"/>
  <c r="O2375" i="2"/>
  <c r="N2375" i="2"/>
  <c r="M2375" i="2"/>
  <c r="L2375" i="2"/>
  <c r="P2374" i="2"/>
  <c r="O2374" i="2"/>
  <c r="N2374" i="2"/>
  <c r="M2374" i="2"/>
  <c r="L2374" i="2"/>
  <c r="P2373" i="2"/>
  <c r="O2373" i="2"/>
  <c r="N2373" i="2"/>
  <c r="M2373" i="2"/>
  <c r="L2373" i="2"/>
  <c r="P2372" i="2"/>
  <c r="O2372" i="2"/>
  <c r="N2372" i="2"/>
  <c r="M2372" i="2"/>
  <c r="L2372" i="2"/>
  <c r="P2371" i="2"/>
  <c r="O2371" i="2"/>
  <c r="N2371" i="2"/>
  <c r="M2371" i="2"/>
  <c r="L2371" i="2"/>
  <c r="P2370" i="2"/>
  <c r="O2370" i="2"/>
  <c r="N2370" i="2"/>
  <c r="M2370" i="2"/>
  <c r="L2370" i="2"/>
  <c r="P2369" i="2"/>
  <c r="O2369" i="2"/>
  <c r="N2369" i="2"/>
  <c r="M2369" i="2"/>
  <c r="L2369" i="2"/>
  <c r="P2368" i="2"/>
  <c r="O2368" i="2"/>
  <c r="N2368" i="2"/>
  <c r="M2368" i="2"/>
  <c r="L2368" i="2"/>
  <c r="P2367" i="2"/>
  <c r="O2367" i="2"/>
  <c r="N2367" i="2"/>
  <c r="M2367" i="2"/>
  <c r="L2367" i="2"/>
  <c r="P2366" i="2"/>
  <c r="O2366" i="2"/>
  <c r="N2366" i="2"/>
  <c r="M2366" i="2"/>
  <c r="L2366" i="2"/>
  <c r="P2365" i="2"/>
  <c r="O2365" i="2"/>
  <c r="N2365" i="2"/>
  <c r="M2365" i="2"/>
  <c r="L2365" i="2"/>
  <c r="P2364" i="2"/>
  <c r="O2364" i="2"/>
  <c r="N2364" i="2"/>
  <c r="M2364" i="2"/>
  <c r="L2364" i="2"/>
  <c r="P2363" i="2"/>
  <c r="O2363" i="2"/>
  <c r="N2363" i="2"/>
  <c r="M2363" i="2"/>
  <c r="L2363" i="2"/>
  <c r="P2362" i="2"/>
  <c r="O2362" i="2"/>
  <c r="N2362" i="2"/>
  <c r="M2362" i="2"/>
  <c r="L2362" i="2"/>
  <c r="P2361" i="2"/>
  <c r="O2361" i="2"/>
  <c r="N2361" i="2"/>
  <c r="M2361" i="2"/>
  <c r="L2361" i="2"/>
  <c r="P2360" i="2"/>
  <c r="O2360" i="2"/>
  <c r="N2360" i="2"/>
  <c r="M2360" i="2"/>
  <c r="L2360" i="2"/>
  <c r="P2359" i="2"/>
  <c r="O2359" i="2"/>
  <c r="N2359" i="2"/>
  <c r="M2359" i="2"/>
  <c r="L2359" i="2"/>
  <c r="P2358" i="2"/>
  <c r="O2358" i="2"/>
  <c r="N2358" i="2"/>
  <c r="M2358" i="2"/>
  <c r="L2358" i="2"/>
  <c r="P2357" i="2"/>
  <c r="O2357" i="2"/>
  <c r="N2357" i="2"/>
  <c r="M2357" i="2"/>
  <c r="L2357" i="2"/>
  <c r="P2356" i="2"/>
  <c r="O2356" i="2"/>
  <c r="N2356" i="2"/>
  <c r="M2356" i="2"/>
  <c r="L2356" i="2"/>
  <c r="P2355" i="2"/>
  <c r="O2355" i="2"/>
  <c r="N2355" i="2"/>
  <c r="M2355" i="2"/>
  <c r="L2355" i="2"/>
  <c r="P2354" i="2"/>
  <c r="O2354" i="2"/>
  <c r="N2354" i="2"/>
  <c r="M2354" i="2"/>
  <c r="L2354" i="2"/>
  <c r="P2353" i="2"/>
  <c r="O2353" i="2"/>
  <c r="N2353" i="2"/>
  <c r="M2353" i="2"/>
  <c r="L2353" i="2"/>
  <c r="P2352" i="2"/>
  <c r="O2352" i="2"/>
  <c r="N2352" i="2"/>
  <c r="M2352" i="2"/>
  <c r="L2352" i="2"/>
  <c r="P2351" i="2"/>
  <c r="O2351" i="2"/>
  <c r="N2351" i="2"/>
  <c r="M2351" i="2"/>
  <c r="L2351" i="2"/>
  <c r="P2350" i="2"/>
  <c r="O2350" i="2"/>
  <c r="N2350" i="2"/>
  <c r="M2350" i="2"/>
  <c r="L2350" i="2"/>
  <c r="P2349" i="2"/>
  <c r="O2349" i="2"/>
  <c r="N2349" i="2"/>
  <c r="M2349" i="2"/>
  <c r="L2349" i="2"/>
  <c r="P2348" i="2"/>
  <c r="O2348" i="2"/>
  <c r="N2348" i="2"/>
  <c r="M2348" i="2"/>
  <c r="L2348" i="2"/>
  <c r="P2347" i="2"/>
  <c r="O2347" i="2"/>
  <c r="N2347" i="2"/>
  <c r="M2347" i="2"/>
  <c r="L2347" i="2"/>
  <c r="P2346" i="2"/>
  <c r="O2346" i="2"/>
  <c r="N2346" i="2"/>
  <c r="M2346" i="2"/>
  <c r="L2346" i="2"/>
  <c r="P2345" i="2"/>
  <c r="O2345" i="2"/>
  <c r="N2345" i="2"/>
  <c r="M2345" i="2"/>
  <c r="L2345" i="2"/>
  <c r="P2344" i="2"/>
  <c r="O2344" i="2"/>
  <c r="N2344" i="2"/>
  <c r="M2344" i="2"/>
  <c r="L2344" i="2"/>
  <c r="P2343" i="2"/>
  <c r="O2343" i="2"/>
  <c r="N2343" i="2"/>
  <c r="M2343" i="2"/>
  <c r="L2343" i="2"/>
  <c r="P2342" i="2"/>
  <c r="O2342" i="2"/>
  <c r="N2342" i="2"/>
  <c r="M2342" i="2"/>
  <c r="L2342" i="2"/>
  <c r="P2341" i="2"/>
  <c r="O2341" i="2"/>
  <c r="N2341" i="2"/>
  <c r="M2341" i="2"/>
  <c r="L2341" i="2"/>
  <c r="P2340" i="2"/>
  <c r="O2340" i="2"/>
  <c r="N2340" i="2"/>
  <c r="M2340" i="2"/>
  <c r="L2340" i="2"/>
  <c r="P2339" i="2"/>
  <c r="O2339" i="2"/>
  <c r="N2339" i="2"/>
  <c r="M2339" i="2"/>
  <c r="L2339" i="2"/>
  <c r="P2338" i="2"/>
  <c r="O2338" i="2"/>
  <c r="N2338" i="2"/>
  <c r="M2338" i="2"/>
  <c r="L2338" i="2"/>
  <c r="P2337" i="2"/>
  <c r="O2337" i="2"/>
  <c r="N2337" i="2"/>
  <c r="M2337" i="2"/>
  <c r="L2337" i="2"/>
  <c r="P2336" i="2"/>
  <c r="O2336" i="2"/>
  <c r="N2336" i="2"/>
  <c r="M2336" i="2"/>
  <c r="L2336" i="2"/>
  <c r="P2335" i="2"/>
  <c r="O2335" i="2"/>
  <c r="N2335" i="2"/>
  <c r="M2335" i="2"/>
  <c r="L2335" i="2"/>
  <c r="P2334" i="2"/>
  <c r="O2334" i="2"/>
  <c r="N2334" i="2"/>
  <c r="M2334" i="2"/>
  <c r="L2334" i="2"/>
  <c r="P2333" i="2"/>
  <c r="O2333" i="2"/>
  <c r="N2333" i="2"/>
  <c r="M2333" i="2"/>
  <c r="L2333" i="2"/>
  <c r="P2332" i="2"/>
  <c r="O2332" i="2"/>
  <c r="N2332" i="2"/>
  <c r="M2332" i="2"/>
  <c r="L2332" i="2"/>
  <c r="P2331" i="2"/>
  <c r="O2331" i="2"/>
  <c r="N2331" i="2"/>
  <c r="M2331" i="2"/>
  <c r="L2331" i="2"/>
  <c r="P2330" i="2"/>
  <c r="O2330" i="2"/>
  <c r="N2330" i="2"/>
  <c r="M2330" i="2"/>
  <c r="L2330" i="2"/>
  <c r="P2329" i="2"/>
  <c r="O2329" i="2"/>
  <c r="N2329" i="2"/>
  <c r="M2329" i="2"/>
  <c r="L2329" i="2"/>
  <c r="P2328" i="2"/>
  <c r="O2328" i="2"/>
  <c r="N2328" i="2"/>
  <c r="M2328" i="2"/>
  <c r="L2328" i="2"/>
  <c r="P2327" i="2"/>
  <c r="O2327" i="2"/>
  <c r="N2327" i="2"/>
  <c r="M2327" i="2"/>
  <c r="L2327" i="2"/>
  <c r="P2326" i="2"/>
  <c r="O2326" i="2"/>
  <c r="N2326" i="2"/>
  <c r="M2326" i="2"/>
  <c r="L2326" i="2"/>
  <c r="P2325" i="2"/>
  <c r="O2325" i="2"/>
  <c r="N2325" i="2"/>
  <c r="M2325" i="2"/>
  <c r="L2325" i="2"/>
  <c r="P2324" i="2"/>
  <c r="O2324" i="2"/>
  <c r="N2324" i="2"/>
  <c r="M2324" i="2"/>
  <c r="L2324" i="2"/>
  <c r="P2323" i="2"/>
  <c r="O2323" i="2"/>
  <c r="N2323" i="2"/>
  <c r="M2323" i="2"/>
  <c r="L2323" i="2"/>
  <c r="P2322" i="2"/>
  <c r="O2322" i="2"/>
  <c r="N2322" i="2"/>
  <c r="M2322" i="2"/>
  <c r="L2322" i="2"/>
  <c r="P2321" i="2"/>
  <c r="O2321" i="2"/>
  <c r="N2321" i="2"/>
  <c r="M2321" i="2"/>
  <c r="L2321" i="2"/>
  <c r="P2320" i="2"/>
  <c r="O2320" i="2"/>
  <c r="N2320" i="2"/>
  <c r="M2320" i="2"/>
  <c r="L2320" i="2"/>
  <c r="P2319" i="2"/>
  <c r="O2319" i="2"/>
  <c r="N2319" i="2"/>
  <c r="M2319" i="2"/>
  <c r="L2319" i="2"/>
  <c r="P2318" i="2"/>
  <c r="O2318" i="2"/>
  <c r="N2318" i="2"/>
  <c r="M2318" i="2"/>
  <c r="L2318" i="2"/>
  <c r="P2317" i="2"/>
  <c r="O2317" i="2"/>
  <c r="N2317" i="2"/>
  <c r="M2317" i="2"/>
  <c r="L2317" i="2"/>
  <c r="P2316" i="2"/>
  <c r="O2316" i="2"/>
  <c r="N2316" i="2"/>
  <c r="M2316" i="2"/>
  <c r="L2316" i="2"/>
  <c r="P2315" i="2"/>
  <c r="O2315" i="2"/>
  <c r="N2315" i="2"/>
  <c r="M2315" i="2"/>
  <c r="L2315" i="2"/>
  <c r="P2314" i="2"/>
  <c r="O2314" i="2"/>
  <c r="N2314" i="2"/>
  <c r="M2314" i="2"/>
  <c r="L2314" i="2"/>
  <c r="P2313" i="2"/>
  <c r="O2313" i="2"/>
  <c r="N2313" i="2"/>
  <c r="M2313" i="2"/>
  <c r="L2313" i="2"/>
  <c r="P2312" i="2"/>
  <c r="O2312" i="2"/>
  <c r="N2312" i="2"/>
  <c r="M2312" i="2"/>
  <c r="L2312" i="2"/>
  <c r="P2311" i="2"/>
  <c r="O2311" i="2"/>
  <c r="N2311" i="2"/>
  <c r="M2311" i="2"/>
  <c r="L2311" i="2"/>
  <c r="P2310" i="2"/>
  <c r="O2310" i="2"/>
  <c r="N2310" i="2"/>
  <c r="M2310" i="2"/>
  <c r="L2310" i="2"/>
  <c r="P2309" i="2"/>
  <c r="O2309" i="2"/>
  <c r="N2309" i="2"/>
  <c r="M2309" i="2"/>
  <c r="L2309" i="2"/>
  <c r="P2308" i="2"/>
  <c r="O2308" i="2"/>
  <c r="N2308" i="2"/>
  <c r="M2308" i="2"/>
  <c r="L2308" i="2"/>
  <c r="P2307" i="2"/>
  <c r="O2307" i="2"/>
  <c r="N2307" i="2"/>
  <c r="M2307" i="2"/>
  <c r="L2307" i="2"/>
  <c r="P2306" i="2"/>
  <c r="O2306" i="2"/>
  <c r="N2306" i="2"/>
  <c r="M2306" i="2"/>
  <c r="L2306" i="2"/>
  <c r="P2305" i="2"/>
  <c r="O2305" i="2"/>
  <c r="N2305" i="2"/>
  <c r="M2305" i="2"/>
  <c r="L2305" i="2"/>
  <c r="P2304" i="2"/>
  <c r="O2304" i="2"/>
  <c r="N2304" i="2"/>
  <c r="M2304" i="2"/>
  <c r="L2304" i="2"/>
  <c r="P2303" i="2"/>
  <c r="O2303" i="2"/>
  <c r="N2303" i="2"/>
  <c r="M2303" i="2"/>
  <c r="L2303" i="2"/>
  <c r="P2302" i="2"/>
  <c r="O2302" i="2"/>
  <c r="N2302" i="2"/>
  <c r="M2302" i="2"/>
  <c r="L2302" i="2"/>
  <c r="P2301" i="2"/>
  <c r="O2301" i="2"/>
  <c r="N2301" i="2"/>
  <c r="M2301" i="2"/>
  <c r="L2301" i="2"/>
  <c r="P2300" i="2"/>
  <c r="O2300" i="2"/>
  <c r="N2300" i="2"/>
  <c r="M2300" i="2"/>
  <c r="L2300" i="2"/>
  <c r="P2299" i="2"/>
  <c r="O2299" i="2"/>
  <c r="N2299" i="2"/>
  <c r="M2299" i="2"/>
  <c r="L2299" i="2"/>
  <c r="P2298" i="2"/>
  <c r="O2298" i="2"/>
  <c r="N2298" i="2"/>
  <c r="M2298" i="2"/>
  <c r="L2298" i="2"/>
  <c r="P2297" i="2"/>
  <c r="O2297" i="2"/>
  <c r="N2297" i="2"/>
  <c r="M2297" i="2"/>
  <c r="L2297" i="2"/>
  <c r="P2296" i="2"/>
  <c r="O2296" i="2"/>
  <c r="N2296" i="2"/>
  <c r="M2296" i="2"/>
  <c r="L2296" i="2"/>
  <c r="P2295" i="2"/>
  <c r="O2295" i="2"/>
  <c r="N2295" i="2"/>
  <c r="M2295" i="2"/>
  <c r="L2295" i="2"/>
  <c r="P2294" i="2"/>
  <c r="O2294" i="2"/>
  <c r="N2294" i="2"/>
  <c r="M2294" i="2"/>
  <c r="L2294" i="2"/>
  <c r="P2293" i="2"/>
  <c r="O2293" i="2"/>
  <c r="N2293" i="2"/>
  <c r="M2293" i="2"/>
  <c r="L2293" i="2"/>
  <c r="P2292" i="2"/>
  <c r="O2292" i="2"/>
  <c r="N2292" i="2"/>
  <c r="M2292" i="2"/>
  <c r="L2292" i="2"/>
  <c r="P2291" i="2"/>
  <c r="O2291" i="2"/>
  <c r="N2291" i="2"/>
  <c r="M2291" i="2"/>
  <c r="L2291" i="2"/>
  <c r="P2290" i="2"/>
  <c r="O2290" i="2"/>
  <c r="N2290" i="2"/>
  <c r="M2290" i="2"/>
  <c r="L2290" i="2"/>
  <c r="P2289" i="2"/>
  <c r="O2289" i="2"/>
  <c r="N2289" i="2"/>
  <c r="M2289" i="2"/>
  <c r="L2289" i="2"/>
  <c r="P2288" i="2"/>
  <c r="O2288" i="2"/>
  <c r="N2288" i="2"/>
  <c r="M2288" i="2"/>
  <c r="L2288" i="2"/>
  <c r="P2287" i="2"/>
  <c r="O2287" i="2"/>
  <c r="N2287" i="2"/>
  <c r="M2287" i="2"/>
  <c r="L2287" i="2"/>
  <c r="P2286" i="2"/>
  <c r="O2286" i="2"/>
  <c r="N2286" i="2"/>
  <c r="M2286" i="2"/>
  <c r="L2286" i="2"/>
  <c r="P2285" i="2"/>
  <c r="O2285" i="2"/>
  <c r="N2285" i="2"/>
  <c r="M2285" i="2"/>
  <c r="L2285" i="2"/>
  <c r="P2284" i="2"/>
  <c r="O2284" i="2"/>
  <c r="N2284" i="2"/>
  <c r="M2284" i="2"/>
  <c r="L2284" i="2"/>
  <c r="P2283" i="2"/>
  <c r="O2283" i="2"/>
  <c r="N2283" i="2"/>
  <c r="M2283" i="2"/>
  <c r="L2283" i="2"/>
  <c r="P2282" i="2"/>
  <c r="O2282" i="2"/>
  <c r="N2282" i="2"/>
  <c r="M2282" i="2"/>
  <c r="L2282" i="2"/>
  <c r="P2281" i="2"/>
  <c r="O2281" i="2"/>
  <c r="N2281" i="2"/>
  <c r="M2281" i="2"/>
  <c r="L2281" i="2"/>
  <c r="P2280" i="2"/>
  <c r="O2280" i="2"/>
  <c r="N2280" i="2"/>
  <c r="M2280" i="2"/>
  <c r="L2280" i="2"/>
  <c r="P2279" i="2"/>
  <c r="O2279" i="2"/>
  <c r="N2279" i="2"/>
  <c r="M2279" i="2"/>
  <c r="L2279" i="2"/>
  <c r="P2278" i="2"/>
  <c r="O2278" i="2"/>
  <c r="N2278" i="2"/>
  <c r="M2278" i="2"/>
  <c r="L2278" i="2"/>
  <c r="P2277" i="2"/>
  <c r="O2277" i="2"/>
  <c r="N2277" i="2"/>
  <c r="M2277" i="2"/>
  <c r="L2277" i="2"/>
  <c r="P2276" i="2"/>
  <c r="O2276" i="2"/>
  <c r="N2276" i="2"/>
  <c r="M2276" i="2"/>
  <c r="L2276" i="2"/>
  <c r="P2275" i="2"/>
  <c r="O2275" i="2"/>
  <c r="N2275" i="2"/>
  <c r="M2275" i="2"/>
  <c r="L2275" i="2"/>
  <c r="P2274" i="2"/>
  <c r="O2274" i="2"/>
  <c r="N2274" i="2"/>
  <c r="M2274" i="2"/>
  <c r="L2274" i="2"/>
  <c r="P2273" i="2"/>
  <c r="O2273" i="2"/>
  <c r="N2273" i="2"/>
  <c r="M2273" i="2"/>
  <c r="L2273" i="2"/>
  <c r="P2272" i="2"/>
  <c r="O2272" i="2"/>
  <c r="N2272" i="2"/>
  <c r="M2272" i="2"/>
  <c r="L2272" i="2"/>
  <c r="P2271" i="2"/>
  <c r="O2271" i="2"/>
  <c r="N2271" i="2"/>
  <c r="M2271" i="2"/>
  <c r="L2271" i="2"/>
  <c r="P2270" i="2"/>
  <c r="O2270" i="2"/>
  <c r="N2270" i="2"/>
  <c r="M2270" i="2"/>
  <c r="L2270" i="2"/>
  <c r="P2269" i="2"/>
  <c r="O2269" i="2"/>
  <c r="N2269" i="2"/>
  <c r="M2269" i="2"/>
  <c r="L2269" i="2"/>
  <c r="P2268" i="2"/>
  <c r="O2268" i="2"/>
  <c r="N2268" i="2"/>
  <c r="M2268" i="2"/>
  <c r="L2268" i="2"/>
  <c r="P2267" i="2"/>
  <c r="O2267" i="2"/>
  <c r="N2267" i="2"/>
  <c r="M2267" i="2"/>
  <c r="L2267" i="2"/>
  <c r="P2266" i="2"/>
  <c r="O2266" i="2"/>
  <c r="N2266" i="2"/>
  <c r="M2266" i="2"/>
  <c r="L2266" i="2"/>
  <c r="P2265" i="2"/>
  <c r="O2265" i="2"/>
  <c r="N2265" i="2"/>
  <c r="M2265" i="2"/>
  <c r="L2265" i="2"/>
  <c r="P2264" i="2"/>
  <c r="O2264" i="2"/>
  <c r="N2264" i="2"/>
  <c r="M2264" i="2"/>
  <c r="L2264" i="2"/>
  <c r="P2263" i="2"/>
  <c r="O2263" i="2"/>
  <c r="N2263" i="2"/>
  <c r="M2263" i="2"/>
  <c r="L2263" i="2"/>
  <c r="P2262" i="2"/>
  <c r="O2262" i="2"/>
  <c r="N2262" i="2"/>
  <c r="M2262" i="2"/>
  <c r="L2262" i="2"/>
  <c r="P2261" i="2"/>
  <c r="O2261" i="2"/>
  <c r="N2261" i="2"/>
  <c r="M2261" i="2"/>
  <c r="L2261" i="2"/>
  <c r="P2260" i="2"/>
  <c r="O2260" i="2"/>
  <c r="N2260" i="2"/>
  <c r="M2260" i="2"/>
  <c r="L2260" i="2"/>
  <c r="P2259" i="2"/>
  <c r="O2259" i="2"/>
  <c r="N2259" i="2"/>
  <c r="M2259" i="2"/>
  <c r="L2259" i="2"/>
  <c r="P2258" i="2"/>
  <c r="O2258" i="2"/>
  <c r="N2258" i="2"/>
  <c r="M2258" i="2"/>
  <c r="L2258" i="2"/>
  <c r="P2257" i="2"/>
  <c r="O2257" i="2"/>
  <c r="N2257" i="2"/>
  <c r="M2257" i="2"/>
  <c r="L2257" i="2"/>
  <c r="P2256" i="2"/>
  <c r="O2256" i="2"/>
  <c r="N2256" i="2"/>
  <c r="M2256" i="2"/>
  <c r="L2256" i="2"/>
  <c r="P2255" i="2"/>
  <c r="O2255" i="2"/>
  <c r="N2255" i="2"/>
  <c r="M2255" i="2"/>
  <c r="L2255" i="2"/>
  <c r="P2254" i="2"/>
  <c r="O2254" i="2"/>
  <c r="N2254" i="2"/>
  <c r="M2254" i="2"/>
  <c r="L2254" i="2"/>
  <c r="P2253" i="2"/>
  <c r="O2253" i="2"/>
  <c r="N2253" i="2"/>
  <c r="M2253" i="2"/>
  <c r="L2253" i="2"/>
  <c r="P2252" i="2"/>
  <c r="O2252" i="2"/>
  <c r="N2252" i="2"/>
  <c r="M2252" i="2"/>
  <c r="L2252" i="2"/>
  <c r="P2251" i="2"/>
  <c r="O2251" i="2"/>
  <c r="N2251" i="2"/>
  <c r="M2251" i="2"/>
  <c r="L2251" i="2"/>
  <c r="P2250" i="2"/>
  <c r="O2250" i="2"/>
  <c r="N2250" i="2"/>
  <c r="M2250" i="2"/>
  <c r="L2250" i="2"/>
  <c r="P2249" i="2"/>
  <c r="O2249" i="2"/>
  <c r="N2249" i="2"/>
  <c r="M2249" i="2"/>
  <c r="L2249" i="2"/>
  <c r="P2248" i="2"/>
  <c r="O2248" i="2"/>
  <c r="N2248" i="2"/>
  <c r="M2248" i="2"/>
  <c r="L2248" i="2"/>
  <c r="P2247" i="2"/>
  <c r="O2247" i="2"/>
  <c r="N2247" i="2"/>
  <c r="M2247" i="2"/>
  <c r="L2247" i="2"/>
  <c r="P2246" i="2"/>
  <c r="O2246" i="2"/>
  <c r="N2246" i="2"/>
  <c r="M2246" i="2"/>
  <c r="L2246" i="2"/>
  <c r="P2245" i="2"/>
  <c r="O2245" i="2"/>
  <c r="N2245" i="2"/>
  <c r="M2245" i="2"/>
  <c r="L2245" i="2"/>
  <c r="P2244" i="2"/>
  <c r="O2244" i="2"/>
  <c r="N2244" i="2"/>
  <c r="M2244" i="2"/>
  <c r="L2244" i="2"/>
  <c r="P2243" i="2"/>
  <c r="O2243" i="2"/>
  <c r="N2243" i="2"/>
  <c r="M2243" i="2"/>
  <c r="L2243" i="2"/>
  <c r="P2242" i="2"/>
  <c r="O2242" i="2"/>
  <c r="N2242" i="2"/>
  <c r="M2242" i="2"/>
  <c r="L2242" i="2"/>
  <c r="P2241" i="2"/>
  <c r="O2241" i="2"/>
  <c r="N2241" i="2"/>
  <c r="M2241" i="2"/>
  <c r="L2241" i="2"/>
  <c r="P2240" i="2"/>
  <c r="O2240" i="2"/>
  <c r="N2240" i="2"/>
  <c r="M2240" i="2"/>
  <c r="L2240" i="2"/>
  <c r="P2239" i="2"/>
  <c r="O2239" i="2"/>
  <c r="N2239" i="2"/>
  <c r="M2239" i="2"/>
  <c r="L2239" i="2"/>
  <c r="P2238" i="2"/>
  <c r="O2238" i="2"/>
  <c r="N2238" i="2"/>
  <c r="M2238" i="2"/>
  <c r="L2238" i="2"/>
  <c r="P2237" i="2"/>
  <c r="O2237" i="2"/>
  <c r="N2237" i="2"/>
  <c r="M2237" i="2"/>
  <c r="L2237" i="2"/>
  <c r="P2236" i="2"/>
  <c r="O2236" i="2"/>
  <c r="N2236" i="2"/>
  <c r="M2236" i="2"/>
  <c r="L2236" i="2"/>
  <c r="P2235" i="2"/>
  <c r="O2235" i="2"/>
  <c r="N2235" i="2"/>
  <c r="M2235" i="2"/>
  <c r="L2235" i="2"/>
  <c r="P2234" i="2"/>
  <c r="O2234" i="2"/>
  <c r="N2234" i="2"/>
  <c r="M2234" i="2"/>
  <c r="L2234" i="2"/>
  <c r="P2233" i="2"/>
  <c r="O2233" i="2"/>
  <c r="N2233" i="2"/>
  <c r="M2233" i="2"/>
  <c r="L2233" i="2"/>
  <c r="P2232" i="2"/>
  <c r="O2232" i="2"/>
  <c r="N2232" i="2"/>
  <c r="M2232" i="2"/>
  <c r="L2232" i="2"/>
  <c r="P2231" i="2"/>
  <c r="O2231" i="2"/>
  <c r="N2231" i="2"/>
  <c r="M2231" i="2"/>
  <c r="L2231" i="2"/>
  <c r="P2230" i="2"/>
  <c r="O2230" i="2"/>
  <c r="N2230" i="2"/>
  <c r="M2230" i="2"/>
  <c r="L2230" i="2"/>
  <c r="P2229" i="2"/>
  <c r="O2229" i="2"/>
  <c r="N2229" i="2"/>
  <c r="M2229" i="2"/>
  <c r="L2229" i="2"/>
  <c r="P2228" i="2"/>
  <c r="O2228" i="2"/>
  <c r="N2228" i="2"/>
  <c r="M2228" i="2"/>
  <c r="L2228" i="2"/>
  <c r="P2227" i="2"/>
  <c r="O2227" i="2"/>
  <c r="N2227" i="2"/>
  <c r="M2227" i="2"/>
  <c r="L2227" i="2"/>
  <c r="P2226" i="2"/>
  <c r="O2226" i="2"/>
  <c r="N2226" i="2"/>
  <c r="M2226" i="2"/>
  <c r="L2226" i="2"/>
  <c r="P2225" i="2"/>
  <c r="O2225" i="2"/>
  <c r="N2225" i="2"/>
  <c r="M2225" i="2"/>
  <c r="L2225" i="2"/>
  <c r="P2224" i="2"/>
  <c r="O2224" i="2"/>
  <c r="N2224" i="2"/>
  <c r="M2224" i="2"/>
  <c r="L2224" i="2"/>
  <c r="P2223" i="2"/>
  <c r="O2223" i="2"/>
  <c r="N2223" i="2"/>
  <c r="M2223" i="2"/>
  <c r="L2223" i="2"/>
  <c r="P2222" i="2"/>
  <c r="O2222" i="2"/>
  <c r="N2222" i="2"/>
  <c r="M2222" i="2"/>
  <c r="L2222" i="2"/>
  <c r="P2221" i="2"/>
  <c r="O2221" i="2"/>
  <c r="N2221" i="2"/>
  <c r="M2221" i="2"/>
  <c r="L2221" i="2"/>
  <c r="P2220" i="2"/>
  <c r="O2220" i="2"/>
  <c r="N2220" i="2"/>
  <c r="M2220" i="2"/>
  <c r="L2220" i="2"/>
  <c r="P2219" i="2"/>
  <c r="O2219" i="2"/>
  <c r="N2219" i="2"/>
  <c r="M2219" i="2"/>
  <c r="L2219" i="2"/>
  <c r="P2218" i="2"/>
  <c r="O2218" i="2"/>
  <c r="N2218" i="2"/>
  <c r="M2218" i="2"/>
  <c r="L2218" i="2"/>
  <c r="P2217" i="2"/>
  <c r="O2217" i="2"/>
  <c r="N2217" i="2"/>
  <c r="M2217" i="2"/>
  <c r="L2217" i="2"/>
  <c r="P2216" i="2"/>
  <c r="O2216" i="2"/>
  <c r="N2216" i="2"/>
  <c r="M2216" i="2"/>
  <c r="L2216" i="2"/>
  <c r="P2215" i="2"/>
  <c r="O2215" i="2"/>
  <c r="N2215" i="2"/>
  <c r="M2215" i="2"/>
  <c r="L2215" i="2"/>
  <c r="P2214" i="2"/>
  <c r="O2214" i="2"/>
  <c r="N2214" i="2"/>
  <c r="M2214" i="2"/>
  <c r="L2214" i="2"/>
  <c r="P2213" i="2"/>
  <c r="O2213" i="2"/>
  <c r="N2213" i="2"/>
  <c r="M2213" i="2"/>
  <c r="L2213" i="2"/>
  <c r="P2212" i="2"/>
  <c r="O2212" i="2"/>
  <c r="N2212" i="2"/>
  <c r="M2212" i="2"/>
  <c r="L2212" i="2"/>
  <c r="P2211" i="2"/>
  <c r="O2211" i="2"/>
  <c r="N2211" i="2"/>
  <c r="M2211" i="2"/>
  <c r="L2211" i="2"/>
  <c r="P2210" i="2"/>
  <c r="O2210" i="2"/>
  <c r="N2210" i="2"/>
  <c r="M2210" i="2"/>
  <c r="L2210" i="2"/>
  <c r="P2209" i="2"/>
  <c r="O2209" i="2"/>
  <c r="N2209" i="2"/>
  <c r="M2209" i="2"/>
  <c r="L2209" i="2"/>
  <c r="P2208" i="2"/>
  <c r="O2208" i="2"/>
  <c r="N2208" i="2"/>
  <c r="M2208" i="2"/>
  <c r="L2208" i="2"/>
  <c r="P2207" i="2"/>
  <c r="O2207" i="2"/>
  <c r="N2207" i="2"/>
  <c r="M2207" i="2"/>
  <c r="L2207" i="2"/>
  <c r="P2206" i="2"/>
  <c r="O2206" i="2"/>
  <c r="N2206" i="2"/>
  <c r="M2206" i="2"/>
  <c r="L2206" i="2"/>
  <c r="P2205" i="2"/>
  <c r="O2205" i="2"/>
  <c r="N2205" i="2"/>
  <c r="M2205" i="2"/>
  <c r="L2205" i="2"/>
  <c r="P2204" i="2"/>
  <c r="O2204" i="2"/>
  <c r="N2204" i="2"/>
  <c r="M2204" i="2"/>
  <c r="L2204" i="2"/>
  <c r="P2203" i="2"/>
  <c r="O2203" i="2"/>
  <c r="N2203" i="2"/>
  <c r="M2203" i="2"/>
  <c r="L2203" i="2"/>
  <c r="P2202" i="2"/>
  <c r="O2202" i="2"/>
  <c r="N2202" i="2"/>
  <c r="M2202" i="2"/>
  <c r="L2202" i="2"/>
  <c r="P2201" i="2"/>
  <c r="M2201" i="2"/>
  <c r="N2201" i="2" s="1"/>
  <c r="L2201" i="2"/>
  <c r="P2200" i="2"/>
  <c r="M2200" i="2"/>
  <c r="N2200" i="2" s="1"/>
  <c r="L2200" i="2"/>
  <c r="P2199" i="2"/>
  <c r="M2199" i="2"/>
  <c r="N2199" i="2" s="1"/>
  <c r="L2199" i="2"/>
  <c r="P2198" i="2"/>
  <c r="M2198" i="2"/>
  <c r="N2198" i="2" s="1"/>
  <c r="L2198" i="2"/>
  <c r="P2197" i="2"/>
  <c r="M2197" i="2"/>
  <c r="N2197" i="2" s="1"/>
  <c r="L2197" i="2"/>
  <c r="P2196" i="2"/>
  <c r="M2196" i="2"/>
  <c r="N2196" i="2" s="1"/>
  <c r="L2196" i="2"/>
  <c r="P2195" i="2"/>
  <c r="M2195" i="2"/>
  <c r="N2195" i="2" s="1"/>
  <c r="L2195" i="2"/>
  <c r="P2194" i="2"/>
  <c r="M2194" i="2"/>
  <c r="N2194" i="2" s="1"/>
  <c r="L2194" i="2"/>
  <c r="P2193" i="2"/>
  <c r="M2193" i="2"/>
  <c r="N2193" i="2" s="1"/>
  <c r="L2193" i="2"/>
  <c r="P2192" i="2"/>
  <c r="M2192" i="2"/>
  <c r="N2192" i="2" s="1"/>
  <c r="L2192" i="2"/>
  <c r="P2191" i="2"/>
  <c r="M2191" i="2"/>
  <c r="N2191" i="2" s="1"/>
  <c r="L2191" i="2"/>
  <c r="P2190" i="2"/>
  <c r="M2190" i="2"/>
  <c r="N2190" i="2" s="1"/>
  <c r="L2190" i="2"/>
  <c r="P2189" i="2"/>
  <c r="M2189" i="2"/>
  <c r="N2189" i="2" s="1"/>
  <c r="L2189" i="2"/>
  <c r="P2188" i="2"/>
  <c r="M2188" i="2"/>
  <c r="N2188" i="2" s="1"/>
  <c r="L2188" i="2"/>
  <c r="P2187" i="2"/>
  <c r="M2187" i="2"/>
  <c r="N2187" i="2" s="1"/>
  <c r="L2187" i="2"/>
  <c r="P2186" i="2"/>
  <c r="M2186" i="2"/>
  <c r="N2186" i="2" s="1"/>
  <c r="L2186" i="2"/>
  <c r="P2185" i="2"/>
  <c r="M2185" i="2"/>
  <c r="N2185" i="2" s="1"/>
  <c r="L2185" i="2"/>
  <c r="P2184" i="2"/>
  <c r="M2184" i="2"/>
  <c r="N2184" i="2" s="1"/>
  <c r="L2184" i="2"/>
  <c r="P2183" i="2"/>
  <c r="M2183" i="2"/>
  <c r="N2183" i="2" s="1"/>
  <c r="L2183" i="2"/>
  <c r="P2182" i="2"/>
  <c r="M2182" i="2"/>
  <c r="N2182" i="2" s="1"/>
  <c r="L2182" i="2"/>
  <c r="P2181" i="2"/>
  <c r="M2181" i="2"/>
  <c r="N2181" i="2" s="1"/>
  <c r="L2181" i="2"/>
  <c r="P2180" i="2"/>
  <c r="M2180" i="2"/>
  <c r="N2180" i="2" s="1"/>
  <c r="L2180" i="2"/>
  <c r="P2179" i="2"/>
  <c r="M2179" i="2"/>
  <c r="N2179" i="2" s="1"/>
  <c r="L2179" i="2"/>
  <c r="P2178" i="2"/>
  <c r="M2178" i="2"/>
  <c r="N2178" i="2" s="1"/>
  <c r="L2178" i="2"/>
  <c r="P2177" i="2"/>
  <c r="M2177" i="2"/>
  <c r="N2177" i="2" s="1"/>
  <c r="L2177" i="2"/>
  <c r="P2176" i="2"/>
  <c r="M2176" i="2"/>
  <c r="N2176" i="2" s="1"/>
  <c r="L2176" i="2"/>
  <c r="P2175" i="2"/>
  <c r="M2175" i="2"/>
  <c r="N2175" i="2" s="1"/>
  <c r="L2175" i="2"/>
  <c r="P2174" i="2"/>
  <c r="M2174" i="2"/>
  <c r="N2174" i="2" s="1"/>
  <c r="L2174" i="2"/>
  <c r="P2173" i="2"/>
  <c r="M2173" i="2"/>
  <c r="N2173" i="2" s="1"/>
  <c r="L2173" i="2"/>
  <c r="P2172" i="2"/>
  <c r="M2172" i="2"/>
  <c r="N2172" i="2" s="1"/>
  <c r="L2172" i="2"/>
  <c r="P2171" i="2"/>
  <c r="M2171" i="2"/>
  <c r="N2171" i="2" s="1"/>
  <c r="L2171" i="2"/>
  <c r="P2170" i="2"/>
  <c r="M2170" i="2"/>
  <c r="N2170" i="2" s="1"/>
  <c r="L2170" i="2"/>
  <c r="P2169" i="2"/>
  <c r="M2169" i="2"/>
  <c r="N2169" i="2" s="1"/>
  <c r="L2169" i="2"/>
  <c r="P2168" i="2"/>
  <c r="M2168" i="2"/>
  <c r="N2168" i="2" s="1"/>
  <c r="L2168" i="2"/>
  <c r="P2167" i="2"/>
  <c r="M2167" i="2"/>
  <c r="N2167" i="2" s="1"/>
  <c r="L2167" i="2"/>
  <c r="P2166" i="2"/>
  <c r="M2166" i="2"/>
  <c r="N2166" i="2" s="1"/>
  <c r="L2166" i="2"/>
  <c r="P2165" i="2"/>
  <c r="M2165" i="2"/>
  <c r="N2165" i="2" s="1"/>
  <c r="L2165" i="2"/>
  <c r="P2164" i="2"/>
  <c r="M2164" i="2"/>
  <c r="N2164" i="2" s="1"/>
  <c r="L2164" i="2"/>
  <c r="P2163" i="2"/>
  <c r="M2163" i="2"/>
  <c r="N2163" i="2" s="1"/>
  <c r="L2163" i="2"/>
  <c r="P2162" i="2"/>
  <c r="M2162" i="2"/>
  <c r="N2162" i="2" s="1"/>
  <c r="L2162" i="2"/>
  <c r="P2161" i="2"/>
  <c r="M2161" i="2"/>
  <c r="N2161" i="2" s="1"/>
  <c r="L2161" i="2"/>
  <c r="P2160" i="2"/>
  <c r="M2160" i="2"/>
  <c r="N2160" i="2" s="1"/>
  <c r="L2160" i="2"/>
  <c r="P2159" i="2"/>
  <c r="M2159" i="2"/>
  <c r="N2159" i="2" s="1"/>
  <c r="L2159" i="2"/>
  <c r="P2158" i="2"/>
  <c r="M2158" i="2"/>
  <c r="N2158" i="2" s="1"/>
  <c r="L2158" i="2"/>
  <c r="P2157" i="2"/>
  <c r="M2157" i="2"/>
  <c r="N2157" i="2" s="1"/>
  <c r="L2157" i="2"/>
  <c r="P2156" i="2"/>
  <c r="M2156" i="2"/>
  <c r="N2156" i="2" s="1"/>
  <c r="L2156" i="2"/>
  <c r="P2155" i="2"/>
  <c r="M2155" i="2"/>
  <c r="N2155" i="2" s="1"/>
  <c r="L2155" i="2"/>
  <c r="P2154" i="2"/>
  <c r="M2154" i="2"/>
  <c r="N2154" i="2" s="1"/>
  <c r="L2154" i="2"/>
  <c r="P2153" i="2"/>
  <c r="M2153" i="2"/>
  <c r="N2153" i="2" s="1"/>
  <c r="L2153" i="2"/>
  <c r="P2152" i="2"/>
  <c r="M2152" i="2"/>
  <c r="N2152" i="2" s="1"/>
  <c r="L2152" i="2"/>
  <c r="P2151" i="2"/>
  <c r="M2151" i="2"/>
  <c r="N2151" i="2" s="1"/>
  <c r="L2151" i="2"/>
  <c r="P2150" i="2"/>
  <c r="M2150" i="2"/>
  <c r="N2150" i="2" s="1"/>
  <c r="L2150" i="2"/>
  <c r="P2149" i="2"/>
  <c r="M2149" i="2"/>
  <c r="N2149" i="2" s="1"/>
  <c r="L2149" i="2"/>
  <c r="P2148" i="2"/>
  <c r="M2148" i="2"/>
  <c r="N2148" i="2" s="1"/>
  <c r="L2148" i="2"/>
  <c r="P2147" i="2"/>
  <c r="M2147" i="2"/>
  <c r="N2147" i="2" s="1"/>
  <c r="L2147" i="2"/>
  <c r="P2146" i="2"/>
  <c r="M2146" i="2"/>
  <c r="N2146" i="2" s="1"/>
  <c r="L2146" i="2"/>
  <c r="P2145" i="2"/>
  <c r="M2145" i="2"/>
  <c r="N2145" i="2" s="1"/>
  <c r="L2145" i="2"/>
  <c r="P2144" i="2"/>
  <c r="M2144" i="2"/>
  <c r="N2144" i="2" s="1"/>
  <c r="L2144" i="2"/>
  <c r="P2143" i="2"/>
  <c r="M2143" i="2"/>
  <c r="N2143" i="2" s="1"/>
  <c r="L2143" i="2"/>
  <c r="P2142" i="2"/>
  <c r="M2142" i="2"/>
  <c r="N2142" i="2" s="1"/>
  <c r="L2142" i="2"/>
  <c r="P2141" i="2"/>
  <c r="M2141" i="2"/>
  <c r="N2141" i="2" s="1"/>
  <c r="L2141" i="2"/>
  <c r="P2140" i="2"/>
  <c r="M2140" i="2"/>
  <c r="N2140" i="2" s="1"/>
  <c r="L2140" i="2"/>
  <c r="P2139" i="2"/>
  <c r="M2139" i="2"/>
  <c r="N2139" i="2" s="1"/>
  <c r="L2139" i="2"/>
  <c r="P2138" i="2"/>
  <c r="M2138" i="2"/>
  <c r="N2138" i="2" s="1"/>
  <c r="L2138" i="2"/>
  <c r="P2137" i="2"/>
  <c r="M2137" i="2"/>
  <c r="N2137" i="2" s="1"/>
  <c r="L2137" i="2"/>
  <c r="P2136" i="2"/>
  <c r="M2136" i="2"/>
  <c r="N2136" i="2" s="1"/>
  <c r="L2136" i="2"/>
  <c r="P2135" i="2"/>
  <c r="M2135" i="2"/>
  <c r="N2135" i="2" s="1"/>
  <c r="L2135" i="2"/>
  <c r="P2134" i="2"/>
  <c r="M2134" i="2"/>
  <c r="N2134" i="2" s="1"/>
  <c r="L2134" i="2"/>
  <c r="P2133" i="2"/>
  <c r="M2133" i="2"/>
  <c r="N2133" i="2" s="1"/>
  <c r="L2133" i="2"/>
  <c r="P2132" i="2"/>
  <c r="M2132" i="2"/>
  <c r="N2132" i="2" s="1"/>
  <c r="L2132" i="2"/>
  <c r="P2131" i="2"/>
  <c r="M2131" i="2"/>
  <c r="N2131" i="2" s="1"/>
  <c r="L2131" i="2"/>
  <c r="P2130" i="2"/>
  <c r="M2130" i="2"/>
  <c r="N2130" i="2" s="1"/>
  <c r="L2130" i="2"/>
  <c r="P2129" i="2"/>
  <c r="M2129" i="2"/>
  <c r="N2129" i="2" s="1"/>
  <c r="L2129" i="2"/>
  <c r="P2128" i="2"/>
  <c r="M2128" i="2"/>
  <c r="N2128" i="2" s="1"/>
  <c r="L2128" i="2"/>
  <c r="P2127" i="2"/>
  <c r="M2127" i="2"/>
  <c r="N2127" i="2" s="1"/>
  <c r="L2127" i="2"/>
  <c r="P2126" i="2"/>
  <c r="M2126" i="2"/>
  <c r="N2126" i="2" s="1"/>
  <c r="L2126" i="2"/>
  <c r="P2125" i="2"/>
  <c r="M2125" i="2"/>
  <c r="N2125" i="2" s="1"/>
  <c r="L2125" i="2"/>
  <c r="P2124" i="2"/>
  <c r="M2124" i="2"/>
  <c r="N2124" i="2" s="1"/>
  <c r="L2124" i="2"/>
  <c r="P2123" i="2"/>
  <c r="M2123" i="2"/>
  <c r="N2123" i="2" s="1"/>
  <c r="L2123" i="2"/>
  <c r="P2122" i="2"/>
  <c r="M2122" i="2"/>
  <c r="N2122" i="2" s="1"/>
  <c r="L2122" i="2"/>
  <c r="P2121" i="2"/>
  <c r="O2121" i="2"/>
  <c r="O2122" i="2" s="1"/>
  <c r="O2123" i="2" s="1"/>
  <c r="O2124" i="2" s="1"/>
  <c r="O2125" i="2" s="1"/>
  <c r="O2126" i="2" s="1"/>
  <c r="O2127" i="2" s="1"/>
  <c r="O2128" i="2" s="1"/>
  <c r="O2129" i="2" s="1"/>
  <c r="O2130" i="2" s="1"/>
  <c r="O2131" i="2" s="1"/>
  <c r="O2132" i="2" s="1"/>
  <c r="O2133" i="2" s="1"/>
  <c r="O2134" i="2" s="1"/>
  <c r="O2135" i="2" s="1"/>
  <c r="O2136" i="2" s="1"/>
  <c r="O2137" i="2" s="1"/>
  <c r="O2138" i="2" s="1"/>
  <c r="O2139" i="2" s="1"/>
  <c r="O2140" i="2" s="1"/>
  <c r="O2141" i="2" s="1"/>
  <c r="O2142" i="2" s="1"/>
  <c r="O2143" i="2" s="1"/>
  <c r="O2144" i="2" s="1"/>
  <c r="O2145" i="2" s="1"/>
  <c r="O2146" i="2" s="1"/>
  <c r="O2147" i="2" s="1"/>
  <c r="O2148" i="2" s="1"/>
  <c r="O2149" i="2" s="1"/>
  <c r="O2150" i="2" s="1"/>
  <c r="O2151" i="2" s="1"/>
  <c r="O2152" i="2" s="1"/>
  <c r="O2153" i="2" s="1"/>
  <c r="O2154" i="2" s="1"/>
  <c r="O2155" i="2" s="1"/>
  <c r="O2156" i="2" s="1"/>
  <c r="O2157" i="2" s="1"/>
  <c r="O2158" i="2" s="1"/>
  <c r="O2159" i="2" s="1"/>
  <c r="O2160" i="2" s="1"/>
  <c r="O2161" i="2" s="1"/>
  <c r="O2162" i="2" s="1"/>
  <c r="O2163" i="2" s="1"/>
  <c r="O2164" i="2" s="1"/>
  <c r="O2165" i="2" s="1"/>
  <c r="O2166" i="2" s="1"/>
  <c r="O2167" i="2" s="1"/>
  <c r="O2168" i="2" s="1"/>
  <c r="O2169" i="2" s="1"/>
  <c r="O2170" i="2" s="1"/>
  <c r="O2171" i="2" s="1"/>
  <c r="O2172" i="2" s="1"/>
  <c r="O2173" i="2" s="1"/>
  <c r="O2174" i="2" s="1"/>
  <c r="O2175" i="2" s="1"/>
  <c r="O2176" i="2" s="1"/>
  <c r="O2177" i="2" s="1"/>
  <c r="O2178" i="2" s="1"/>
  <c r="O2179" i="2" s="1"/>
  <c r="O2180" i="2" s="1"/>
  <c r="O2181" i="2" s="1"/>
  <c r="O2182" i="2" s="1"/>
  <c r="O2183" i="2" s="1"/>
  <c r="O2184" i="2" s="1"/>
  <c r="O2185" i="2" s="1"/>
  <c r="O2186" i="2" s="1"/>
  <c r="O2187" i="2" s="1"/>
  <c r="O2188" i="2" s="1"/>
  <c r="O2189" i="2" s="1"/>
  <c r="O2190" i="2" s="1"/>
  <c r="O2191" i="2" s="1"/>
  <c r="O2192" i="2" s="1"/>
  <c r="O2193" i="2" s="1"/>
  <c r="O2194" i="2" s="1"/>
  <c r="O2195" i="2" s="1"/>
  <c r="O2196" i="2" s="1"/>
  <c r="O2197" i="2" s="1"/>
  <c r="O2198" i="2" s="1"/>
  <c r="O2199" i="2" s="1"/>
  <c r="O2200" i="2" s="1"/>
  <c r="O2201" i="2" s="1"/>
  <c r="M2121" i="2"/>
  <c r="N2121" i="2" s="1"/>
  <c r="L2121" i="2"/>
  <c r="T14" i="1"/>
  <c r="T13" i="1"/>
  <c r="W12" i="1"/>
  <c r="T12" i="1"/>
  <c r="N12" i="1"/>
  <c r="M12" i="1"/>
  <c r="T11" i="1"/>
  <c r="W14" i="1" s="1"/>
  <c r="N10" i="1"/>
  <c r="M10" i="1"/>
  <c r="T8" i="1"/>
  <c r="P8" i="1"/>
  <c r="H12" i="13" s="1"/>
  <c r="N8" i="1"/>
  <c r="M8" i="1"/>
  <c r="F8" i="1"/>
  <c r="T7" i="1"/>
  <c r="T6" i="1"/>
  <c r="Q6" i="1"/>
  <c r="P6" i="1"/>
  <c r="B9" i="13" s="1"/>
  <c r="H9" i="13" s="1"/>
  <c r="N6" i="1"/>
  <c r="M6" i="1"/>
  <c r="F6" i="1"/>
  <c r="T5" i="1"/>
  <c r="W8" i="1" s="1"/>
  <c r="I47" i="6" l="1"/>
  <c r="C47" i="6" s="1"/>
  <c r="I44" i="6"/>
  <c r="C44" i="6" s="1"/>
  <c r="I50" i="6"/>
  <c r="C50" i="6" s="1"/>
  <c r="I25" i="6"/>
  <c r="C25" i="6" s="1"/>
  <c r="I54" i="6"/>
  <c r="C54" i="6" s="1"/>
  <c r="I12" i="6"/>
  <c r="C12" i="6" s="1"/>
  <c r="T26" i="9"/>
  <c r="T34" i="9"/>
  <c r="T17" i="9"/>
  <c r="T16" i="12"/>
  <c r="T24" i="12"/>
  <c r="T32" i="12"/>
  <c r="A6" i="6"/>
  <c r="D8" i="6"/>
  <c r="E8" i="6" s="1"/>
  <c r="D11" i="6"/>
  <c r="E11" i="6" s="1"/>
  <c r="D17" i="6"/>
  <c r="E17" i="6" s="1"/>
  <c r="D23" i="6"/>
  <c r="E23" i="6" s="1"/>
  <c r="D27" i="6"/>
  <c r="E27" i="6" s="1"/>
  <c r="D33" i="6"/>
  <c r="E33" i="6" s="1"/>
  <c r="I33" i="6" s="1"/>
  <c r="C33" i="6" s="1"/>
  <c r="D39" i="6"/>
  <c r="E39" i="6" s="1"/>
  <c r="I39" i="6" s="1"/>
  <c r="C39" i="6" s="1"/>
  <c r="A46" i="6"/>
  <c r="D52" i="6"/>
  <c r="E52" i="6" s="1"/>
  <c r="A58" i="6"/>
  <c r="D60" i="6"/>
  <c r="E60" i="6" s="1"/>
  <c r="A70" i="6"/>
  <c r="W6" i="1"/>
  <c r="W7" i="1"/>
  <c r="W13" i="1"/>
  <c r="T16" i="9"/>
  <c r="T24" i="9"/>
  <c r="T32" i="9"/>
  <c r="T15" i="12"/>
  <c r="T23" i="12"/>
  <c r="T31" i="12"/>
  <c r="C12" i="13"/>
  <c r="D6" i="6"/>
  <c r="E6" i="6" s="1"/>
  <c r="I6" i="6" s="1"/>
  <c r="C6" i="6" s="1"/>
  <c r="F8" i="6"/>
  <c r="F11" i="6"/>
  <c r="D16" i="6"/>
  <c r="E16" i="6" s="1"/>
  <c r="F17" i="6"/>
  <c r="D21" i="6"/>
  <c r="E21" i="6" s="1"/>
  <c r="F23" i="6"/>
  <c r="D26" i="6"/>
  <c r="E26" i="6" s="1"/>
  <c r="I26" i="6" s="1"/>
  <c r="C26" i="6" s="1"/>
  <c r="F27" i="6"/>
  <c r="D32" i="6"/>
  <c r="E32" i="6" s="1"/>
  <c r="I32" i="6" s="1"/>
  <c r="C32" i="6" s="1"/>
  <c r="F33" i="6"/>
  <c r="D37" i="6"/>
  <c r="E37" i="6" s="1"/>
  <c r="F39" i="6"/>
  <c r="D46" i="6"/>
  <c r="E46" i="6" s="1"/>
  <c r="F52" i="6"/>
  <c r="D58" i="6"/>
  <c r="E58" i="6" s="1"/>
  <c r="F60" i="6"/>
  <c r="D70" i="6"/>
  <c r="E70" i="6" s="1"/>
  <c r="I70" i="6" s="1"/>
  <c r="C70" i="6" s="1"/>
  <c r="W11" i="1"/>
  <c r="C13" i="13"/>
  <c r="F7" i="6"/>
  <c r="I7" i="6" s="1"/>
  <c r="C7" i="6" s="1"/>
  <c r="G8" i="6"/>
  <c r="H8" i="6" s="1"/>
  <c r="G11" i="6"/>
  <c r="H11" i="6" s="1"/>
  <c r="G17" i="6"/>
  <c r="H17" i="6" s="1"/>
  <c r="D20" i="6"/>
  <c r="E20" i="6" s="1"/>
  <c r="I20" i="6" s="1"/>
  <c r="C20" i="6" s="1"/>
  <c r="F22" i="6"/>
  <c r="I22" i="6" s="1"/>
  <c r="C22" i="6" s="1"/>
  <c r="G23" i="6"/>
  <c r="H23" i="6" s="1"/>
  <c r="G27" i="6"/>
  <c r="H27" i="6" s="1"/>
  <c r="G33" i="6"/>
  <c r="H33" i="6" s="1"/>
  <c r="D36" i="6"/>
  <c r="E36" i="6" s="1"/>
  <c r="F38" i="6"/>
  <c r="I38" i="6" s="1"/>
  <c r="C38" i="6" s="1"/>
  <c r="G39" i="6"/>
  <c r="H39" i="6" s="1"/>
  <c r="A43" i="6"/>
  <c r="D45" i="6"/>
  <c r="E45" i="6" s="1"/>
  <c r="I45" i="6" s="1"/>
  <c r="C45" i="6" s="1"/>
  <c r="F47" i="6"/>
  <c r="F48" i="6"/>
  <c r="I48" i="6" s="1"/>
  <c r="C48" i="6" s="1"/>
  <c r="F49" i="6"/>
  <c r="I49" i="6" s="1"/>
  <c r="C49" i="6" s="1"/>
  <c r="F50" i="6"/>
  <c r="F51" i="6"/>
  <c r="I51" i="6" s="1"/>
  <c r="C51" i="6" s="1"/>
  <c r="G52" i="6"/>
  <c r="H52" i="6" s="1"/>
  <c r="D57" i="6"/>
  <c r="E57" i="6" s="1"/>
  <c r="I57" i="6" s="1"/>
  <c r="C57" i="6" s="1"/>
  <c r="F59" i="6"/>
  <c r="I59" i="6" s="1"/>
  <c r="C59" i="6" s="1"/>
  <c r="G60" i="6"/>
  <c r="H60" i="6" s="1"/>
  <c r="D69" i="6"/>
  <c r="E69" i="6" s="1"/>
  <c r="T12" i="12"/>
  <c r="T20" i="12"/>
  <c r="T28" i="12"/>
  <c r="F6" i="6"/>
  <c r="F16" i="6"/>
  <c r="F21" i="6"/>
  <c r="G22" i="6"/>
  <c r="H22" i="6" s="1"/>
  <c r="F26" i="6"/>
  <c r="F32" i="6"/>
  <c r="F37" i="6"/>
  <c r="G38" i="6"/>
  <c r="H38" i="6" s="1"/>
  <c r="F46" i="6"/>
  <c r="A54" i="6"/>
  <c r="F58" i="6"/>
  <c r="A62" i="6"/>
  <c r="F70" i="6"/>
  <c r="W5" i="1"/>
  <c r="T12" i="9"/>
  <c r="T20" i="9"/>
  <c r="T28" i="9"/>
  <c r="T36" i="9"/>
  <c r="T35" i="12"/>
  <c r="D14" i="6"/>
  <c r="E14" i="6" s="1"/>
  <c r="I14" i="6" s="1"/>
  <c r="C14" i="6" s="1"/>
  <c r="G16" i="6"/>
  <c r="H16" i="6" s="1"/>
  <c r="F20" i="6"/>
  <c r="G21" i="6"/>
  <c r="H21" i="6" s="1"/>
  <c r="G26" i="6"/>
  <c r="H26" i="6" s="1"/>
  <c r="D30" i="6"/>
  <c r="E30" i="6" s="1"/>
  <c r="I30" i="6" s="1"/>
  <c r="C30" i="6" s="1"/>
  <c r="G32" i="6"/>
  <c r="H32" i="6" s="1"/>
  <c r="F36" i="6"/>
  <c r="G37" i="6"/>
  <c r="H37" i="6" s="1"/>
  <c r="F45" i="6"/>
  <c r="I56" i="6"/>
  <c r="C56" i="6" s="1"/>
  <c r="F57" i="6"/>
  <c r="I68" i="6"/>
  <c r="C68" i="6" s="1"/>
  <c r="F69" i="6"/>
  <c r="D10" i="6"/>
  <c r="E10" i="6" s="1"/>
  <c r="A10" i="6"/>
  <c r="D13" i="6"/>
  <c r="E13" i="6" s="1"/>
  <c r="I13" i="6" s="1"/>
  <c r="C13" i="6" s="1"/>
  <c r="F15" i="6"/>
  <c r="I15" i="6" s="1"/>
  <c r="C15" i="6" s="1"/>
  <c r="D18" i="6"/>
  <c r="E18" i="6" s="1"/>
  <c r="I18" i="6" s="1"/>
  <c r="C18" i="6" s="1"/>
  <c r="F19" i="6"/>
  <c r="I19" i="6" s="1"/>
  <c r="C19" i="6" s="1"/>
  <c r="G20" i="6"/>
  <c r="H20" i="6" s="1"/>
  <c r="D24" i="6"/>
  <c r="E24" i="6" s="1"/>
  <c r="I24" i="6" s="1"/>
  <c r="C24" i="6" s="1"/>
  <c r="F25" i="6"/>
  <c r="D29" i="6"/>
  <c r="E29" i="6" s="1"/>
  <c r="I29" i="6" s="1"/>
  <c r="C29" i="6" s="1"/>
  <c r="F31" i="6"/>
  <c r="I31" i="6" s="1"/>
  <c r="C31" i="6" s="1"/>
  <c r="D34" i="6"/>
  <c r="E34" i="6" s="1"/>
  <c r="I34" i="6" s="1"/>
  <c r="C34" i="6" s="1"/>
  <c r="F35" i="6"/>
  <c r="I35" i="6" s="1"/>
  <c r="C35" i="6" s="1"/>
  <c r="G36" i="6"/>
  <c r="H36" i="6" s="1"/>
  <c r="B4" i="5"/>
  <c r="G4" i="5"/>
  <c r="F4" i="5"/>
  <c r="I4" i="5" s="1"/>
  <c r="D4" i="5"/>
  <c r="C4" i="5"/>
  <c r="A3" i="6"/>
  <c r="K3" i="5"/>
  <c r="G4" i="6"/>
  <c r="H4" i="6" s="1"/>
  <c r="A4" i="6"/>
  <c r="A2" i="6"/>
  <c r="K2" i="5"/>
  <c r="D9" i="13"/>
  <c r="G9" i="13" s="1"/>
  <c r="I9" i="13" s="1"/>
  <c r="D2" i="6"/>
  <c r="E2" i="6" s="1"/>
  <c r="Q8" i="1"/>
  <c r="B11" i="13"/>
  <c r="I12" i="13"/>
  <c r="B12" i="13"/>
  <c r="B13" i="13"/>
  <c r="H13" i="13" s="1"/>
  <c r="H6" i="13" s="1"/>
  <c r="D12" i="13"/>
  <c r="E12" i="13"/>
  <c r="F12" i="13"/>
  <c r="G12" i="13"/>
  <c r="G10" i="6"/>
  <c r="H10" i="6" s="1"/>
  <c r="F10" i="6"/>
  <c r="H3" i="9"/>
  <c r="T10" i="9"/>
  <c r="F3" i="8"/>
  <c r="E51" i="8"/>
  <c r="E31" i="8"/>
  <c r="G3" i="6"/>
  <c r="H3" i="6" s="1"/>
  <c r="F3" i="6"/>
  <c r="D3" i="6"/>
  <c r="E3" i="6" s="1"/>
  <c r="F2" i="6"/>
  <c r="D4" i="6"/>
  <c r="E4" i="6" s="1"/>
  <c r="G2" i="6"/>
  <c r="H2" i="6" s="1"/>
  <c r="F4" i="6"/>
  <c r="I27" i="6" l="1"/>
  <c r="C27" i="6" s="1"/>
  <c r="G13" i="13"/>
  <c r="I13" i="13" s="1"/>
  <c r="I36" i="6"/>
  <c r="C36" i="6" s="1"/>
  <c r="I46" i="6"/>
  <c r="C46" i="6" s="1"/>
  <c r="I21" i="6"/>
  <c r="C21" i="6" s="1"/>
  <c r="I23" i="6"/>
  <c r="C23" i="6" s="1"/>
  <c r="I60" i="6"/>
  <c r="C60" i="6" s="1"/>
  <c r="I17" i="6"/>
  <c r="C17" i="6" s="1"/>
  <c r="I58" i="6"/>
  <c r="C58" i="6" s="1"/>
  <c r="F13" i="13"/>
  <c r="I69" i="6"/>
  <c r="C69" i="6" s="1"/>
  <c r="I37" i="6"/>
  <c r="C37" i="6" s="1"/>
  <c r="I16" i="6"/>
  <c r="C16" i="6" s="1"/>
  <c r="I11" i="6"/>
  <c r="C11" i="6" s="1"/>
  <c r="I52" i="6"/>
  <c r="C52" i="6" s="1"/>
  <c r="I8" i="6"/>
  <c r="C8" i="6" s="1"/>
  <c r="G3" i="5"/>
  <c r="F3" i="5"/>
  <c r="I3" i="5" s="1"/>
  <c r="B3" i="5"/>
  <c r="D3" i="5"/>
  <c r="C3" i="5"/>
  <c r="B2" i="5"/>
  <c r="D2" i="5"/>
  <c r="C2" i="5"/>
  <c r="G2" i="5"/>
  <c r="F2" i="5"/>
  <c r="I2" i="5" s="1"/>
  <c r="D6" i="13"/>
  <c r="F6" i="13" s="1"/>
  <c r="F9" i="13"/>
  <c r="A75" i="5" a="1"/>
  <c r="A75" i="5" s="1"/>
  <c r="A86" i="5" a="1"/>
  <c r="A86" i="5" s="1"/>
  <c r="M86" i="5" s="1"/>
  <c r="A47" i="5" a="1"/>
  <c r="A47" i="5" s="1"/>
  <c r="D47" i="5" s="1"/>
  <c r="A53" i="5" a="1"/>
  <c r="A53" i="5" s="1"/>
  <c r="D53" i="5" s="1"/>
  <c r="A77" i="5" a="1"/>
  <c r="A77" i="5" s="1"/>
  <c r="M77" i="5" s="1"/>
  <c r="A97" i="5" a="1"/>
  <c r="A97" i="5" s="1"/>
  <c r="A30" i="5" a="1"/>
  <c r="A30" i="5" s="1"/>
  <c r="I10" i="6"/>
  <c r="C10" i="6" s="1"/>
  <c r="A63" i="5" a="1"/>
  <c r="A63" i="5" s="1"/>
  <c r="A90" i="5" a="1"/>
  <c r="A90" i="5" s="1"/>
  <c r="G6" i="13"/>
  <c r="I6" i="13" s="1"/>
  <c r="A22" i="5" a="1"/>
  <c r="A22" i="5" s="1"/>
  <c r="D22" i="5" s="1"/>
  <c r="A19" i="5" a="1"/>
  <c r="A19" i="5" s="1"/>
  <c r="A48" i="5" a="1"/>
  <c r="A48" i="5" s="1"/>
  <c r="D48" i="5" s="1"/>
  <c r="I4" i="6"/>
  <c r="C4" i="6" s="1"/>
  <c r="I2" i="6"/>
  <c r="C2" i="6" s="1"/>
  <c r="A14" i="5" a="1"/>
  <c r="A14" i="5" s="1"/>
  <c r="A6" i="5" a="1"/>
  <c r="A6" i="5" s="1"/>
  <c r="A11" i="5" a="1"/>
  <c r="A11" i="5" s="1"/>
  <c r="A3" i="5" a="1"/>
  <c r="A3" i="5" s="1"/>
  <c r="A40" i="5" a="1"/>
  <c r="A40" i="5" s="1"/>
  <c r="A29" i="5" a="1"/>
  <c r="A29" i="5" s="1"/>
  <c r="A66" i="5" a="1"/>
  <c r="A66" i="5" s="1"/>
  <c r="A55" i="5" a="1"/>
  <c r="A55" i="5" s="1"/>
  <c r="A59" i="5" a="1"/>
  <c r="A59" i="5" s="1"/>
  <c r="A39" i="5" a="1"/>
  <c r="A39" i="5" s="1"/>
  <c r="A31" i="5" a="1"/>
  <c r="A31" i="5" s="1"/>
  <c r="A24" i="5" a="1"/>
  <c r="A24" i="5" s="1"/>
  <c r="A23" i="5" a="1"/>
  <c r="A23" i="5" s="1"/>
  <c r="A21" i="5" a="1"/>
  <c r="A21" i="5" s="1"/>
  <c r="A50" i="5" a="1"/>
  <c r="A50" i="5" s="1"/>
  <c r="A45" i="5" a="1"/>
  <c r="A45" i="5" s="1"/>
  <c r="A36" i="5" a="1"/>
  <c r="A36" i="5" s="1"/>
  <c r="A32" i="5" a="1"/>
  <c r="A32" i="5" s="1"/>
  <c r="A20" i="5" a="1"/>
  <c r="A20" i="5" s="1"/>
  <c r="A18" i="5" a="1"/>
  <c r="A18" i="5" s="1"/>
  <c r="A16" i="5" a="1"/>
  <c r="A16" i="5" s="1"/>
  <c r="A13" i="5" a="1"/>
  <c r="A13" i="5" s="1"/>
  <c r="A26" i="5" a="1"/>
  <c r="A26" i="5" s="1"/>
  <c r="A25" i="5" a="1"/>
  <c r="A25" i="5" s="1"/>
  <c r="A17" i="5" a="1"/>
  <c r="A17" i="5" s="1"/>
  <c r="A15" i="5" a="1"/>
  <c r="A15" i="5" s="1"/>
  <c r="A34" i="5" a="1"/>
  <c r="A34" i="5" s="1"/>
  <c r="A33" i="5" a="1"/>
  <c r="A33" i="5" s="1"/>
  <c r="A12" i="5" a="1"/>
  <c r="A12" i="5" s="1"/>
  <c r="A10" i="5" a="1"/>
  <c r="A10" i="5" s="1"/>
  <c r="A8" i="5" a="1"/>
  <c r="A8" i="5" s="1"/>
  <c r="A9" i="5" a="1"/>
  <c r="A9" i="5" s="1"/>
  <c r="A7" i="5" a="1"/>
  <c r="A7" i="5" s="1"/>
  <c r="A5" i="5" a="1"/>
  <c r="A5" i="5" s="1"/>
  <c r="A28" i="5" a="1"/>
  <c r="A28" i="5" s="1"/>
  <c r="A4" i="5" a="1"/>
  <c r="A4" i="5" s="1"/>
  <c r="A2" i="5" a="1"/>
  <c r="A2" i="5" s="1"/>
  <c r="E2" i="5" s="1"/>
  <c r="H2" i="5" s="1"/>
  <c r="A82" i="5" a="1"/>
  <c r="A82" i="5" s="1"/>
  <c r="A51" i="5" a="1"/>
  <c r="A51" i="5" s="1"/>
  <c r="A44" i="5" a="1"/>
  <c r="A44" i="5" s="1"/>
  <c r="A41" i="5" a="1"/>
  <c r="A41" i="5" s="1"/>
  <c r="A42" i="5" a="1"/>
  <c r="A42" i="5" s="1"/>
  <c r="A98" i="5" a="1"/>
  <c r="A98" i="5" s="1"/>
  <c r="A69" i="5" a="1"/>
  <c r="A69" i="5" s="1"/>
  <c r="A93" i="5" a="1"/>
  <c r="A93" i="5" s="1"/>
  <c r="A96" i="5" a="1"/>
  <c r="A96" i="5" s="1"/>
  <c r="A70" i="5" a="1"/>
  <c r="A70" i="5" s="1"/>
  <c r="A81" i="5" a="1"/>
  <c r="A81" i="5" s="1"/>
  <c r="A92" i="5" a="1"/>
  <c r="A92" i="5" s="1"/>
  <c r="A85" i="5" a="1"/>
  <c r="A85" i="5" s="1"/>
  <c r="A38" i="5" a="1"/>
  <c r="A38" i="5" s="1"/>
  <c r="A61" i="5" a="1"/>
  <c r="A61" i="5" s="1"/>
  <c r="A101" i="5" a="1"/>
  <c r="A101" i="5" s="1"/>
  <c r="A67" i="5" a="1"/>
  <c r="A67" i="5" s="1"/>
  <c r="A78" i="5" a="1"/>
  <c r="A78" i="5" s="1"/>
  <c r="A89" i="5" a="1"/>
  <c r="A89" i="5" s="1"/>
  <c r="A100" i="5" a="1"/>
  <c r="A100" i="5" s="1"/>
  <c r="A58" i="5" a="1"/>
  <c r="A58" i="5" s="1"/>
  <c r="A56" i="5" a="1"/>
  <c r="A56" i="5" s="1"/>
  <c r="A83" i="5" a="1"/>
  <c r="A83" i="5" s="1"/>
  <c r="A94" i="5" a="1"/>
  <c r="A94" i="5" s="1"/>
  <c r="A52" i="5" a="1"/>
  <c r="A52" i="5" s="1"/>
  <c r="A71" i="5" a="1"/>
  <c r="A71" i="5" s="1"/>
  <c r="A43" i="5" a="1"/>
  <c r="A43" i="5" s="1"/>
  <c r="I3" i="6"/>
  <c r="C3" i="6" s="1"/>
  <c r="A35" i="5" a="1"/>
  <c r="A35" i="5" s="1"/>
  <c r="A46" i="5" a="1"/>
  <c r="A46" i="5" s="1"/>
  <c r="A64" i="5" a="1"/>
  <c r="A64" i="5" s="1"/>
  <c r="A91" i="5" a="1"/>
  <c r="A91" i="5" s="1"/>
  <c r="A49" i="5" a="1"/>
  <c r="A49" i="5" s="1"/>
  <c r="A60" i="5" a="1"/>
  <c r="A60" i="5" s="1"/>
  <c r="A79" i="5" a="1"/>
  <c r="A79" i="5" s="1"/>
  <c r="A27" i="5" a="1"/>
  <c r="A27" i="5" s="1"/>
  <c r="A37" i="5" a="1"/>
  <c r="A37" i="5" s="1"/>
  <c r="A72" i="5" a="1"/>
  <c r="A72" i="5" s="1"/>
  <c r="A99" i="5" a="1"/>
  <c r="A99" i="5" s="1"/>
  <c r="A57" i="5" a="1"/>
  <c r="A57" i="5" s="1"/>
  <c r="A68" i="5" a="1"/>
  <c r="A68" i="5" s="1"/>
  <c r="A87" i="5" a="1"/>
  <c r="A87" i="5" s="1"/>
  <c r="A80" i="5" a="1"/>
  <c r="A80" i="5" s="1"/>
  <c r="A54" i="5" a="1"/>
  <c r="A54" i="5" s="1"/>
  <c r="A65" i="5" a="1"/>
  <c r="A65" i="5" s="1"/>
  <c r="A76" i="5" a="1"/>
  <c r="A76" i="5" s="1"/>
  <c r="A95" i="5" a="1"/>
  <c r="A95" i="5" s="1"/>
  <c r="A88" i="5" a="1"/>
  <c r="A88" i="5" s="1"/>
  <c r="A62" i="5" a="1"/>
  <c r="A62" i="5" s="1"/>
  <c r="A73" i="5" a="1"/>
  <c r="A73" i="5" s="1"/>
  <c r="A84" i="5" a="1"/>
  <c r="A84" i="5" s="1"/>
  <c r="A74" i="5" a="1"/>
  <c r="A74" i="5" s="1"/>
  <c r="D86" i="5" l="1"/>
  <c r="I86" i="5"/>
  <c r="L3" i="5"/>
  <c r="E3" i="5"/>
  <c r="H3" i="5" s="1"/>
  <c r="E4" i="5"/>
  <c r="H4" i="5" s="1"/>
  <c r="L4" i="5"/>
  <c r="D75" i="5"/>
  <c r="F75" i="5"/>
  <c r="I75" i="5"/>
  <c r="M75" i="5"/>
  <c r="F47" i="5"/>
  <c r="D97" i="5"/>
  <c r="M97" i="5"/>
  <c r="I47" i="5"/>
  <c r="F86" i="5"/>
  <c r="F48" i="5"/>
  <c r="M47" i="5"/>
  <c r="D77" i="5"/>
  <c r="I77" i="5"/>
  <c r="F77" i="5"/>
  <c r="F19" i="5"/>
  <c r="I30" i="5"/>
  <c r="D30" i="5"/>
  <c r="F30" i="5"/>
  <c r="M48" i="5"/>
  <c r="F97" i="5"/>
  <c r="M30" i="5"/>
  <c r="I97" i="5"/>
  <c r="I48" i="5"/>
  <c r="F63" i="5"/>
  <c r="D90" i="5"/>
  <c r="D63" i="5"/>
  <c r="I63" i="5"/>
  <c r="M63" i="5"/>
  <c r="I53" i="5"/>
  <c r="M53" i="5"/>
  <c r="F53" i="5"/>
  <c r="F90" i="5"/>
  <c r="I90" i="5"/>
  <c r="M90" i="5"/>
  <c r="F22" i="5"/>
  <c r="M22" i="5"/>
  <c r="I22" i="5"/>
  <c r="M19" i="5"/>
  <c r="D19" i="5"/>
  <c r="I19" i="5"/>
  <c r="I57" i="5"/>
  <c r="M57" i="5"/>
  <c r="F57" i="5"/>
  <c r="D57" i="5"/>
  <c r="F33" i="5"/>
  <c r="D33" i="5"/>
  <c r="M33" i="5"/>
  <c r="I33" i="5"/>
  <c r="I76" i="5"/>
  <c r="F76" i="5"/>
  <c r="D76" i="5"/>
  <c r="M76" i="5"/>
  <c r="I84" i="5"/>
  <c r="F84" i="5"/>
  <c r="D84" i="5"/>
  <c r="M84" i="5"/>
  <c r="D80" i="5"/>
  <c r="M80" i="5"/>
  <c r="I80" i="5"/>
  <c r="F80" i="5"/>
  <c r="D88" i="5"/>
  <c r="M88" i="5"/>
  <c r="I88" i="5"/>
  <c r="F88" i="5"/>
  <c r="M70" i="5"/>
  <c r="I70" i="5"/>
  <c r="F70" i="5"/>
  <c r="D70" i="5"/>
  <c r="I79" i="5"/>
  <c r="F79" i="5"/>
  <c r="D79" i="5"/>
  <c r="M79" i="5"/>
  <c r="M43" i="5"/>
  <c r="I43" i="5"/>
  <c r="F43" i="5"/>
  <c r="D43" i="5"/>
  <c r="F58" i="5"/>
  <c r="D58" i="5"/>
  <c r="M58" i="5"/>
  <c r="I58" i="5"/>
  <c r="D61" i="5"/>
  <c r="F61" i="5"/>
  <c r="M61" i="5"/>
  <c r="I61" i="5"/>
  <c r="D96" i="5"/>
  <c r="M96" i="5"/>
  <c r="I96" i="5"/>
  <c r="F96" i="5"/>
  <c r="F82" i="5"/>
  <c r="D82" i="5"/>
  <c r="M82" i="5"/>
  <c r="I82" i="5"/>
  <c r="D10" i="5"/>
  <c r="M10" i="5"/>
  <c r="I10" i="5"/>
  <c r="F10" i="5"/>
  <c r="M13" i="5"/>
  <c r="D13" i="5"/>
  <c r="I13" i="5"/>
  <c r="F13" i="5"/>
  <c r="M21" i="5"/>
  <c r="I21" i="5"/>
  <c r="F21" i="5"/>
  <c r="D21" i="5"/>
  <c r="M29" i="5"/>
  <c r="I29" i="5"/>
  <c r="F29" i="5"/>
  <c r="D29" i="5"/>
  <c r="I49" i="5"/>
  <c r="M49" i="5"/>
  <c r="F49" i="5"/>
  <c r="D49" i="5"/>
  <c r="M62" i="5"/>
  <c r="I62" i="5"/>
  <c r="F62" i="5"/>
  <c r="D62" i="5"/>
  <c r="I35" i="5"/>
  <c r="F35" i="5"/>
  <c r="M35" i="5"/>
  <c r="D35" i="5"/>
  <c r="D56" i="5"/>
  <c r="M56" i="5"/>
  <c r="I56" i="5"/>
  <c r="F56" i="5"/>
  <c r="I87" i="5"/>
  <c r="F87" i="5"/>
  <c r="D87" i="5"/>
  <c r="M87" i="5"/>
  <c r="I68" i="5"/>
  <c r="F68" i="5"/>
  <c r="D68" i="5"/>
  <c r="M68" i="5"/>
  <c r="I60" i="5"/>
  <c r="F60" i="5"/>
  <c r="D60" i="5"/>
  <c r="M60" i="5"/>
  <c r="I38" i="5"/>
  <c r="F38" i="5"/>
  <c r="M38" i="5"/>
  <c r="D38" i="5"/>
  <c r="F93" i="5"/>
  <c r="D93" i="5"/>
  <c r="M93" i="5"/>
  <c r="I93" i="5"/>
  <c r="L2" i="5"/>
  <c r="F12" i="5"/>
  <c r="M12" i="5"/>
  <c r="I12" i="5"/>
  <c r="D12" i="5"/>
  <c r="M16" i="5"/>
  <c r="I16" i="5"/>
  <c r="F16" i="5"/>
  <c r="D16" i="5"/>
  <c r="D23" i="5"/>
  <c r="M23" i="5"/>
  <c r="I23" i="5"/>
  <c r="F23" i="5"/>
  <c r="M40" i="5"/>
  <c r="I40" i="5"/>
  <c r="D40" i="5"/>
  <c r="F40" i="5"/>
  <c r="I95" i="5"/>
  <c r="F95" i="5"/>
  <c r="D95" i="5"/>
  <c r="M95" i="5"/>
  <c r="M24" i="5"/>
  <c r="I24" i="5"/>
  <c r="F24" i="5"/>
  <c r="D24" i="5"/>
  <c r="I100" i="5"/>
  <c r="F100" i="5"/>
  <c r="D100" i="5"/>
  <c r="M100" i="5"/>
  <c r="F98" i="5"/>
  <c r="D98" i="5"/>
  <c r="M98" i="5"/>
  <c r="I98" i="5"/>
  <c r="F28" i="5"/>
  <c r="I28" i="5"/>
  <c r="D28" i="5"/>
  <c r="M28" i="5"/>
  <c r="D34" i="5"/>
  <c r="M34" i="5"/>
  <c r="F34" i="5"/>
  <c r="I34" i="5"/>
  <c r="F20" i="5"/>
  <c r="M20" i="5"/>
  <c r="I20" i="5"/>
  <c r="D20" i="5"/>
  <c r="D31" i="5"/>
  <c r="M31" i="5"/>
  <c r="I31" i="5"/>
  <c r="F31" i="5"/>
  <c r="I11" i="5"/>
  <c r="D11" i="5"/>
  <c r="M11" i="5"/>
  <c r="F11" i="5"/>
  <c r="F85" i="5"/>
  <c r="D85" i="5"/>
  <c r="M85" i="5"/>
  <c r="I85" i="5"/>
  <c r="D18" i="5"/>
  <c r="M18" i="5"/>
  <c r="I18" i="5"/>
  <c r="F18" i="5"/>
  <c r="I71" i="5"/>
  <c r="F71" i="5"/>
  <c r="D71" i="5"/>
  <c r="M71" i="5"/>
  <c r="I52" i="5"/>
  <c r="D52" i="5"/>
  <c r="M52" i="5"/>
  <c r="F52" i="5"/>
  <c r="M89" i="5"/>
  <c r="I89" i="5"/>
  <c r="F89" i="5"/>
  <c r="D89" i="5"/>
  <c r="D42" i="5"/>
  <c r="M42" i="5"/>
  <c r="I42" i="5"/>
  <c r="F42" i="5"/>
  <c r="M5" i="5"/>
  <c r="F5" i="5"/>
  <c r="D5" i="5"/>
  <c r="I5" i="5"/>
  <c r="D15" i="5"/>
  <c r="M15" i="5"/>
  <c r="I15" i="5"/>
  <c r="F15" i="5"/>
  <c r="M32" i="5"/>
  <c r="I32" i="5"/>
  <c r="F32" i="5"/>
  <c r="D32" i="5"/>
  <c r="D39" i="5"/>
  <c r="M39" i="5"/>
  <c r="I39" i="5"/>
  <c r="F39" i="5"/>
  <c r="I6" i="5"/>
  <c r="D6" i="5"/>
  <c r="M6" i="5"/>
  <c r="F6" i="5"/>
  <c r="F69" i="5"/>
  <c r="D69" i="5"/>
  <c r="M69" i="5"/>
  <c r="I69" i="5"/>
  <c r="F74" i="5"/>
  <c r="D74" i="5"/>
  <c r="M74" i="5"/>
  <c r="I74" i="5"/>
  <c r="D91" i="5"/>
  <c r="M91" i="5"/>
  <c r="I91" i="5"/>
  <c r="F91" i="5"/>
  <c r="D64" i="5"/>
  <c r="M64" i="5"/>
  <c r="I64" i="5"/>
  <c r="F64" i="5"/>
  <c r="M73" i="5"/>
  <c r="I73" i="5"/>
  <c r="F73" i="5"/>
  <c r="D73" i="5"/>
  <c r="M54" i="5"/>
  <c r="I54" i="5"/>
  <c r="F54" i="5"/>
  <c r="D54" i="5"/>
  <c r="M37" i="5"/>
  <c r="I37" i="5"/>
  <c r="F37" i="5"/>
  <c r="D37" i="5"/>
  <c r="F46" i="5"/>
  <c r="D46" i="5"/>
  <c r="M46" i="5"/>
  <c r="I46" i="5"/>
  <c r="M94" i="5"/>
  <c r="I94" i="5"/>
  <c r="F94" i="5"/>
  <c r="D94" i="5"/>
  <c r="M78" i="5"/>
  <c r="I78" i="5"/>
  <c r="F78" i="5"/>
  <c r="D78" i="5"/>
  <c r="I92" i="5"/>
  <c r="F92" i="5"/>
  <c r="D92" i="5"/>
  <c r="M92" i="5"/>
  <c r="F41" i="5"/>
  <c r="D41" i="5"/>
  <c r="M41" i="5"/>
  <c r="I41" i="5"/>
  <c r="D7" i="5"/>
  <c r="F7" i="5"/>
  <c r="M7" i="5"/>
  <c r="I7" i="5"/>
  <c r="F17" i="5"/>
  <c r="M17" i="5"/>
  <c r="I17" i="5"/>
  <c r="D17" i="5"/>
  <c r="F36" i="5"/>
  <c r="D36" i="5"/>
  <c r="M36" i="5"/>
  <c r="I36" i="5"/>
  <c r="M59" i="5"/>
  <c r="I59" i="5"/>
  <c r="F59" i="5"/>
  <c r="D59" i="5"/>
  <c r="I14" i="5"/>
  <c r="M14" i="5"/>
  <c r="F14" i="5"/>
  <c r="D14" i="5"/>
  <c r="D72" i="5"/>
  <c r="M72" i="5"/>
  <c r="I72" i="5"/>
  <c r="F72" i="5"/>
  <c r="D83" i="5"/>
  <c r="M83" i="5"/>
  <c r="I83" i="5"/>
  <c r="F83" i="5"/>
  <c r="D67" i="5"/>
  <c r="M67" i="5"/>
  <c r="I67" i="5"/>
  <c r="F67" i="5"/>
  <c r="M81" i="5"/>
  <c r="I81" i="5"/>
  <c r="F81" i="5"/>
  <c r="D81" i="5"/>
  <c r="D44" i="5"/>
  <c r="I44" i="5"/>
  <c r="F44" i="5"/>
  <c r="M44" i="5"/>
  <c r="F9" i="5"/>
  <c r="D9" i="5"/>
  <c r="M9" i="5"/>
  <c r="I9" i="5"/>
  <c r="F25" i="5"/>
  <c r="D25" i="5"/>
  <c r="M25" i="5"/>
  <c r="I25" i="5"/>
  <c r="F45" i="5"/>
  <c r="D45" i="5"/>
  <c r="M45" i="5"/>
  <c r="I45" i="5"/>
  <c r="F55" i="5"/>
  <c r="I55" i="5"/>
  <c r="D55" i="5"/>
  <c r="M55" i="5"/>
  <c r="D99" i="5"/>
  <c r="M99" i="5"/>
  <c r="I99" i="5"/>
  <c r="F99" i="5"/>
  <c r="M65" i="5"/>
  <c r="I65" i="5"/>
  <c r="F65" i="5"/>
  <c r="D65" i="5"/>
  <c r="I27" i="5"/>
  <c r="F27" i="5"/>
  <c r="D27" i="5"/>
  <c r="M27" i="5"/>
  <c r="F101" i="5"/>
  <c r="D101" i="5"/>
  <c r="M101" i="5"/>
  <c r="I101" i="5"/>
  <c r="M51" i="5"/>
  <c r="I51" i="5"/>
  <c r="F51" i="5"/>
  <c r="D51" i="5"/>
  <c r="M8" i="5"/>
  <c r="D8" i="5"/>
  <c r="I8" i="5"/>
  <c r="F8" i="5"/>
  <c r="D26" i="5"/>
  <c r="M26" i="5"/>
  <c r="I26" i="5"/>
  <c r="F26" i="5"/>
  <c r="M50" i="5"/>
  <c r="I50" i="5"/>
  <c r="F50" i="5"/>
  <c r="D50" i="5"/>
  <c r="F66" i="5"/>
  <c r="D66" i="5"/>
  <c r="M66" i="5"/>
  <c r="I66"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<sst xmlns="http://schemas.openxmlformats.org/spreadsheetml/2006/main" count="18666" uniqueCount="6864">
  <si>
    <t>大会名</t>
    <rPh sb="0" eb="3">
      <t>タイカイメイ</t>
    </rPh>
    <phoneticPr fontId="2"/>
  </si>
  <si>
    <t>種目</t>
    <rPh sb="0" eb="2">
      <t>シュモク</t>
    </rPh>
    <phoneticPr fontId="2"/>
  </si>
  <si>
    <t>男子</t>
    <rPh sb="0" eb="2">
      <t>ダンシ</t>
    </rPh>
    <phoneticPr fontId="2"/>
  </si>
  <si>
    <t>女子</t>
    <rPh sb="0" eb="2">
      <t>ジョシ</t>
    </rPh>
    <phoneticPr fontId="2"/>
  </si>
  <si>
    <t>価格</t>
    <rPh sb="0" eb="2">
      <t>カカク</t>
    </rPh>
    <phoneticPr fontId="2"/>
  </si>
  <si>
    <t>→</t>
    <phoneticPr fontId="2"/>
  </si>
  <si>
    <t>種目数</t>
    <rPh sb="0" eb="3">
      <t>シュモクスウ</t>
    </rPh>
    <phoneticPr fontId="2"/>
  </si>
  <si>
    <t>種別コード</t>
    <rPh sb="0" eb="2">
      <t>シュベツ</t>
    </rPh>
    <phoneticPr fontId="2"/>
  </si>
  <si>
    <t>種目選択用</t>
    <rPh sb="0" eb="5">
      <t>シュモクセンタクヨウ</t>
    </rPh>
    <phoneticPr fontId="2"/>
  </si>
  <si>
    <t>登録番号</t>
    <rPh sb="0" eb="2">
      <t>トウロク</t>
    </rPh>
    <rPh sb="2" eb="4">
      <t>バンゴウ</t>
    </rPh>
    <phoneticPr fontId="1"/>
  </si>
  <si>
    <t>団体コード</t>
    <rPh sb="0" eb="2">
      <t>ダンタイ</t>
    </rPh>
    <phoneticPr fontId="1"/>
  </si>
  <si>
    <t>団体名</t>
    <rPh sb="0" eb="3">
      <t>ダンタイメイ</t>
    </rPh>
    <phoneticPr fontId="1"/>
  </si>
  <si>
    <t>氏名</t>
    <rPh sb="0" eb="2">
      <t>シメイ</t>
    </rPh>
    <phoneticPr fontId="1"/>
  </si>
  <si>
    <t>カナ氏名</t>
    <rPh sb="2" eb="4">
      <t>シメイ</t>
    </rPh>
    <phoneticPr fontId="1"/>
  </si>
  <si>
    <t>生年月日</t>
    <rPh sb="0" eb="2">
      <t>セイネン</t>
    </rPh>
    <rPh sb="2" eb="4">
      <t>ガッピ</t>
    </rPh>
    <phoneticPr fontId="1"/>
  </si>
  <si>
    <t>学年</t>
    <rPh sb="0" eb="2">
      <t>ガクネン</t>
    </rPh>
    <phoneticPr fontId="1"/>
  </si>
  <si>
    <t>陸協コード</t>
    <rPh sb="0" eb="2">
      <t>リッキョウ</t>
    </rPh>
    <phoneticPr fontId="1"/>
  </si>
  <si>
    <t>アルファベット(姓)</t>
    <rPh sb="8" eb="9">
      <t>セイ</t>
    </rPh>
    <phoneticPr fontId="1"/>
  </si>
  <si>
    <t>アルファベット(名)</t>
    <rPh sb="8" eb="9">
      <t>メイ</t>
    </rPh>
    <phoneticPr fontId="1"/>
  </si>
  <si>
    <t>国籍(3レター)</t>
    <rPh sb="0" eb="2">
      <t>コクセキ</t>
    </rPh>
    <phoneticPr fontId="1"/>
  </si>
  <si>
    <t>漢字（学年）</t>
    <rPh sb="0" eb="2">
      <t>カンジ</t>
    </rPh>
    <rPh sb="3" eb="5">
      <t>ガクネン</t>
    </rPh>
    <phoneticPr fontId="1"/>
  </si>
  <si>
    <t>アルファベット（生年月日）</t>
    <rPh sb="8" eb="12">
      <t>セイネンガッピ</t>
    </rPh>
    <phoneticPr fontId="1"/>
  </si>
  <si>
    <t>DB</t>
  </si>
  <si>
    <t>関西学院大学</t>
  </si>
  <si>
    <t>KAWAKAMI</t>
  </si>
  <si>
    <t>SHIMIZU</t>
  </si>
  <si>
    <t>Koichiro</t>
  </si>
  <si>
    <t>FUJIMOTO</t>
  </si>
  <si>
    <t>Kotaro</t>
  </si>
  <si>
    <t>Keisuke</t>
  </si>
  <si>
    <t>OKADA</t>
  </si>
  <si>
    <t>Taisuke</t>
  </si>
  <si>
    <t>UEMURA</t>
  </si>
  <si>
    <t>Yuya</t>
  </si>
  <si>
    <t>Shin</t>
  </si>
  <si>
    <t>SAKAMOTO</t>
  </si>
  <si>
    <t>Yuki</t>
  </si>
  <si>
    <t>Haruki</t>
  </si>
  <si>
    <t>YAMADA</t>
  </si>
  <si>
    <t>Tsubasa</t>
  </si>
  <si>
    <t>SAKAI</t>
  </si>
  <si>
    <t>Masaya</t>
  </si>
  <si>
    <t>MORIMOTO</t>
  </si>
  <si>
    <t>Takumi</t>
  </si>
  <si>
    <t>TAKEGAMI</t>
  </si>
  <si>
    <t>MORITA</t>
  </si>
  <si>
    <t>Ryosei</t>
  </si>
  <si>
    <t>KAWAKITA</t>
  </si>
  <si>
    <t>Daichi</t>
  </si>
  <si>
    <t>KITAMURA</t>
  </si>
  <si>
    <t>Kanata</t>
  </si>
  <si>
    <t>YAGI</t>
  </si>
  <si>
    <t>Masato</t>
  </si>
  <si>
    <t>ITO</t>
  </si>
  <si>
    <t>Koki</t>
  </si>
  <si>
    <t>Ryo</t>
  </si>
  <si>
    <t>MURAKAMI</t>
  </si>
  <si>
    <t>Yudai</t>
  </si>
  <si>
    <t>KUWAHARA</t>
  </si>
  <si>
    <t>Takuya</t>
  </si>
  <si>
    <t>KATO</t>
  </si>
  <si>
    <t>TANIGUCHI</t>
  </si>
  <si>
    <t>Suguru</t>
  </si>
  <si>
    <t>Kodai</t>
  </si>
  <si>
    <t>Kazuho</t>
  </si>
  <si>
    <t>TAKEUCHI</t>
  </si>
  <si>
    <t>Sho</t>
  </si>
  <si>
    <t>MATSUMOTO</t>
  </si>
  <si>
    <t>Kota</t>
  </si>
  <si>
    <t>Tomoya</t>
  </si>
  <si>
    <t>FUJIWARA</t>
  </si>
  <si>
    <t>Homare</t>
  </si>
  <si>
    <t>KOTANI</t>
  </si>
  <si>
    <t>Hayato</t>
  </si>
  <si>
    <t>UEDA</t>
  </si>
  <si>
    <t>Sota</t>
  </si>
  <si>
    <t>Yushi</t>
  </si>
  <si>
    <t>Genki</t>
  </si>
  <si>
    <t>Yusuke</t>
  </si>
  <si>
    <t>IMAI</t>
  </si>
  <si>
    <t>IWAMOTO</t>
  </si>
  <si>
    <t>Ryosuke</t>
  </si>
  <si>
    <t>Kakeru</t>
  </si>
  <si>
    <t>Shingo</t>
  </si>
  <si>
    <t>Taichi</t>
  </si>
  <si>
    <t>ONO</t>
  </si>
  <si>
    <t>Rikiya</t>
  </si>
  <si>
    <t>KOBAYASHI</t>
  </si>
  <si>
    <t>NISHIO</t>
  </si>
  <si>
    <t>Kenta</t>
  </si>
  <si>
    <t>FUJIKI</t>
  </si>
  <si>
    <t>Atsushi</t>
  </si>
  <si>
    <t>Keigo</t>
  </si>
  <si>
    <t>UCHIYAMA</t>
  </si>
  <si>
    <t>MAEDA</t>
  </si>
  <si>
    <t>Tomoki</t>
  </si>
  <si>
    <t>Ayuto</t>
  </si>
  <si>
    <t>HAMADA</t>
  </si>
  <si>
    <t>Shogo</t>
  </si>
  <si>
    <t>KAWAGUCHI</t>
  </si>
  <si>
    <t>Shuhei</t>
  </si>
  <si>
    <t>Shuta</t>
  </si>
  <si>
    <t>KUBOTA</t>
  </si>
  <si>
    <t>Kosuke</t>
  </si>
  <si>
    <t>ANDO</t>
  </si>
  <si>
    <t>Ryuki</t>
  </si>
  <si>
    <t>Iori</t>
  </si>
  <si>
    <t>Kohei</t>
  </si>
  <si>
    <t>TANAKA</t>
  </si>
  <si>
    <t>Tatsuya</t>
  </si>
  <si>
    <t>NAKAMURA</t>
  </si>
  <si>
    <t>Kenshiro</t>
  </si>
  <si>
    <t>Riku</t>
  </si>
  <si>
    <t>Kengo</t>
  </si>
  <si>
    <t>SAITO</t>
  </si>
  <si>
    <t>Shoya</t>
  </si>
  <si>
    <t>Yasuaki</t>
  </si>
  <si>
    <t>YASUDA</t>
  </si>
  <si>
    <t>Shun</t>
  </si>
  <si>
    <t>Kazuki</t>
  </si>
  <si>
    <t>OKAMOTO</t>
  </si>
  <si>
    <t>Naoya</t>
  </si>
  <si>
    <t>KOJIMA</t>
  </si>
  <si>
    <t>So</t>
  </si>
  <si>
    <t>ISHII</t>
  </si>
  <si>
    <t>Rikuto</t>
  </si>
  <si>
    <t>NAKATA</t>
  </si>
  <si>
    <t>Ryogo</t>
  </si>
  <si>
    <t>Shuto</t>
  </si>
  <si>
    <t>SATO</t>
  </si>
  <si>
    <t>OGINO</t>
  </si>
  <si>
    <t>SHIBATA</t>
  </si>
  <si>
    <t>Yuma</t>
  </si>
  <si>
    <t>TAKADA</t>
  </si>
  <si>
    <t>HAYASHI</t>
  </si>
  <si>
    <t>NAKATANI</t>
  </si>
  <si>
    <t>Kentaro</t>
  </si>
  <si>
    <t>SUTO</t>
  </si>
  <si>
    <t>Makoto</t>
  </si>
  <si>
    <t>Kosei</t>
  </si>
  <si>
    <t>OMURA</t>
  </si>
  <si>
    <t>Kazuto</t>
  </si>
  <si>
    <t>Masaki</t>
  </si>
  <si>
    <t>MAKI</t>
  </si>
  <si>
    <t>NAKAO</t>
  </si>
  <si>
    <t>Shinya</t>
  </si>
  <si>
    <t>Yusei</t>
  </si>
  <si>
    <t>Yohei</t>
  </si>
  <si>
    <t>Taro</t>
  </si>
  <si>
    <t>立命館大学</t>
  </si>
  <si>
    <t>M1</t>
  </si>
  <si>
    <t>Takamasa</t>
  </si>
  <si>
    <t>Koyo</t>
  </si>
  <si>
    <t>SUZUKI</t>
  </si>
  <si>
    <t>Yuta</t>
  </si>
  <si>
    <t>Ryota</t>
  </si>
  <si>
    <t>NAGATA</t>
  </si>
  <si>
    <t>Itsuki</t>
  </si>
  <si>
    <t>Kaito</t>
  </si>
  <si>
    <t>HIGASHI</t>
  </si>
  <si>
    <t>Naoki</t>
  </si>
  <si>
    <t>YOSHIDA</t>
  </si>
  <si>
    <t>Hikaru</t>
  </si>
  <si>
    <t>Kairi</t>
  </si>
  <si>
    <t>MATSUMURA</t>
  </si>
  <si>
    <t>FUKUDA</t>
  </si>
  <si>
    <t>SASAKI</t>
  </si>
  <si>
    <t>ISHIDA</t>
  </si>
  <si>
    <t>NAITO</t>
  </si>
  <si>
    <t>YAMASHITA</t>
  </si>
  <si>
    <t>Issei</t>
  </si>
  <si>
    <t>Jun</t>
  </si>
  <si>
    <t>KONDO</t>
  </si>
  <si>
    <t>Akito</t>
  </si>
  <si>
    <t>KIMURA</t>
  </si>
  <si>
    <t>Toshiki</t>
  </si>
  <si>
    <t>NAKAGAWA</t>
  </si>
  <si>
    <t>Kazuya</t>
  </si>
  <si>
    <t>MASUDA</t>
  </si>
  <si>
    <t>Ryusei</t>
  </si>
  <si>
    <t>FUJITA</t>
  </si>
  <si>
    <t>Yuto</t>
  </si>
  <si>
    <t>MATSUYAMA</t>
  </si>
  <si>
    <t>Akira</t>
  </si>
  <si>
    <t>Asahi</t>
  </si>
  <si>
    <t>Daiki</t>
  </si>
  <si>
    <t>Nao</t>
  </si>
  <si>
    <t>Tsuyoshi</t>
  </si>
  <si>
    <t>Ayumu</t>
  </si>
  <si>
    <t>Ryohei</t>
  </si>
  <si>
    <t>Hayate</t>
  </si>
  <si>
    <t>TAKAMURA</t>
  </si>
  <si>
    <t>Akifumi</t>
  </si>
  <si>
    <t>ENDO</t>
  </si>
  <si>
    <t>KURIBAYASHI</t>
  </si>
  <si>
    <t>Harunobu</t>
  </si>
  <si>
    <t>OISHI</t>
  </si>
  <si>
    <t>Koji</t>
  </si>
  <si>
    <t>福字　涼太郎</t>
  </si>
  <si>
    <t>ﾌｸｼﾞ ﾘｮｳﾀﾛｳ</t>
  </si>
  <si>
    <t>FUKUJI</t>
  </si>
  <si>
    <t>Ryotaro</t>
  </si>
  <si>
    <t>Yosuke</t>
  </si>
  <si>
    <t>KIKUCHI</t>
  </si>
  <si>
    <t>Rei</t>
  </si>
  <si>
    <t>KAWAMOTO</t>
  </si>
  <si>
    <t>Shintaro</t>
  </si>
  <si>
    <t>山崎　公士</t>
  </si>
  <si>
    <t>ﾔﾏｻﾞｷ ｺｳｼ</t>
  </si>
  <si>
    <t>YAMAZAKI</t>
  </si>
  <si>
    <t>Koshi</t>
  </si>
  <si>
    <t>ABE</t>
  </si>
  <si>
    <t>YAMANAKA</t>
  </si>
  <si>
    <t>Seiya</t>
  </si>
  <si>
    <t>NAKAYAMA</t>
  </si>
  <si>
    <t>Shotaro</t>
  </si>
  <si>
    <t>Kazutaka</t>
  </si>
  <si>
    <t>TERAI</t>
  </si>
  <si>
    <t>岩井　星澄</t>
  </si>
  <si>
    <t>ｲﾜｲ ｾｲﾄ</t>
  </si>
  <si>
    <t>IWAI</t>
  </si>
  <si>
    <t>Seito</t>
  </si>
  <si>
    <t>Haruto</t>
  </si>
  <si>
    <t>YAMAGUCHI</t>
  </si>
  <si>
    <t>Yoshiaki</t>
  </si>
  <si>
    <t>HIGUCHI</t>
  </si>
  <si>
    <t>ISHIKAWA</t>
  </si>
  <si>
    <t>Arata</t>
  </si>
  <si>
    <t>清水　優輝</t>
  </si>
  <si>
    <t>ｼﾐｽﾞ ﾕｳｷ</t>
  </si>
  <si>
    <t>INADA</t>
  </si>
  <si>
    <t>NISHIMURA</t>
  </si>
  <si>
    <t>Seitaro</t>
  </si>
  <si>
    <t>MATSUDA</t>
  </si>
  <si>
    <t>びわこ成蹊スポーツ大学</t>
  </si>
  <si>
    <t>Toshiya</t>
  </si>
  <si>
    <t>USUI</t>
  </si>
  <si>
    <t>KADOTA</t>
  </si>
  <si>
    <t>KITA</t>
  </si>
  <si>
    <t>Takato</t>
  </si>
  <si>
    <t>Soma</t>
  </si>
  <si>
    <t>NAGASAWA</t>
  </si>
  <si>
    <t>MAKINO</t>
  </si>
  <si>
    <t>Kai</t>
  </si>
  <si>
    <t>YAMAMOTO</t>
  </si>
  <si>
    <t>WATANABE</t>
  </si>
  <si>
    <t>Shota</t>
  </si>
  <si>
    <t>MATSUI</t>
  </si>
  <si>
    <t>INOUE</t>
  </si>
  <si>
    <t>UENO</t>
  </si>
  <si>
    <t>Kaoru</t>
  </si>
  <si>
    <t>Yuji</t>
  </si>
  <si>
    <t>OCHIAI</t>
  </si>
  <si>
    <t>Shinichiro</t>
  </si>
  <si>
    <t>Shunsuke</t>
  </si>
  <si>
    <t>KAWATA</t>
  </si>
  <si>
    <t>KISHIMOTO</t>
  </si>
  <si>
    <t>Jin</t>
  </si>
  <si>
    <t>楠見　涼介</t>
  </si>
  <si>
    <t>ｸｽﾐ ﾘｮｳｽｹ</t>
  </si>
  <si>
    <t>KUSUMI</t>
  </si>
  <si>
    <t>Shodai</t>
  </si>
  <si>
    <t>SUGIMOTO</t>
  </si>
  <si>
    <t>TADA</t>
  </si>
  <si>
    <t>Ryoma</t>
  </si>
  <si>
    <t>NAKAZAWA</t>
  </si>
  <si>
    <t>Taisei</t>
  </si>
  <si>
    <t>NAKANISHI</t>
  </si>
  <si>
    <t>Mizuki</t>
  </si>
  <si>
    <t>Taito</t>
  </si>
  <si>
    <t>HIRAI</t>
  </si>
  <si>
    <t>Ryuto</t>
  </si>
  <si>
    <t>HIROSE</t>
  </si>
  <si>
    <t>Masayuki</t>
  </si>
  <si>
    <t>Ryuta</t>
  </si>
  <si>
    <t>MAEKAWA</t>
  </si>
  <si>
    <t>MIYAGI</t>
  </si>
  <si>
    <t>MIYAMOTO</t>
  </si>
  <si>
    <t>MORISHITA</t>
  </si>
  <si>
    <t>Shunya</t>
  </si>
  <si>
    <t>YAMAMURA</t>
  </si>
  <si>
    <t>ADACHI</t>
  </si>
  <si>
    <t>Ren</t>
  </si>
  <si>
    <t>石田　淳人</t>
  </si>
  <si>
    <t>ｲｼﾀﾞ ｼﾞｭﾝﾄ</t>
  </si>
  <si>
    <t>Junto</t>
  </si>
  <si>
    <t>Tomohiro</t>
  </si>
  <si>
    <t>Haru</t>
  </si>
  <si>
    <t>Kento</t>
  </si>
  <si>
    <t>川北　脩斗</t>
  </si>
  <si>
    <t>ｶﾜｷﾀ ｼｭｳﾄ</t>
  </si>
  <si>
    <t>Soshi</t>
  </si>
  <si>
    <t>Shoki</t>
  </si>
  <si>
    <t>SHIRAKAWA</t>
  </si>
  <si>
    <t>竹谷　幸希也</t>
  </si>
  <si>
    <t>ﾀｹﾀﾆ ﾕｷﾔ</t>
  </si>
  <si>
    <t>TAKETANI</t>
  </si>
  <si>
    <t>Yukiya</t>
  </si>
  <si>
    <t>TANABE</t>
  </si>
  <si>
    <t>富田　惇史</t>
  </si>
  <si>
    <t>ﾄﾐﾀ ｱﾂｼ</t>
  </si>
  <si>
    <t>TOMITA</t>
  </si>
  <si>
    <t>NAGANO</t>
  </si>
  <si>
    <t>Koshiro</t>
  </si>
  <si>
    <t>Akihiro</t>
  </si>
  <si>
    <t>MATSUBARA</t>
  </si>
  <si>
    <t>Kazuma</t>
  </si>
  <si>
    <t>MOCHIZUKI</t>
  </si>
  <si>
    <t>Yuito</t>
  </si>
  <si>
    <t>YAMASAKI</t>
  </si>
  <si>
    <t>KANEMITSU</t>
  </si>
  <si>
    <t>IKEUCHI</t>
  </si>
  <si>
    <t>Hiroki</t>
  </si>
  <si>
    <t>同志社大学</t>
  </si>
  <si>
    <t>Asato</t>
  </si>
  <si>
    <t>HASHIMOTO</t>
  </si>
  <si>
    <t>Takafumi</t>
  </si>
  <si>
    <t>YOSHIKAWA</t>
  </si>
  <si>
    <t>Keitaro</t>
  </si>
  <si>
    <t>TAKAOKA</t>
  </si>
  <si>
    <t>NISHIYAMA</t>
  </si>
  <si>
    <t>OKAMURA</t>
  </si>
  <si>
    <t>HIRANO</t>
  </si>
  <si>
    <t>TAKESHITA</t>
  </si>
  <si>
    <t>Yamato</t>
  </si>
  <si>
    <t>WADA</t>
  </si>
  <si>
    <t>SHINJO</t>
  </si>
  <si>
    <t>Takeru</t>
  </si>
  <si>
    <t>Fumiaki</t>
  </si>
  <si>
    <t>KONO</t>
  </si>
  <si>
    <t>Shoma</t>
  </si>
  <si>
    <t>NISHIKAWA</t>
  </si>
  <si>
    <t>TANIMOTO</t>
  </si>
  <si>
    <t>TSUJIMOTO</t>
  </si>
  <si>
    <t>Rentaro</t>
  </si>
  <si>
    <t>Junki</t>
  </si>
  <si>
    <t>ODA</t>
  </si>
  <si>
    <t>SAWADA</t>
  </si>
  <si>
    <t>Shohei</t>
  </si>
  <si>
    <t>岩堀　剛己</t>
  </si>
  <si>
    <t>ｲﾜﾎﾘ ｺﾞｳｷ</t>
  </si>
  <si>
    <t>IWAHORI</t>
  </si>
  <si>
    <t>Goki</t>
  </si>
  <si>
    <t>武林　悠天</t>
  </si>
  <si>
    <t>ﾀｹﾊﾞﾔｼ ﾊﾙﾀｶ</t>
  </si>
  <si>
    <t>TAKEBAYASHI</t>
  </si>
  <si>
    <t>Harutaka</t>
  </si>
  <si>
    <t>OTA</t>
  </si>
  <si>
    <t>Ryoji</t>
  </si>
  <si>
    <t>KATAOKA</t>
  </si>
  <si>
    <t>Riki</t>
  </si>
  <si>
    <t>Atsuki</t>
  </si>
  <si>
    <t>Kanta</t>
  </si>
  <si>
    <t>西田　拓暉</t>
  </si>
  <si>
    <t>ﾆｼﾀﾞ ﾋﾛｷ</t>
  </si>
  <si>
    <t>NISHIDA</t>
  </si>
  <si>
    <t>大石　真也</t>
  </si>
  <si>
    <t>ｵｵｲｼ ｼﾝﾔ</t>
  </si>
  <si>
    <t>TAMAKI</t>
  </si>
  <si>
    <t>MORI</t>
  </si>
  <si>
    <t>Taiga</t>
  </si>
  <si>
    <t>TAKAHASHI</t>
  </si>
  <si>
    <t>NOZAKI</t>
  </si>
  <si>
    <t>Daiya</t>
  </si>
  <si>
    <t>近畿大学</t>
  </si>
  <si>
    <t>Taiki</t>
  </si>
  <si>
    <t>ﾆｼﾑﾗ ﾘｮｳﾀ</t>
  </si>
  <si>
    <t>MATSUOKA</t>
  </si>
  <si>
    <t>MIKI</t>
  </si>
  <si>
    <t>SHINTANI</t>
  </si>
  <si>
    <t>GOTO</t>
  </si>
  <si>
    <t>Daigo</t>
  </si>
  <si>
    <t>KINOSHITA</t>
  </si>
  <si>
    <t>TAKAGI</t>
  </si>
  <si>
    <t>TAKAYAMA</t>
  </si>
  <si>
    <t>Mahiro</t>
  </si>
  <si>
    <t>NAKANO</t>
  </si>
  <si>
    <t>Takuto</t>
  </si>
  <si>
    <t>OZAKI</t>
  </si>
  <si>
    <t>TANI</t>
  </si>
  <si>
    <t>Ryoki</t>
  </si>
  <si>
    <t>HAMAGUCHI</t>
  </si>
  <si>
    <t>Toma</t>
  </si>
  <si>
    <t>Jumpei</t>
  </si>
  <si>
    <t>FUJII</t>
  </si>
  <si>
    <t>SUENAGA</t>
  </si>
  <si>
    <t>Keita</t>
  </si>
  <si>
    <t>UCHIDA</t>
  </si>
  <si>
    <t>Wataru</t>
  </si>
  <si>
    <t>Rui</t>
  </si>
  <si>
    <t>Shinji</t>
  </si>
  <si>
    <t>BESSHO</t>
  </si>
  <si>
    <t>Hibiki</t>
  </si>
  <si>
    <t>大阪体育大学</t>
  </si>
  <si>
    <t>Taku</t>
  </si>
  <si>
    <t>SASAMOTO</t>
  </si>
  <si>
    <t>TAKEDA</t>
  </si>
  <si>
    <t>HIRATA</t>
  </si>
  <si>
    <t>Shion</t>
  </si>
  <si>
    <t>AOKI</t>
  </si>
  <si>
    <t>Kei</t>
  </si>
  <si>
    <t>ICHIKAWA</t>
  </si>
  <si>
    <t>Hiroto</t>
  </si>
  <si>
    <t>Shoichi</t>
  </si>
  <si>
    <t>Hajime</t>
  </si>
  <si>
    <t>FURUKAWA</t>
  </si>
  <si>
    <t>Tatsuki</t>
  </si>
  <si>
    <t>MATSUSHITA</t>
  </si>
  <si>
    <t>MIZUNO</t>
  </si>
  <si>
    <t>YAMAUCHI</t>
  </si>
  <si>
    <t>YOSHIMOTO</t>
  </si>
  <si>
    <t>Yotaro</t>
  </si>
  <si>
    <t>Shuya</t>
  </si>
  <si>
    <t>KAWAI</t>
  </si>
  <si>
    <t>ﾐﾔｻﾞｷ ﾘｮｳ</t>
  </si>
  <si>
    <t>MIYAZAKI</t>
  </si>
  <si>
    <t>IWATA</t>
  </si>
  <si>
    <t>Naoto</t>
  </si>
  <si>
    <t>Takuma</t>
  </si>
  <si>
    <t>Ryoga</t>
  </si>
  <si>
    <t>Fumiya</t>
  </si>
  <si>
    <t>NAKAJIMA</t>
  </si>
  <si>
    <t>Kiichi</t>
  </si>
  <si>
    <t>KOI</t>
  </si>
  <si>
    <t>HOSOMI</t>
  </si>
  <si>
    <t>Shunichi</t>
  </si>
  <si>
    <t>KODAMA</t>
  </si>
  <si>
    <t>Junta</t>
  </si>
  <si>
    <t>HASEGAWA</t>
  </si>
  <si>
    <t>HATA</t>
  </si>
  <si>
    <t>Hiroaki</t>
  </si>
  <si>
    <t>OKUMURA</t>
  </si>
  <si>
    <t>IWASAKI</t>
  </si>
  <si>
    <t>Yoshiki</t>
  </si>
  <si>
    <t>KOGA</t>
  </si>
  <si>
    <t>Kensuke</t>
  </si>
  <si>
    <t>MARUYAMA</t>
  </si>
  <si>
    <t>MIURA</t>
  </si>
  <si>
    <t>Tokio</t>
  </si>
  <si>
    <t>KAJI</t>
  </si>
  <si>
    <t>OKAWA</t>
  </si>
  <si>
    <t>黒田　翔貴</t>
  </si>
  <si>
    <t>ｸﾛﾀﾞ ｼｮｳｷ</t>
  </si>
  <si>
    <t>KURODA</t>
  </si>
  <si>
    <t>OGAWA</t>
  </si>
  <si>
    <t>ﾕｱｻ ｶｲﾄ</t>
  </si>
  <si>
    <t>YUASA</t>
  </si>
  <si>
    <t>Nozomu</t>
  </si>
  <si>
    <t>Tasuku</t>
  </si>
  <si>
    <t>BAN</t>
  </si>
  <si>
    <t>Fuma</t>
  </si>
  <si>
    <t>ONISHI</t>
  </si>
  <si>
    <t>TATSUMI</t>
  </si>
  <si>
    <t>M2</t>
  </si>
  <si>
    <t>NAGAYAMA</t>
  </si>
  <si>
    <t>Junya</t>
  </si>
  <si>
    <t>MURATA</t>
  </si>
  <si>
    <t>関西大学</t>
  </si>
  <si>
    <t>AIKAWA</t>
  </si>
  <si>
    <t>TSUTSUI</t>
  </si>
  <si>
    <t>HONDA</t>
  </si>
  <si>
    <t>Takahiro</t>
  </si>
  <si>
    <t>YOSHIOKA</t>
  </si>
  <si>
    <t>UNO</t>
  </si>
  <si>
    <t>Hideaki</t>
  </si>
  <si>
    <t>Fuga</t>
  </si>
  <si>
    <t>Yu</t>
  </si>
  <si>
    <t>UTSUMI</t>
  </si>
  <si>
    <t>Hideki</t>
  </si>
  <si>
    <t>HARA</t>
  </si>
  <si>
    <t>OKABE</t>
  </si>
  <si>
    <t>MIYAUCHI</t>
  </si>
  <si>
    <t>BANDO</t>
  </si>
  <si>
    <t>TOMIOKA</t>
  </si>
  <si>
    <t>Ayato</t>
  </si>
  <si>
    <t>SAKURAI</t>
  </si>
  <si>
    <t>HISATOMI</t>
  </si>
  <si>
    <t>HAMA</t>
  </si>
  <si>
    <t>坂本　亘生</t>
  </si>
  <si>
    <t>ｻｶﾓﾄ ｺｳｾｲ</t>
  </si>
  <si>
    <t>高梨　有仁</t>
  </si>
  <si>
    <t>TAKANASHI</t>
  </si>
  <si>
    <t>Aruhito</t>
  </si>
  <si>
    <t>京都大学</t>
  </si>
  <si>
    <t>Takaaki</t>
  </si>
  <si>
    <t>Rintaro</t>
  </si>
  <si>
    <t>TSUCHIYA</t>
  </si>
  <si>
    <t>Sora</t>
  </si>
  <si>
    <t>Renya</t>
  </si>
  <si>
    <t>Masataka</t>
  </si>
  <si>
    <t>ASAI</t>
  </si>
  <si>
    <t>SAKAGUCHI</t>
  </si>
  <si>
    <t>Natsuki</t>
  </si>
  <si>
    <t>YOSHIMURA</t>
  </si>
  <si>
    <t>Shunta</t>
  </si>
  <si>
    <t>NODA</t>
  </si>
  <si>
    <t>Toya</t>
  </si>
  <si>
    <t>Satoshi</t>
  </si>
  <si>
    <t>Ritsuki</t>
  </si>
  <si>
    <t>IKEDA</t>
  </si>
  <si>
    <t>KOZAKI</t>
  </si>
  <si>
    <t>齋藤　啓</t>
  </si>
  <si>
    <t>ｻｲﾄｳ ｹｲ</t>
  </si>
  <si>
    <t>梶　慎介</t>
  </si>
  <si>
    <t>ｶｼﾞ ｼﾝｽｹ</t>
  </si>
  <si>
    <t>Shinsuke</t>
  </si>
  <si>
    <t>木之下　隆弘</t>
  </si>
  <si>
    <t>ｷﾉｼﾀ ﾀｶﾋﾛ</t>
  </si>
  <si>
    <t>島村　夏惟</t>
  </si>
  <si>
    <t>ｼﾏﾑﾗ ｶｲ</t>
  </si>
  <si>
    <t>SHIMAMURA</t>
  </si>
  <si>
    <t>MIYAZONO</t>
  </si>
  <si>
    <t>原　圭佑</t>
  </si>
  <si>
    <t>ﾊﾗ ｹｲｽｹ</t>
  </si>
  <si>
    <t>NAKAKITA</t>
  </si>
  <si>
    <t>IZUMI</t>
  </si>
  <si>
    <t>天理大学</t>
  </si>
  <si>
    <t>ﾔﾏﾓﾄ ｲﾂｷ</t>
  </si>
  <si>
    <t>KAWAMURA</t>
  </si>
  <si>
    <t>KANNO</t>
  </si>
  <si>
    <t>KONISHI</t>
  </si>
  <si>
    <t>NAKAI</t>
  </si>
  <si>
    <t>Masahiro</t>
  </si>
  <si>
    <t>SANO</t>
  </si>
  <si>
    <t>Yoshiyuki</t>
  </si>
  <si>
    <t>TSUKAMOTO</t>
  </si>
  <si>
    <t>Reo</t>
  </si>
  <si>
    <t>Ryuma</t>
  </si>
  <si>
    <t>DOI</t>
  </si>
  <si>
    <t>Yuhei</t>
  </si>
  <si>
    <t>KAMEYAMA</t>
  </si>
  <si>
    <t>ｷﾑﾗ ｶｲ</t>
  </si>
  <si>
    <t>YAMANE</t>
  </si>
  <si>
    <t>IMAIZUMI</t>
  </si>
  <si>
    <t>京都産業大学</t>
  </si>
  <si>
    <t>Yota</t>
  </si>
  <si>
    <t>KUNITANI</t>
  </si>
  <si>
    <t>NAMBA</t>
  </si>
  <si>
    <t>KOIZUMI</t>
  </si>
  <si>
    <t>KITADA</t>
  </si>
  <si>
    <t>OTSUKI</t>
  </si>
  <si>
    <t>YAMASHIRO</t>
  </si>
  <si>
    <t>TACHIBANA</t>
  </si>
  <si>
    <t>Shunki</t>
  </si>
  <si>
    <t>SUGIURA</t>
  </si>
  <si>
    <t>HATTA</t>
  </si>
  <si>
    <t>Daisuke</t>
  </si>
  <si>
    <t>KITAZAWA</t>
  </si>
  <si>
    <t>Keijiro</t>
  </si>
  <si>
    <t>NOGAMI</t>
  </si>
  <si>
    <t>AWAI</t>
  </si>
  <si>
    <t>Shumpei</t>
  </si>
  <si>
    <t>ﾀﾀﾞ ｿｳﾀ</t>
  </si>
  <si>
    <t>ﾅｶﾑﾗ ｺｳｷ</t>
  </si>
  <si>
    <t>Taiyo</t>
  </si>
  <si>
    <t>OKUBO</t>
  </si>
  <si>
    <t>KANEKO</t>
  </si>
  <si>
    <t>Hiromu</t>
  </si>
  <si>
    <t>OMORI</t>
  </si>
  <si>
    <t>TOMINAGA</t>
  </si>
  <si>
    <t>Kenshin</t>
  </si>
  <si>
    <t>Ryuji</t>
  </si>
  <si>
    <t>SENDA</t>
  </si>
  <si>
    <t>龍谷大学</t>
  </si>
  <si>
    <t>Kyosuke</t>
  </si>
  <si>
    <t>MINAMI</t>
  </si>
  <si>
    <t>KAKIUCHI</t>
  </si>
  <si>
    <t>SHIBUYA</t>
  </si>
  <si>
    <t>TAHARA</t>
  </si>
  <si>
    <t>FUJINO</t>
  </si>
  <si>
    <t>KITAURA</t>
  </si>
  <si>
    <t>Bunta</t>
  </si>
  <si>
    <t>OHASHI</t>
  </si>
  <si>
    <t>MIZUTANI</t>
  </si>
  <si>
    <t>Sosuke</t>
  </si>
  <si>
    <t>SHIMADA</t>
  </si>
  <si>
    <t>Sogo</t>
  </si>
  <si>
    <t>IBE</t>
  </si>
  <si>
    <t>NAMBU</t>
  </si>
  <si>
    <t>大阪教育大学</t>
  </si>
  <si>
    <t>Kazushi</t>
  </si>
  <si>
    <t>YONEDA</t>
  </si>
  <si>
    <t>TERAMOTO</t>
  </si>
  <si>
    <t>Tetsuya</t>
  </si>
  <si>
    <t>堀田　和志</t>
  </si>
  <si>
    <t>HORITA</t>
  </si>
  <si>
    <t>YASUI</t>
  </si>
  <si>
    <t>田中　陽介</t>
  </si>
  <si>
    <t>ﾀﾅｶ ﾖｳｽｹ</t>
  </si>
  <si>
    <t>Kojiro</t>
  </si>
  <si>
    <t>内藤　源一郎</t>
  </si>
  <si>
    <t>ﾅｲﾄｳ ｹﾞﾝｲﾁﾛｳ</t>
  </si>
  <si>
    <t>Genichiro</t>
  </si>
  <si>
    <t>中島　央人</t>
  </si>
  <si>
    <t>ﾅｶｼﾏ ﾋﾛﾄ</t>
  </si>
  <si>
    <t>NAKASHIMA</t>
  </si>
  <si>
    <t>中本　大地</t>
  </si>
  <si>
    <t>ﾅｶﾓﾄ ﾀﾞｲﾁ</t>
  </si>
  <si>
    <t>NAKAMOTO</t>
  </si>
  <si>
    <t>蜂須賀　辰政</t>
  </si>
  <si>
    <t>ﾊﾁｽｶ ﾀﾂﾏｻ</t>
  </si>
  <si>
    <t>HACHISUKA</t>
  </si>
  <si>
    <t>Tatsumasa</t>
  </si>
  <si>
    <t>Atsuya</t>
  </si>
  <si>
    <t>FUJISAWA</t>
  </si>
  <si>
    <t>Jo</t>
  </si>
  <si>
    <t>吉門　宏祐</t>
  </si>
  <si>
    <t>ﾖｼｶﾄﾞ ｺｳｽｹ</t>
  </si>
  <si>
    <t>YOSHIKADO</t>
  </si>
  <si>
    <t>大阪大学</t>
  </si>
  <si>
    <t>D1</t>
  </si>
  <si>
    <t>木高　佳周</t>
  </si>
  <si>
    <t>ｷﾀﾞｶ ﾖｼﾅﾘ</t>
  </si>
  <si>
    <t>KIDAKA</t>
  </si>
  <si>
    <t>Yoshinari</t>
  </si>
  <si>
    <t>Go</t>
  </si>
  <si>
    <t>ISHIHARA</t>
  </si>
  <si>
    <t>大塚　遼</t>
  </si>
  <si>
    <t>ｵｵﾂｶ ﾘｮｳ</t>
  </si>
  <si>
    <t>OTSUKA</t>
  </si>
  <si>
    <t>KAWASAKI</t>
  </si>
  <si>
    <t>HADA</t>
  </si>
  <si>
    <t>Taishi</t>
  </si>
  <si>
    <t>Shinnosuke</t>
  </si>
  <si>
    <t>OFUCHI</t>
  </si>
  <si>
    <t>Ken</t>
  </si>
  <si>
    <t>KUBO</t>
  </si>
  <si>
    <t>Hirokazu</t>
  </si>
  <si>
    <t>Gaku</t>
  </si>
  <si>
    <t>FUJIMURA</t>
  </si>
  <si>
    <t>FURUSAWA</t>
  </si>
  <si>
    <t>Shunichiro</t>
  </si>
  <si>
    <t>Soichiro</t>
  </si>
  <si>
    <t>ﾆｼﾀﾞ ﾀｸﾐ</t>
  </si>
  <si>
    <t>Tomoaki</t>
  </si>
  <si>
    <t>大塚　陽斗</t>
  </si>
  <si>
    <t>ｵｵﾂｶ ﾊﾙﾄ</t>
  </si>
  <si>
    <t>奥村　涼介</t>
  </si>
  <si>
    <t>ｵｸﾑﾗ ﾘｮｳｽｹ</t>
  </si>
  <si>
    <t>海北　遼介</t>
  </si>
  <si>
    <t>ｶｲｷﾀ ﾘｮｳｽｹ</t>
  </si>
  <si>
    <t>KAIKITA</t>
  </si>
  <si>
    <t>小林　恒方</t>
  </si>
  <si>
    <t>ｺﾊﾞﾔｼ ﾂﾈﾏｻ</t>
  </si>
  <si>
    <t>Tsunemasa</t>
  </si>
  <si>
    <t>佐伯　有輝人</t>
  </si>
  <si>
    <t>ｻｴｷ ﾕｷﾄ</t>
  </si>
  <si>
    <t>SAEKI</t>
  </si>
  <si>
    <t>Yukito</t>
  </si>
  <si>
    <t>佐藤　耀介</t>
  </si>
  <si>
    <t>ｻﾄｳ ﾖｳｽｹ</t>
  </si>
  <si>
    <t>SEKI</t>
  </si>
  <si>
    <t>Noriyuki</t>
  </si>
  <si>
    <t>田上　陽悠</t>
  </si>
  <si>
    <t>ﾀｶﾞﾐ ﾊﾙﾋｻ</t>
  </si>
  <si>
    <t>TAGAMI</t>
  </si>
  <si>
    <t>Haruhisa</t>
  </si>
  <si>
    <t>冨田　和道</t>
  </si>
  <si>
    <t>ﾄﾐﾀ ｶｽﾞﾐﾁ</t>
  </si>
  <si>
    <t>Kazumichi</t>
  </si>
  <si>
    <t>Aito</t>
  </si>
  <si>
    <t>山本　崇人</t>
  </si>
  <si>
    <t>ﾔﾏﾓﾄ ﾀｶﾄ</t>
  </si>
  <si>
    <t>坂口　智樹</t>
  </si>
  <si>
    <t>ｻｶｸﾞﾁ ﾄﾓｷ</t>
  </si>
  <si>
    <t>OKAJIMA</t>
  </si>
  <si>
    <t>TAMURA</t>
  </si>
  <si>
    <t>山田　恭佑</t>
  </si>
  <si>
    <t>ﾔﾏﾀﾞ ｷｮｳｽｹ</t>
  </si>
  <si>
    <t>UEKI</t>
  </si>
  <si>
    <t>YOSHIYAMA</t>
  </si>
  <si>
    <t>追手門学院大学</t>
  </si>
  <si>
    <t>HATANAKA</t>
  </si>
  <si>
    <t>YAO</t>
  </si>
  <si>
    <t>神戸大学</t>
  </si>
  <si>
    <t>Masanori</t>
  </si>
  <si>
    <t>Sohei</t>
  </si>
  <si>
    <t>TANIGAKI</t>
  </si>
  <si>
    <t>Futa</t>
  </si>
  <si>
    <t>佐藤　勇斗</t>
  </si>
  <si>
    <t>ｻﾄｳ ﾊﾔﾄ</t>
  </si>
  <si>
    <t>山崎　大毅</t>
  </si>
  <si>
    <t>ﾔﾏｻﾞｷ ﾀｲｷ</t>
  </si>
  <si>
    <t>佐々木　太一</t>
  </si>
  <si>
    <t>ｻｻｷ ﾀｲﾁ</t>
  </si>
  <si>
    <t>横谷　陸哉</t>
  </si>
  <si>
    <t>ﾖｺﾀﾆ ﾘｸﾔ</t>
  </si>
  <si>
    <t>YOKOTANI</t>
  </si>
  <si>
    <t>Rikuya</t>
  </si>
  <si>
    <t>山科　真之介</t>
  </si>
  <si>
    <t>ﾔﾏｼﾅ ｼﾝﾉｽｹ</t>
  </si>
  <si>
    <t>YAMASHINA</t>
  </si>
  <si>
    <t>塚原　啓太</t>
  </si>
  <si>
    <t>ﾂｶﾊﾗ ｹｲﾀ</t>
  </si>
  <si>
    <t>TSUKAHARA</t>
  </si>
  <si>
    <t>前村　土温</t>
  </si>
  <si>
    <t>ﾏｴﾑﾗ ﾄｵﾝ</t>
  </si>
  <si>
    <t>MAEMURA</t>
  </si>
  <si>
    <t>Toon</t>
  </si>
  <si>
    <t>MISHIMA</t>
  </si>
  <si>
    <t>上田　陽介</t>
  </si>
  <si>
    <t>ｳｴﾀﾞ ﾖｳｽｹ</t>
  </si>
  <si>
    <t>高見　哉多</t>
  </si>
  <si>
    <t>ﾀｶﾐ ｶﾅﾀ</t>
  </si>
  <si>
    <t>TAKAMI</t>
  </si>
  <si>
    <t>平田　岳</t>
  </si>
  <si>
    <t>ﾋﾗﾀ ｶﾞｸ</t>
  </si>
  <si>
    <t>MIYATA</t>
  </si>
  <si>
    <t>神戸学院大学</t>
  </si>
  <si>
    <t>KASE</t>
  </si>
  <si>
    <t>ASAO</t>
  </si>
  <si>
    <t>Shuji</t>
  </si>
  <si>
    <t>Reiji</t>
  </si>
  <si>
    <t>HIRAYAMA</t>
  </si>
  <si>
    <t>兵庫教育大学</t>
  </si>
  <si>
    <t>若松　天晴</t>
  </si>
  <si>
    <t>ﾜｶﾏﾂ ﾃﾝｾｲ</t>
  </si>
  <si>
    <t>WAKAMATSU</t>
  </si>
  <si>
    <t>Tensei</t>
  </si>
  <si>
    <t>甲南大学</t>
  </si>
  <si>
    <t>SHIKATA</t>
  </si>
  <si>
    <t>SUGINO</t>
  </si>
  <si>
    <t>Seita</t>
  </si>
  <si>
    <t>ｺｼﾞﾏ ｼｮｳﾀ</t>
  </si>
  <si>
    <t>流通科学大学</t>
  </si>
  <si>
    <t>UMEDA</t>
  </si>
  <si>
    <t>関西福祉大学</t>
  </si>
  <si>
    <t>Ryunosuke</t>
  </si>
  <si>
    <t>MORIKAWA</t>
  </si>
  <si>
    <t>Ryoya</t>
  </si>
  <si>
    <t>兵庫県立大学</t>
  </si>
  <si>
    <t>MATSUNAGA</t>
  </si>
  <si>
    <t>Tomonori</t>
  </si>
  <si>
    <t>Koichi</t>
  </si>
  <si>
    <t>神戸国際大学</t>
  </si>
  <si>
    <t>大阪経済大学</t>
  </si>
  <si>
    <t>SUDA</t>
  </si>
  <si>
    <t>SUGIHARA</t>
  </si>
  <si>
    <t>Shinichi</t>
  </si>
  <si>
    <t>HORI</t>
  </si>
  <si>
    <t>大阪国際大学</t>
  </si>
  <si>
    <t>AZUMA</t>
  </si>
  <si>
    <t>ONOUE</t>
  </si>
  <si>
    <t>Towa</t>
  </si>
  <si>
    <t>Kensho</t>
  </si>
  <si>
    <t>Ibuki</t>
  </si>
  <si>
    <t>ﾀｶﾊｼ ｺｳｷ</t>
  </si>
  <si>
    <t>Masashi</t>
  </si>
  <si>
    <t>TOKUNAGA</t>
  </si>
  <si>
    <t>Genta</t>
  </si>
  <si>
    <t>Shoei</t>
  </si>
  <si>
    <t>TAKAMATSU</t>
  </si>
  <si>
    <t>Temma</t>
  </si>
  <si>
    <t>HATTORI</t>
  </si>
  <si>
    <t>Yuzuki</t>
  </si>
  <si>
    <t>FURUTANI</t>
  </si>
  <si>
    <t>Minato</t>
  </si>
  <si>
    <t>和歌山大学</t>
  </si>
  <si>
    <t>UMEMOTO</t>
  </si>
  <si>
    <t>MARUO</t>
  </si>
  <si>
    <t>Kazuaki</t>
  </si>
  <si>
    <t>TANIMURA</t>
  </si>
  <si>
    <t>OBA</t>
  </si>
  <si>
    <t>KASHIWAGI</t>
  </si>
  <si>
    <t>大阪大谷大学</t>
  </si>
  <si>
    <t>DEGUCHI</t>
  </si>
  <si>
    <t>HARAGUCHI</t>
  </si>
  <si>
    <t>京都府立大学</t>
  </si>
  <si>
    <t>髙野　龍也</t>
  </si>
  <si>
    <t>ﾀｶﾉ ﾀﾂﾔ</t>
  </si>
  <si>
    <t>TAKANO</t>
  </si>
  <si>
    <t>KITANO</t>
  </si>
  <si>
    <t>関西外国語大学</t>
  </si>
  <si>
    <t>大阪医科薬科大学</t>
  </si>
  <si>
    <t>TSUJI</t>
  </si>
  <si>
    <t>大阪学院大学</t>
  </si>
  <si>
    <t>HORIUCHI</t>
  </si>
  <si>
    <t>YOKOYAMA</t>
  </si>
  <si>
    <t>関西医科大学</t>
  </si>
  <si>
    <t>ｳｴﾀﾞ ｺｳﾍｲ</t>
  </si>
  <si>
    <t>MAEGAWA</t>
  </si>
  <si>
    <t>OKITA</t>
  </si>
  <si>
    <t>FURUTA</t>
  </si>
  <si>
    <t>Tetsuo</t>
  </si>
  <si>
    <t>桃山学院大学</t>
  </si>
  <si>
    <t>IKEBE</t>
  </si>
  <si>
    <t>KODA</t>
  </si>
  <si>
    <t>NISHINO</t>
  </si>
  <si>
    <t>京都工芸繊維大学</t>
  </si>
  <si>
    <t>白矢　昂汰</t>
  </si>
  <si>
    <t>ｼﾗﾔ ｺｳﾀ</t>
  </si>
  <si>
    <t>SHIRAYA</t>
  </si>
  <si>
    <t>臼井　健悟</t>
  </si>
  <si>
    <t>ｳｽｲ ｹﾝｺﾞ</t>
  </si>
  <si>
    <t>栗山　玲温</t>
  </si>
  <si>
    <t>ｸﾘﾔﾏ ﾚｵﾝ</t>
  </si>
  <si>
    <t>KURIYAMA</t>
  </si>
  <si>
    <t>Reon</t>
  </si>
  <si>
    <t>AKITA</t>
  </si>
  <si>
    <t>Takeshi</t>
  </si>
  <si>
    <t>山口　龍真</t>
  </si>
  <si>
    <t>ﾔﾏｸﾞﾁ ﾘｭｳｼﾝ</t>
  </si>
  <si>
    <t>Ryushin</t>
  </si>
  <si>
    <t>宜野座金　流亜</t>
  </si>
  <si>
    <t>ｷﾞﾉｻﾞｷﾑ ﾙｱ</t>
  </si>
  <si>
    <t>GINOZAKIMU</t>
  </si>
  <si>
    <t>Rua</t>
  </si>
  <si>
    <t>島田　昌佳</t>
  </si>
  <si>
    <t>ｼﾏﾀﾞ ﾏｻﾖｼ</t>
  </si>
  <si>
    <t>Masayoshi</t>
  </si>
  <si>
    <t>HAMASAKI</t>
  </si>
  <si>
    <t>Keima</t>
  </si>
  <si>
    <t>大阪産業大学</t>
  </si>
  <si>
    <t>KUROSE</t>
  </si>
  <si>
    <t>YONEZAWA</t>
  </si>
  <si>
    <t>大阪成蹊大学</t>
  </si>
  <si>
    <t>Yoshihiro</t>
  </si>
  <si>
    <t>奈良教育大学</t>
  </si>
  <si>
    <t>大阪工業大学</t>
  </si>
  <si>
    <t>Kazusa</t>
  </si>
  <si>
    <t>Haruya</t>
  </si>
  <si>
    <t>SAWAI</t>
  </si>
  <si>
    <t>放送大学関西</t>
  </si>
  <si>
    <t>村上　将悟</t>
  </si>
  <si>
    <t>ﾑﾗｶﾐ ｼｮｳｺﾞ</t>
  </si>
  <si>
    <t>阿賀　康生</t>
  </si>
  <si>
    <t>ｱｶﾞ ﾔｽｵ</t>
  </si>
  <si>
    <t>AGA</t>
  </si>
  <si>
    <t>Yasuo</t>
  </si>
  <si>
    <t>奈良県立医科大学</t>
  </si>
  <si>
    <t>野本　大介</t>
  </si>
  <si>
    <t>ﾉﾓﾄ ﾀﾞｲｽｹ</t>
  </si>
  <si>
    <t>KANAZAWA</t>
  </si>
  <si>
    <t>滋賀大学</t>
  </si>
  <si>
    <t>Manato</t>
  </si>
  <si>
    <t>YOSHIHARA</t>
  </si>
  <si>
    <t>IIDA</t>
  </si>
  <si>
    <t>京都薬科大学</t>
  </si>
  <si>
    <t>ARAKI</t>
  </si>
  <si>
    <t>京都教育大学</t>
  </si>
  <si>
    <t>UMEHARA</t>
  </si>
  <si>
    <t>Takeaki</t>
  </si>
  <si>
    <t>山前　諒真</t>
  </si>
  <si>
    <t>ﾔﾏﾏｴ ﾘｮｳﾏ</t>
  </si>
  <si>
    <t>YAMAMAE</t>
  </si>
  <si>
    <t>京都府立医科大学</t>
  </si>
  <si>
    <t>IGUCHI</t>
  </si>
  <si>
    <t>滋賀医科大学</t>
  </si>
  <si>
    <t>KIDA</t>
  </si>
  <si>
    <t>滋賀県立大学</t>
  </si>
  <si>
    <t>ｲﾄｳ ﾕｳﾀ</t>
  </si>
  <si>
    <t>Yusaku</t>
  </si>
  <si>
    <t>上田　康平</t>
  </si>
  <si>
    <t>ﾌｼﾞｷ ﾕｳﾘ</t>
  </si>
  <si>
    <t>Yuri</t>
  </si>
  <si>
    <t>佛教大学</t>
  </si>
  <si>
    <t>KAWASE</t>
  </si>
  <si>
    <t>NISHIMOTO</t>
  </si>
  <si>
    <t>Aoto</t>
  </si>
  <si>
    <t>DAIMON</t>
  </si>
  <si>
    <t>UOTANI</t>
  </si>
  <si>
    <t>ASADA</t>
  </si>
  <si>
    <t>明治国際医療大学</t>
  </si>
  <si>
    <t>Satoru</t>
  </si>
  <si>
    <t>NISHIOKA</t>
  </si>
  <si>
    <t>SHIMOMURA</t>
  </si>
  <si>
    <t>Ryoto</t>
  </si>
  <si>
    <t>HIROTA</t>
  </si>
  <si>
    <t>Keito</t>
  </si>
  <si>
    <t>松原　光汰</t>
  </si>
  <si>
    <t>ﾏﾂﾊﾞﾗ ｺｳﾀ</t>
  </si>
  <si>
    <t>Shu</t>
  </si>
  <si>
    <t>京都橘大学</t>
  </si>
  <si>
    <t>大谷大学</t>
  </si>
  <si>
    <t>摂南大学</t>
  </si>
  <si>
    <t>Kenji</t>
  </si>
  <si>
    <t>SAKODA</t>
  </si>
  <si>
    <t>Shusuke</t>
  </si>
  <si>
    <t>MASUTANI</t>
  </si>
  <si>
    <t>Keiichiro</t>
  </si>
  <si>
    <t>東大阪大学</t>
  </si>
  <si>
    <t>Masatoshi</t>
  </si>
  <si>
    <t>びわこ学院大学</t>
  </si>
  <si>
    <t>URAKAWA</t>
  </si>
  <si>
    <t>Rukiya</t>
  </si>
  <si>
    <t>Hakuto</t>
  </si>
  <si>
    <t>KITAGAWA</t>
  </si>
  <si>
    <t>HIRAO</t>
  </si>
  <si>
    <t>HORIGUCHI</t>
  </si>
  <si>
    <t>ﾀﾅｶ ﾕｳｾｲ</t>
  </si>
  <si>
    <t>Miyu</t>
  </si>
  <si>
    <t>大阪商業大学</t>
  </si>
  <si>
    <t>YONEYAMA</t>
  </si>
  <si>
    <t>TODA</t>
  </si>
  <si>
    <t>木子　雄斗</t>
  </si>
  <si>
    <t>ｷｺﾞ ﾕｳﾄ</t>
  </si>
  <si>
    <t>KIGO</t>
  </si>
  <si>
    <t>AKAMATSU</t>
  </si>
  <si>
    <t>諏訪　皓己</t>
  </si>
  <si>
    <t>ｽﾜ ｺｳｷ</t>
  </si>
  <si>
    <t>SUWA</t>
  </si>
  <si>
    <t>Ko</t>
  </si>
  <si>
    <t>ﾊﾔｼ ｺｳｷ</t>
  </si>
  <si>
    <t>京都外国語大学</t>
  </si>
  <si>
    <t>Kazumasa</t>
  </si>
  <si>
    <t>FUKUMOTO</t>
  </si>
  <si>
    <t>中川　遥仁</t>
  </si>
  <si>
    <t>ﾅｶｶﾞﾜ ﾊﾙﾄ</t>
  </si>
  <si>
    <t>山田　慎之助</t>
  </si>
  <si>
    <t>ﾔﾏﾀﾞ ｼﾝﾉｽｹ</t>
  </si>
  <si>
    <t>山中　駿</t>
  </si>
  <si>
    <t>ﾔﾏﾅｶ ｼｭﾝ</t>
  </si>
  <si>
    <t>長田　雅史</t>
  </si>
  <si>
    <t>ﾅｶﾞﾀ ﾏｻｼ</t>
  </si>
  <si>
    <t>AMANO</t>
  </si>
  <si>
    <t>OKANO</t>
  </si>
  <si>
    <t>二村　草輔</t>
  </si>
  <si>
    <t>ﾆﾑﾗ ｿｳｽｹ</t>
  </si>
  <si>
    <t>NIMURA</t>
  </si>
  <si>
    <t>Reiya</t>
  </si>
  <si>
    <t>井上　貴文</t>
  </si>
  <si>
    <t>ｲﾉｳｴ ﾀｶﾌﾐ</t>
  </si>
  <si>
    <t>田中　駿一朗</t>
  </si>
  <si>
    <t>ﾀﾅｶ ｼｭﾝｲﾁﾛｳ</t>
  </si>
  <si>
    <t>SHIRAI</t>
  </si>
  <si>
    <t>松井　洋輔</t>
  </si>
  <si>
    <t>ﾏﾂｲ ﾖｳｽｹ</t>
  </si>
  <si>
    <t>NAGAO</t>
  </si>
  <si>
    <t>YAMAGAMI</t>
  </si>
  <si>
    <t>YAMAGISHI</t>
  </si>
  <si>
    <t>UMEMURA</t>
  </si>
  <si>
    <t>OKA</t>
  </si>
  <si>
    <t>EDA</t>
  </si>
  <si>
    <t>青野　智也</t>
  </si>
  <si>
    <t>ｱｵﾉ ﾄﾓﾔ</t>
  </si>
  <si>
    <t>AONO</t>
  </si>
  <si>
    <t>KOHARA</t>
  </si>
  <si>
    <t>板東　帝太</t>
  </si>
  <si>
    <t>ﾊﾞﾝﾄﾞｳ ｵｳﾀ</t>
  </si>
  <si>
    <t>井上　陽登</t>
  </si>
  <si>
    <t>ｲﾉｳｴ ｱｷﾄ</t>
  </si>
  <si>
    <t>佐藤　智樹</t>
  </si>
  <si>
    <t>ｻﾄｳ ﾄﾓｷ</t>
  </si>
  <si>
    <t>志水　宙斗</t>
  </si>
  <si>
    <t>ｼﾐｽﾞ ﾋﾛﾄ</t>
  </si>
  <si>
    <t>MURASHIMA</t>
  </si>
  <si>
    <t>山本　智丈</t>
  </si>
  <si>
    <t>ﾔﾏﾓﾄ ﾄﾓﾋﾛ</t>
  </si>
  <si>
    <t>細江　友暉</t>
  </si>
  <si>
    <t>ﾎｿｴ ﾕｳｷ</t>
  </si>
  <si>
    <t>HOSOE</t>
  </si>
  <si>
    <t>SUGANUMA</t>
  </si>
  <si>
    <t>橋本　慶太</t>
  </si>
  <si>
    <t>ﾊｼﾓﾄ ｹｲﾀ</t>
  </si>
  <si>
    <t>関　晃太朗</t>
  </si>
  <si>
    <t>ｾｷ ｺｳﾀﾛｳ</t>
  </si>
  <si>
    <t>中村　一貴</t>
  </si>
  <si>
    <t>ﾅｶﾑﾗ ｶｽﾞﾀｶ</t>
  </si>
  <si>
    <t>奥谷　俊介</t>
  </si>
  <si>
    <t>ｵｸﾀﾆ ｼｭﾝｽｹ</t>
  </si>
  <si>
    <t>OKUTANI</t>
  </si>
  <si>
    <t>KUROKI</t>
  </si>
  <si>
    <t>ｻｲﾄｳ ｶﾞｸ</t>
  </si>
  <si>
    <t>DANJO</t>
  </si>
  <si>
    <t>安川　楓</t>
  </si>
  <si>
    <t>ﾔｽｶﾜ ｶｴﾃﾞ</t>
  </si>
  <si>
    <t>YASUKAWA</t>
  </si>
  <si>
    <t>Kaede</t>
  </si>
  <si>
    <t>城戸　裕登</t>
  </si>
  <si>
    <t>ｷﾄﾞ ﾕｳﾄ</t>
  </si>
  <si>
    <t>KIDO</t>
  </si>
  <si>
    <t>朝田　康聖</t>
  </si>
  <si>
    <t>ｱｻﾀﾞ ｺｳｾｲ</t>
  </si>
  <si>
    <t>木村　元</t>
  </si>
  <si>
    <t>島田　拓実</t>
  </si>
  <si>
    <t>ｼﾏﾀﾞ ﾀｸﾐ</t>
  </si>
  <si>
    <t>ﾌｸｻﾞｷ ﾄﾓｷ</t>
  </si>
  <si>
    <t>FUKUZAKI</t>
  </si>
  <si>
    <t>FURUNO</t>
  </si>
  <si>
    <t>Kaita</t>
  </si>
  <si>
    <t>Atomu</t>
  </si>
  <si>
    <t>Zen</t>
  </si>
  <si>
    <t>ARIKATA</t>
  </si>
  <si>
    <t>KAJITA</t>
  </si>
  <si>
    <t>大藪　輝</t>
  </si>
  <si>
    <t>ｵｵﾔﾌﾞ ｱｷﾗ</t>
  </si>
  <si>
    <t>NAKAHIRA</t>
  </si>
  <si>
    <t>Yoshihiko</t>
  </si>
  <si>
    <t>NISHIBATA</t>
  </si>
  <si>
    <t>大和大学</t>
  </si>
  <si>
    <t>KAWABE</t>
  </si>
  <si>
    <t>Shuma</t>
  </si>
  <si>
    <t>HATANO</t>
  </si>
  <si>
    <t>KUWANO</t>
  </si>
  <si>
    <t>KOMURA</t>
  </si>
  <si>
    <t>KOMAI</t>
  </si>
  <si>
    <t>SHIMODA</t>
  </si>
  <si>
    <t>菊池　太賀</t>
  </si>
  <si>
    <t>ｷｸﾁ ﾀｲｶﾞ</t>
  </si>
  <si>
    <t>西岡田　航大</t>
  </si>
  <si>
    <t>ﾆｼｵｶﾀﾞ ｺｳﾀﾞｲ</t>
  </si>
  <si>
    <t>NISHIOKADA</t>
  </si>
  <si>
    <t>武田　博樹</t>
  </si>
  <si>
    <t>ﾀｹﾀﾞ ﾋﾛｷ</t>
  </si>
  <si>
    <t>沖田　啓紀</t>
  </si>
  <si>
    <t>ｵｷﾀ ﾋﾛｷ</t>
  </si>
  <si>
    <t>尾田　晴風</t>
  </si>
  <si>
    <t>ｵﾀﾞ ﾊﾔｶ</t>
  </si>
  <si>
    <t>Hayaka</t>
  </si>
  <si>
    <t>野田　雄也</t>
  </si>
  <si>
    <t>ﾉﾀﾞ ﾕｳﾔ</t>
  </si>
  <si>
    <t>山路　涼太</t>
  </si>
  <si>
    <t>ﾔﾏｼﾞ ﾘｮｳﾀ</t>
  </si>
  <si>
    <t>YAMAJI</t>
  </si>
  <si>
    <t>辻本　駿葵</t>
  </si>
  <si>
    <t>ﾂｼﾞﾓﾄ ｼｭﾝｷ</t>
  </si>
  <si>
    <t>松永　宗大</t>
  </si>
  <si>
    <t>ﾏﾂﾅｶﾞ ｿｳﾀ</t>
  </si>
  <si>
    <t>安井　涼音</t>
  </si>
  <si>
    <t>ﾔｽｲ ﾘｮｵ</t>
  </si>
  <si>
    <t>福本　雄太</t>
  </si>
  <si>
    <t>ﾌｸﾓﾄ ﾕｳﾀ</t>
  </si>
  <si>
    <t>谷垣　幹</t>
  </si>
  <si>
    <t>ﾀﾆｶﾞｷ ﾂﾖｼ</t>
  </si>
  <si>
    <t>伊藤　拓真</t>
  </si>
  <si>
    <t>ｲﾄｳ ﾀｸﾏ</t>
  </si>
  <si>
    <t>角川　裕哉</t>
  </si>
  <si>
    <t>ｶﾄﾞｶﾜ ﾕｳﾔ</t>
  </si>
  <si>
    <t>KADOKAWA</t>
  </si>
  <si>
    <t>中山　翔太</t>
  </si>
  <si>
    <t>ﾅｶﾔﾏ ｼｮｳﾀ</t>
  </si>
  <si>
    <t>池本　陽介</t>
  </si>
  <si>
    <t>ｲｹﾓﾄ ﾖｳｽｹ</t>
  </si>
  <si>
    <t>IKEMOTO</t>
  </si>
  <si>
    <t>原　麻嘉</t>
  </si>
  <si>
    <t>ﾊﾗ ﾏﾋﾛ</t>
  </si>
  <si>
    <t>HIROHATA</t>
  </si>
  <si>
    <t>Mikito</t>
  </si>
  <si>
    <t>Hijiri</t>
  </si>
  <si>
    <t>岩本　翔太</t>
  </si>
  <si>
    <t>ｲﾜﾓﾄ ｼｮｳﾀ</t>
  </si>
  <si>
    <t>西川　洸平</t>
  </si>
  <si>
    <t>ﾆｼｶﾜ ｺｳﾍｲ</t>
  </si>
  <si>
    <t>平山　悦章</t>
  </si>
  <si>
    <t>ﾋﾗﾔﾏ ﾖｼｱｷ</t>
  </si>
  <si>
    <t>金盛　圭悟</t>
  </si>
  <si>
    <t>ｶﾅﾓﾘ ｹｲｺﾞ</t>
  </si>
  <si>
    <t>KANAMORI</t>
  </si>
  <si>
    <t>Takaya</t>
  </si>
  <si>
    <t>NISHI</t>
  </si>
  <si>
    <t>西山　在喜</t>
  </si>
  <si>
    <t>ﾆｼﾔﾏ ｱﾘｷ</t>
  </si>
  <si>
    <t>Ariki</t>
  </si>
  <si>
    <t>ﾀｶﾔﾏ ｹﾝｽｹ</t>
  </si>
  <si>
    <t>髙田　雄平</t>
  </si>
  <si>
    <t>ﾀｶﾀﾞ ﾕｳﾍｲ</t>
  </si>
  <si>
    <t>三嶋　友貴</t>
  </si>
  <si>
    <t>ﾐｼﾏ ﾄﾓｷ</t>
  </si>
  <si>
    <t>小笹　陽輝</t>
  </si>
  <si>
    <t>ｵｻﾞｻ ﾊﾙｷ</t>
  </si>
  <si>
    <t>OZASA</t>
  </si>
  <si>
    <t>KITAMOTO</t>
  </si>
  <si>
    <t>YOKOTE</t>
  </si>
  <si>
    <t>Kanshi</t>
  </si>
  <si>
    <t>MURAMOTO</t>
  </si>
  <si>
    <t>TAKASE</t>
  </si>
  <si>
    <t>川井　流星</t>
  </si>
  <si>
    <t>ｶﾜｲ ﾘｭｳｾｲ</t>
  </si>
  <si>
    <t>小南　翔</t>
  </si>
  <si>
    <t>ｺﾐﾅﾐ ｼｮｳ</t>
  </si>
  <si>
    <t>KOMINAMI</t>
  </si>
  <si>
    <t>河本　琉希</t>
  </si>
  <si>
    <t>ｶﾜﾓﾄ ﾘｭｳｷ</t>
  </si>
  <si>
    <t>天白　陸斗</t>
  </si>
  <si>
    <t>ﾃﾝﾊﾟｸ ﾘｸﾄ</t>
  </si>
  <si>
    <t>TEMPAKU</t>
  </si>
  <si>
    <t>長谷川　大智</t>
  </si>
  <si>
    <t>ﾊｾｶﾞﾜ ﾀﾞｲﾁ</t>
  </si>
  <si>
    <t>Suzuka</t>
  </si>
  <si>
    <t>Sena</t>
  </si>
  <si>
    <t>Yuka</t>
  </si>
  <si>
    <t>IKI</t>
  </si>
  <si>
    <t>ASANO</t>
  </si>
  <si>
    <t>Hinata</t>
  </si>
  <si>
    <t>UETA</t>
  </si>
  <si>
    <t>NISHIWAKI</t>
  </si>
  <si>
    <t>KAI</t>
  </si>
  <si>
    <t>NAKASE</t>
  </si>
  <si>
    <t>Mao</t>
  </si>
  <si>
    <t>KIRIKURI</t>
  </si>
  <si>
    <t>ﾌｼﾞﾓﾄ ﾘｮｳ</t>
  </si>
  <si>
    <t>KATSURA</t>
  </si>
  <si>
    <t>KANO</t>
  </si>
  <si>
    <t>MIYADE</t>
  </si>
  <si>
    <t>Mutsuki</t>
  </si>
  <si>
    <t>HOSOKAWA</t>
  </si>
  <si>
    <t>Rin</t>
  </si>
  <si>
    <t>ISHITANI</t>
  </si>
  <si>
    <t>FUKUI</t>
  </si>
  <si>
    <t>OBAYASHI</t>
  </si>
  <si>
    <t>MORINAGA</t>
  </si>
  <si>
    <t>YABUTA</t>
  </si>
  <si>
    <t>TABATA</t>
  </si>
  <si>
    <t>AOYAMA</t>
  </si>
  <si>
    <t>SHIROTANI</t>
  </si>
  <si>
    <t>KAWAHARA</t>
  </si>
  <si>
    <t>MIZUTA</t>
  </si>
  <si>
    <t>Hazuki</t>
  </si>
  <si>
    <t>SUGIYAMA</t>
  </si>
  <si>
    <t>IRIE</t>
  </si>
  <si>
    <t>YODA</t>
  </si>
  <si>
    <t>OKUDA</t>
  </si>
  <si>
    <t>MORIOKA</t>
  </si>
  <si>
    <t>NAKAJI</t>
  </si>
  <si>
    <t>TABUCHI</t>
  </si>
  <si>
    <t>Mirai</t>
  </si>
  <si>
    <t>NAKATO</t>
  </si>
  <si>
    <t>KAMO</t>
  </si>
  <si>
    <t>団体名略称</t>
    <rPh sb="0" eb="5">
      <t>ダンタイメイリャクショウ</t>
    </rPh>
    <phoneticPr fontId="2"/>
  </si>
  <si>
    <t>申込責任者</t>
    <rPh sb="0" eb="2">
      <t>モウシコミ</t>
    </rPh>
    <rPh sb="2" eb="5">
      <t>セキニンシャ</t>
    </rPh>
    <phoneticPr fontId="2"/>
  </si>
  <si>
    <t>氏名</t>
    <rPh sb="0" eb="2">
      <t>シメイ</t>
    </rPh>
    <phoneticPr fontId="2"/>
  </si>
  <si>
    <t>連絡先〒</t>
    <rPh sb="0" eb="3">
      <t>レンラクサキ</t>
    </rPh>
    <phoneticPr fontId="2"/>
  </si>
  <si>
    <t>連絡先電話番号</t>
    <rPh sb="0" eb="3">
      <t>レンラクサキ</t>
    </rPh>
    <rPh sb="3" eb="7">
      <t>デンワバンゴウ</t>
    </rPh>
    <phoneticPr fontId="2"/>
  </si>
  <si>
    <t>連絡先住所</t>
    <rPh sb="0" eb="3">
      <t>レンラクサキ</t>
    </rPh>
    <rPh sb="3" eb="5">
      <t>ジュウショ</t>
    </rPh>
    <phoneticPr fontId="2"/>
  </si>
  <si>
    <t>N1</t>
  </si>
  <si>
    <t>N2</t>
  </si>
  <si>
    <t>N3</t>
  </si>
  <si>
    <t>SX</t>
  </si>
  <si>
    <t>KC</t>
  </si>
  <si>
    <t>MC</t>
  </si>
  <si>
    <t>TL</t>
  </si>
  <si>
    <t>WT</t>
  </si>
  <si>
    <t>ZK</t>
  </si>
  <si>
    <t>S1</t>
  </si>
  <si>
    <t>S2</t>
  </si>
  <si>
    <t>S3</t>
  </si>
  <si>
    <t>S1</t>
    <phoneticPr fontId="2"/>
  </si>
  <si>
    <t>大学名</t>
  </si>
  <si>
    <t>団体コード</t>
  </si>
  <si>
    <t>ｶﾅ</t>
  </si>
  <si>
    <t>男</t>
  </si>
  <si>
    <t>女</t>
  </si>
  <si>
    <t>追手門学院大</t>
  </si>
  <si>
    <t>ｵｳﾃﾓﾝｶﾞｸｲﾝﾀﾞｲ</t>
  </si>
  <si>
    <t>大阪医科薬科大</t>
  </si>
  <si>
    <t>ｵｵｻｶｲｶﾔｯｶﾀﾞｲ</t>
  </si>
  <si>
    <t>大阪大谷大</t>
  </si>
  <si>
    <t>ｵｵｻｶｵｵﾀﾆﾀﾞｲ</t>
  </si>
  <si>
    <t>大阪学院大</t>
  </si>
  <si>
    <t>ｵｵｻｶｶﾞｸｲﾝﾀﾞｲ</t>
  </si>
  <si>
    <t>大阪教育大</t>
  </si>
  <si>
    <t>ｵｵｻｶｷｮｳｲｸﾀﾞｲ</t>
  </si>
  <si>
    <t>大阪経済大</t>
  </si>
  <si>
    <t>ｵｵｻｶｹｲｻﾞｲﾀﾞｲ</t>
  </si>
  <si>
    <t>大阪経済法科大</t>
  </si>
  <si>
    <t>ｵｵｻｶｹｲｻﾞｲﾎｳｶﾀﾞｲ</t>
  </si>
  <si>
    <t>大阪芸術大</t>
  </si>
  <si>
    <t>ｵｵｻｶｹﾞｲｼﾞｭﾂﾀﾞｲ</t>
  </si>
  <si>
    <t>大阪工業大</t>
  </si>
  <si>
    <t>ｵｵｻｶｺｳｷﾞｮｳﾀﾞｲ</t>
  </si>
  <si>
    <t>大阪国際大</t>
  </si>
  <si>
    <t>ｵｵｻｶｺｸｻｲﾀﾞｲ</t>
  </si>
  <si>
    <t>大阪産業大</t>
  </si>
  <si>
    <t>ｵｵｻｶｻﾝｷﾞｮｳﾀﾞｲ</t>
  </si>
  <si>
    <t>大阪商業大</t>
  </si>
  <si>
    <t>ｵｵｻｶｼｮｳｷﾞｮｳﾀﾞｲ</t>
  </si>
  <si>
    <t>大阪成蹊大</t>
  </si>
  <si>
    <t>ｵｵｻｶｾｲｹｲﾀﾞｲ</t>
  </si>
  <si>
    <t>大阪大</t>
  </si>
  <si>
    <t>ｵｵｻｶﾀﾞｲ</t>
  </si>
  <si>
    <t>大阪体育大</t>
  </si>
  <si>
    <t>ｵｵｻｶﾀｲｲｸﾀﾞｲ</t>
  </si>
  <si>
    <t>大谷大</t>
  </si>
  <si>
    <t>ｵｵﾀﾆﾀﾞｲ</t>
  </si>
  <si>
    <t>関西外国語大</t>
  </si>
  <si>
    <t>ｶﾝｻｲｶﾞｲｺｸｺﾞﾀﾞｲ</t>
  </si>
  <si>
    <t>関西大</t>
  </si>
  <si>
    <t>ｶﾝｻｲﾀﾞｲ</t>
  </si>
  <si>
    <t>関西福祉大</t>
  </si>
  <si>
    <t>ｶﾝｻｲﾌｸｼﾀﾞｲ</t>
  </si>
  <si>
    <t>関西学院大</t>
  </si>
  <si>
    <t>ｶﾝｾｲｶﾞｸｲﾝﾀﾞｲ</t>
  </si>
  <si>
    <t>京都外国語大</t>
  </si>
  <si>
    <t>ｷｮｳﾄｶﾞｲｺｸｺﾞﾀﾞｲ</t>
  </si>
  <si>
    <t>京都教育大</t>
  </si>
  <si>
    <t>京都光華女子大</t>
  </si>
  <si>
    <t>ｷｮｳﾄｺｳｶｼﾞｮｼﾀﾞｲ</t>
  </si>
  <si>
    <t>京都工芸繊維大</t>
  </si>
  <si>
    <t>ｷｮｳﾄｺｳｹﾞｲｾﾝｲﾀﾞｲ</t>
  </si>
  <si>
    <t>京都産業大</t>
  </si>
  <si>
    <t>ｷｮｳﾄｻﾝｷﾞｮｳﾀﾞｲ</t>
  </si>
  <si>
    <t>京都女子大</t>
  </si>
  <si>
    <t>ｷｮｳﾄｼﾞｮｼﾀﾞｲ</t>
  </si>
  <si>
    <t>京都大</t>
  </si>
  <si>
    <t>ｷｮｳﾄﾀﾞｲ</t>
  </si>
  <si>
    <t>京都橘大</t>
  </si>
  <si>
    <t>ｷｮｳﾄﾀﾁﾊﾞﾅﾀﾞｲ</t>
  </si>
  <si>
    <t>京都府立医科大</t>
  </si>
  <si>
    <t>ｷｮｳﾄﾌﾘﾂｲｶﾀﾞｲ</t>
  </si>
  <si>
    <t>京都府立大</t>
  </si>
  <si>
    <t>ｷｮｳﾄﾌﾘﾂﾀﾞｲ</t>
  </si>
  <si>
    <t>京都薬科大</t>
  </si>
  <si>
    <t>ｷｮｳﾄﾔｯｶﾀﾞｲ</t>
  </si>
  <si>
    <t>近畿大</t>
  </si>
  <si>
    <t>ｷﾝｷﾀﾞｲ</t>
  </si>
  <si>
    <t>甲南大</t>
  </si>
  <si>
    <t>ｺｳﾅﾝﾀﾞｲ</t>
  </si>
  <si>
    <t>神戸学院大</t>
  </si>
  <si>
    <t>ｺｳﾍﾞｶﾞｸｲﾝﾀﾞｲ</t>
  </si>
  <si>
    <t>ｺｳﾍﾞｺｸｻｲﾀﾞｲ</t>
  </si>
  <si>
    <t>神戸大</t>
  </si>
  <si>
    <t>ｺｳﾍﾞﾀﾞｲ</t>
  </si>
  <si>
    <t>滋賀医科大</t>
  </si>
  <si>
    <t>ｼｶﾞｲｶﾀﾞｲ</t>
  </si>
  <si>
    <t>滋賀県立大</t>
  </si>
  <si>
    <t>ｼｶﾞｹﾝﾘﾂﾀﾞｲ</t>
  </si>
  <si>
    <t>滋賀大</t>
  </si>
  <si>
    <t>ｼｶﾞﾀﾞｲ</t>
  </si>
  <si>
    <t>摂南大</t>
  </si>
  <si>
    <t>ｾﾂﾅﾝﾀﾞｲ</t>
  </si>
  <si>
    <t>園田学園女子大</t>
  </si>
  <si>
    <t>ｿﾉﾀﾞｶﾞｸｴﾝｼﾞｮｼﾀﾞｲ</t>
  </si>
  <si>
    <t>天理大</t>
  </si>
  <si>
    <t>ﾃﾝﾘﾀﾞｲ</t>
  </si>
  <si>
    <t>同志社女子大</t>
  </si>
  <si>
    <t>ﾄﾞｳｼｼｬｼﾞｮｼﾀﾞｲ</t>
  </si>
  <si>
    <t>同志社大</t>
  </si>
  <si>
    <t>ﾄﾞｳｼｼｬﾀﾞｲ</t>
  </si>
  <si>
    <t>奈良県立医科大</t>
  </si>
  <si>
    <t>ﾅﾗｹﾝﾘﾂｲｶﾀﾞｲ</t>
  </si>
  <si>
    <t>羽衣国際大</t>
  </si>
  <si>
    <t>ﾊｺﾞﾛﾓｺｸｻｲﾀﾞｲ</t>
  </si>
  <si>
    <t>阪南大</t>
  </si>
  <si>
    <t>ﾊﾝﾅﾝﾀﾞｲ</t>
  </si>
  <si>
    <t>東大阪大</t>
  </si>
  <si>
    <t>ﾋｶﾞｼｵｵｻｶﾀﾞｲ</t>
  </si>
  <si>
    <t>兵庫教育大</t>
  </si>
  <si>
    <t>ﾋｮｳｺﾞｷｮｳｲｸﾀﾞｲ</t>
  </si>
  <si>
    <t>兵庫県立大</t>
  </si>
  <si>
    <t>ﾋｮｳｺﾞｹﾝﾘﾂﾀﾞｲ</t>
  </si>
  <si>
    <t>兵庫大</t>
  </si>
  <si>
    <t>ﾋｮｳｺﾞﾀﾞｲ</t>
  </si>
  <si>
    <t>びわこ学院大</t>
  </si>
  <si>
    <t>ﾋﾞﾜｺｶﾞｸｲﾝﾀﾞｲ</t>
  </si>
  <si>
    <t>びわこ成蹊スポーツ大</t>
  </si>
  <si>
    <t>佛教大</t>
  </si>
  <si>
    <t>ﾌﾞｯｷｮｳﾀﾞｲ</t>
  </si>
  <si>
    <t>武庫川女子大</t>
  </si>
  <si>
    <t>ﾑｺｶﾞﾜｼﾞｮｼﾀﾞｲ</t>
  </si>
  <si>
    <t>明治国際医療大</t>
  </si>
  <si>
    <t>ﾒｲｼﾞｺｸｻｲｲﾘｮｳﾀﾞｲ</t>
  </si>
  <si>
    <t>桃山学院大</t>
  </si>
  <si>
    <t>ﾓﾓﾔﾏｶﾞｸｲﾝﾀﾞｲ</t>
  </si>
  <si>
    <t>大和大</t>
  </si>
  <si>
    <t>ﾔﾏﾄﾀﾞｲ</t>
  </si>
  <si>
    <t>立命館大</t>
  </si>
  <si>
    <t>ﾘﾂﾒｲｶﾝﾀﾞｲ</t>
  </si>
  <si>
    <t>龍谷大</t>
  </si>
  <si>
    <t>ﾘｭｳｺｸﾀﾞｲ</t>
  </si>
  <si>
    <t>流通科学大</t>
  </si>
  <si>
    <t>ﾘｭｳﾂｳｶｶﾞｸﾀﾞｲ</t>
  </si>
  <si>
    <t>和歌山大</t>
  </si>
  <si>
    <t>ﾜｶﾔﾏﾀﾞｲ</t>
  </si>
  <si>
    <t>ハーフマラソン</t>
    <phoneticPr fontId="2"/>
  </si>
  <si>
    <t>00</t>
    <phoneticPr fontId="2"/>
  </si>
  <si>
    <t>団体名</t>
    <rPh sb="0" eb="3">
      <t>ダンタイメイ</t>
    </rPh>
    <phoneticPr fontId="2"/>
  </si>
  <si>
    <t>性別</t>
    <rPh sb="0" eb="2">
      <t>セイベツ</t>
    </rPh>
    <phoneticPr fontId="2"/>
  </si>
  <si>
    <t>男</t>
    <rPh sb="0" eb="1">
      <t>オトコ</t>
    </rPh>
    <phoneticPr fontId="2"/>
  </si>
  <si>
    <t>申込責任者氏名</t>
    <rPh sb="0" eb="5">
      <t>モウシコミセキニンシャ</t>
    </rPh>
    <rPh sb="5" eb="7">
      <t>シメイ</t>
    </rPh>
    <phoneticPr fontId="2"/>
  </si>
  <si>
    <t>印</t>
    <rPh sb="0" eb="1">
      <t>イン</t>
    </rPh>
    <phoneticPr fontId="2"/>
  </si>
  <si>
    <t>No.</t>
    <phoneticPr fontId="2"/>
  </si>
  <si>
    <t>登録
番号</t>
    <rPh sb="0" eb="2">
      <t>トウロク</t>
    </rPh>
    <rPh sb="3" eb="5">
      <t>バンゴウ</t>
    </rPh>
    <phoneticPr fontId="2"/>
  </si>
  <si>
    <t>ﾌﾘｶﾞﾅ</t>
    <phoneticPr fontId="2"/>
  </si>
  <si>
    <t>学年</t>
    <rPh sb="0" eb="2">
      <t>ガクネン</t>
    </rPh>
    <phoneticPr fontId="2"/>
  </si>
  <si>
    <t>大学名</t>
    <rPh sb="0" eb="3">
      <t>ダイガクメイ</t>
    </rPh>
    <phoneticPr fontId="2"/>
  </si>
  <si>
    <t>分</t>
    <rPh sb="0" eb="1">
      <t>フン</t>
    </rPh>
    <phoneticPr fontId="2"/>
  </si>
  <si>
    <t>秒</t>
    <rPh sb="0" eb="1">
      <t>ビョウ</t>
    </rPh>
    <phoneticPr fontId="2"/>
  </si>
  <si>
    <t>10000m</t>
    <phoneticPr fontId="2"/>
  </si>
  <si>
    <t>5000m</t>
    <phoneticPr fontId="2"/>
  </si>
  <si>
    <t>入力</t>
    <rPh sb="0" eb="2">
      <t>ニュウリョク</t>
    </rPh>
    <phoneticPr fontId="2"/>
  </si>
  <si>
    <t>上から入力</t>
    <rPh sb="0" eb="1">
      <t>ウエ</t>
    </rPh>
    <rPh sb="3" eb="5">
      <t>ニュウリョク</t>
    </rPh>
    <phoneticPr fontId="2"/>
  </si>
  <si>
    <t>区分</t>
    <rPh sb="0" eb="2">
      <t>クブン</t>
    </rPh>
    <phoneticPr fontId="2"/>
  </si>
  <si>
    <t>オープン男子</t>
    <rPh sb="4" eb="6">
      <t>ダンシ</t>
    </rPh>
    <phoneticPr fontId="2"/>
  </si>
  <si>
    <t>オープン女子</t>
    <rPh sb="4" eb="6">
      <t>ジョシ</t>
    </rPh>
    <phoneticPr fontId="2"/>
  </si>
  <si>
    <t>77</t>
    <phoneticPr fontId="2"/>
  </si>
  <si>
    <t>DB</t>
    <phoneticPr fontId="2"/>
  </si>
  <si>
    <t>ZK</t>
    <phoneticPr fontId="2"/>
  </si>
  <si>
    <t>対校女子</t>
    <rPh sb="0" eb="2">
      <t>タイコウ</t>
    </rPh>
    <rPh sb="2" eb="4">
      <t>ジョシ</t>
    </rPh>
    <phoneticPr fontId="2"/>
  </si>
  <si>
    <t>対校男子</t>
    <rPh sb="0" eb="2">
      <t>タイコウ</t>
    </rPh>
    <rPh sb="2" eb="4">
      <t>ダンシ</t>
    </rPh>
    <phoneticPr fontId="2"/>
  </si>
  <si>
    <t>競技種目</t>
    <rPh sb="0" eb="2">
      <t>キョウギ</t>
    </rPh>
    <rPh sb="2" eb="4">
      <t>シュモク</t>
    </rPh>
    <phoneticPr fontId="2"/>
  </si>
  <si>
    <t>A</t>
    <phoneticPr fontId="2"/>
  </si>
  <si>
    <t>申込人数</t>
    <rPh sb="0" eb="2">
      <t>モウシコミ</t>
    </rPh>
    <rPh sb="2" eb="4">
      <t>ニンズウ</t>
    </rPh>
    <phoneticPr fontId="2"/>
  </si>
  <si>
    <t>生年月日</t>
    <rPh sb="0" eb="4">
      <t>セイネンガッピ</t>
    </rPh>
    <phoneticPr fontId="2"/>
  </si>
  <si>
    <t>ハーフマラソン</t>
  </si>
  <si>
    <t>ハーフマラソン</t>
    <phoneticPr fontId="2"/>
  </si>
  <si>
    <t>10000m</t>
  </si>
  <si>
    <t>10000m</t>
    <phoneticPr fontId="2"/>
  </si>
  <si>
    <t>5000m</t>
  </si>
  <si>
    <t>5000m</t>
    <phoneticPr fontId="2"/>
  </si>
  <si>
    <t>3000m</t>
  </si>
  <si>
    <t>3000m</t>
    <phoneticPr fontId="2"/>
  </si>
  <si>
    <t>男子資格種目</t>
    <rPh sb="0" eb="2">
      <t>ダンシ</t>
    </rPh>
    <rPh sb="2" eb="4">
      <t>シカク</t>
    </rPh>
    <rPh sb="4" eb="6">
      <t>シュモク</t>
    </rPh>
    <phoneticPr fontId="2"/>
  </si>
  <si>
    <t>女子資格種目</t>
    <rPh sb="0" eb="2">
      <t>ジョシ</t>
    </rPh>
    <rPh sb="2" eb="6">
      <t>シカクシュモク</t>
    </rPh>
    <phoneticPr fontId="2"/>
  </si>
  <si>
    <t>男子資格種目</t>
    <rPh sb="0" eb="2">
      <t>ダンシ</t>
    </rPh>
    <rPh sb="2" eb="6">
      <t>シカクシュモク</t>
    </rPh>
    <phoneticPr fontId="2"/>
  </si>
  <si>
    <t>女子資格種目</t>
    <rPh sb="0" eb="6">
      <t>ジョシシカクシュモク</t>
    </rPh>
    <phoneticPr fontId="2"/>
  </si>
  <si>
    <t>女子リスト</t>
    <rPh sb="0" eb="2">
      <t>ジョシ</t>
    </rPh>
    <phoneticPr fontId="2"/>
  </si>
  <si>
    <t>男子リスト</t>
    <rPh sb="0" eb="2">
      <t>ダンシ</t>
    </rPh>
    <phoneticPr fontId="2"/>
  </si>
  <si>
    <t>種目コード</t>
    <rPh sb="0" eb="2">
      <t>シュモク</t>
    </rPh>
    <phoneticPr fontId="2"/>
  </si>
  <si>
    <t>男子1部</t>
    <rPh sb="0" eb="2">
      <t>ダンシ</t>
    </rPh>
    <rPh sb="3" eb="4">
      <t>ブ</t>
    </rPh>
    <phoneticPr fontId="2"/>
  </si>
  <si>
    <t>男子2部</t>
    <rPh sb="0" eb="2">
      <t>ダンシ</t>
    </rPh>
    <rPh sb="3" eb="4">
      <t>ブ</t>
    </rPh>
    <phoneticPr fontId="2"/>
  </si>
  <si>
    <t>オープン</t>
    <phoneticPr fontId="2"/>
  </si>
  <si>
    <t>OPハーフマラソン</t>
    <phoneticPr fontId="2"/>
  </si>
  <si>
    <t>申込確認表</t>
    <rPh sb="0" eb="5">
      <t>モウシコミカクニンヒョウ</t>
    </rPh>
    <phoneticPr fontId="2"/>
  </si>
  <si>
    <t>対校</t>
    <rPh sb="0" eb="2">
      <t>タイコウ</t>
    </rPh>
    <phoneticPr fontId="2"/>
  </si>
  <si>
    <t>部</t>
    <rPh sb="0" eb="1">
      <t>ブ</t>
    </rPh>
    <phoneticPr fontId="2"/>
  </si>
  <si>
    <t>大学名（性別抜き）</t>
    <rPh sb="0" eb="3">
      <t>ダイガクメイ</t>
    </rPh>
    <rPh sb="4" eb="7">
      <t>セイベツヌ</t>
    </rPh>
    <phoneticPr fontId="5"/>
  </si>
  <si>
    <t>ｵｵｻｶｺｳﾘﾂﾀﾞｲ</t>
  </si>
  <si>
    <t>大阪公立大</t>
  </si>
  <si>
    <t>放送大関西</t>
    <rPh sb="3" eb="5">
      <t>カンサイ</t>
    </rPh>
    <phoneticPr fontId="2"/>
  </si>
  <si>
    <t>競技種目</t>
    <rPh sb="0" eb="4">
      <t>キョウギシュモク</t>
    </rPh>
    <phoneticPr fontId="2"/>
  </si>
  <si>
    <t>区分</t>
    <rPh sb="0" eb="2">
      <t>クブン</t>
    </rPh>
    <phoneticPr fontId="2"/>
  </si>
  <si>
    <t>登録番号</t>
    <rPh sb="0" eb="4">
      <t>トウロクバンゴウ</t>
    </rPh>
    <phoneticPr fontId="2"/>
  </si>
  <si>
    <t>氏名</t>
    <rPh sb="0" eb="2">
      <t>シメイ</t>
    </rPh>
    <phoneticPr fontId="2"/>
  </si>
  <si>
    <t>ﾌﾘｶﾞﾅ</t>
    <phoneticPr fontId="2"/>
  </si>
  <si>
    <t>性別</t>
    <rPh sb="0" eb="2">
      <t>セイベツ</t>
    </rPh>
    <phoneticPr fontId="2"/>
  </si>
  <si>
    <t>学年</t>
    <rPh sb="0" eb="2">
      <t>ガクネン</t>
    </rPh>
    <phoneticPr fontId="2"/>
  </si>
  <si>
    <t>生年月日</t>
    <rPh sb="0" eb="4">
      <t>セイネンガッピ</t>
    </rPh>
    <phoneticPr fontId="2"/>
  </si>
  <si>
    <t>大学名</t>
    <rPh sb="0" eb="3">
      <t>ダイガクメイ</t>
    </rPh>
    <phoneticPr fontId="2"/>
  </si>
  <si>
    <t>ハーフマラソン</t>
    <phoneticPr fontId="2"/>
  </si>
  <si>
    <t>標準突破種目</t>
    <rPh sb="0" eb="4">
      <t>ヒョウジュントッパ</t>
    </rPh>
    <rPh sb="4" eb="6">
      <t>シュモク</t>
    </rPh>
    <phoneticPr fontId="2"/>
  </si>
  <si>
    <t>標準突破記録</t>
    <rPh sb="0" eb="4">
      <t>ヒョウジュントッパ</t>
    </rPh>
    <rPh sb="4" eb="6">
      <t>キロク</t>
    </rPh>
    <phoneticPr fontId="2"/>
  </si>
  <si>
    <t>分</t>
    <rPh sb="0" eb="1">
      <t>フン</t>
    </rPh>
    <phoneticPr fontId="2"/>
  </si>
  <si>
    <t>秒</t>
    <rPh sb="0" eb="1">
      <t>ビョウ</t>
    </rPh>
    <phoneticPr fontId="2"/>
  </si>
  <si>
    <t>記録会/ラウンド</t>
    <rPh sb="0" eb="3">
      <t>キロクカイ</t>
    </rPh>
    <phoneticPr fontId="2"/>
  </si>
  <si>
    <t>組</t>
    <rPh sb="0" eb="1">
      <t>クミ</t>
    </rPh>
    <phoneticPr fontId="2"/>
  </si>
  <si>
    <t>記録審査情報</t>
    <rPh sb="0" eb="2">
      <t>キロク</t>
    </rPh>
    <rPh sb="2" eb="4">
      <t>シンサ</t>
    </rPh>
    <rPh sb="4" eb="6">
      <t>ジョウホウ</t>
    </rPh>
    <phoneticPr fontId="2"/>
  </si>
  <si>
    <t>選手情報１</t>
    <rPh sb="0" eb="4">
      <t>センシュジョウホウ</t>
    </rPh>
    <phoneticPr fontId="2"/>
  </si>
  <si>
    <t>標準記録</t>
    <rPh sb="0" eb="4">
      <t>ヒョウジュンキロク</t>
    </rPh>
    <phoneticPr fontId="2"/>
  </si>
  <si>
    <t>競技場名</t>
    <rPh sb="0" eb="3">
      <t>キョウギジョウ</t>
    </rPh>
    <rPh sb="3" eb="4">
      <t>メイ</t>
    </rPh>
    <phoneticPr fontId="2"/>
  </si>
  <si>
    <t>標準突破日</t>
    <rPh sb="0" eb="5">
      <t>ヒョウジュントッパヒ</t>
    </rPh>
    <phoneticPr fontId="2"/>
  </si>
  <si>
    <t>年</t>
    <rPh sb="0" eb="1">
      <t>ネン</t>
    </rPh>
    <phoneticPr fontId="2"/>
  </si>
  <si>
    <t>日</t>
    <rPh sb="0" eb="1">
      <t>ニチ</t>
    </rPh>
    <phoneticPr fontId="2"/>
  </si>
  <si>
    <t>月</t>
    <rPh sb="0" eb="1">
      <t>ガツ</t>
    </rPh>
    <phoneticPr fontId="2"/>
  </si>
  <si>
    <t>記録証明書のコピー</t>
    <rPh sb="0" eb="5">
      <t>キロクショウメイショ</t>
    </rPh>
    <phoneticPr fontId="2"/>
  </si>
  <si>
    <t>月間陸上競技のコピー</t>
    <rPh sb="0" eb="6">
      <t>ゲッカンリクジョウキョウギ</t>
    </rPh>
    <phoneticPr fontId="2"/>
  </si>
  <si>
    <t>陸上競技マガジンのコピー</t>
    <rPh sb="0" eb="4">
      <t>リクジョウキョウギ</t>
    </rPh>
    <phoneticPr fontId="2"/>
  </si>
  <si>
    <t>競技会名</t>
    <rPh sb="0" eb="3">
      <t>キョウギカイ</t>
    </rPh>
    <rPh sb="3" eb="4">
      <t>メイ</t>
    </rPh>
    <phoneticPr fontId="2"/>
  </si>
  <si>
    <t>Ⅰ</t>
    <phoneticPr fontId="2"/>
  </si>
  <si>
    <t>Ⅱ</t>
    <phoneticPr fontId="2"/>
  </si>
  <si>
    <t>Ⅲ</t>
    <phoneticPr fontId="2"/>
  </si>
  <si>
    <t>関西学連主催競技会（学連競技会、支部IC、関西チャンピオンシップ、関西新人、関西IC、
　　　　　　　　　　長距離強化、全日本大学駅伝選考会）</t>
    <rPh sb="0" eb="4">
      <t>カンサイガクレン</t>
    </rPh>
    <rPh sb="4" eb="6">
      <t>シュサイ</t>
    </rPh>
    <rPh sb="6" eb="9">
      <t>キョウギカイ</t>
    </rPh>
    <rPh sb="10" eb="15">
      <t>ガクレンキョウギカイ</t>
    </rPh>
    <rPh sb="16" eb="18">
      <t>シブ</t>
    </rPh>
    <rPh sb="21" eb="23">
      <t>カンサイ</t>
    </rPh>
    <rPh sb="54" eb="57">
      <t>チョウキョリ</t>
    </rPh>
    <rPh sb="57" eb="59">
      <t>キョウカ</t>
    </rPh>
    <rPh sb="60" eb="67">
      <t>ゼンニホンダイガクエキデン</t>
    </rPh>
    <rPh sb="67" eb="70">
      <t>センコウカイ</t>
    </rPh>
    <phoneticPr fontId="2"/>
  </si>
  <si>
    <t>関西学連後援競技会（関西で行われた対校戦、大体大記録会、びわスポ大競技会、
　　　　　　　　　　関学大競技会、京産大競技会、Ritsumeikan Athletics Games等）</t>
    <rPh sb="0" eb="4">
      <t>カンサイガクレン</t>
    </rPh>
    <rPh sb="4" eb="6">
      <t>コウエン</t>
    </rPh>
    <rPh sb="6" eb="9">
      <t>キョウギカイ</t>
    </rPh>
    <rPh sb="10" eb="12">
      <t>カンサイ</t>
    </rPh>
    <rPh sb="13" eb="14">
      <t>オコナ</t>
    </rPh>
    <rPh sb="17" eb="20">
      <t>タイコウセン</t>
    </rPh>
    <rPh sb="21" eb="24">
      <t>ダイタイダイ</t>
    </rPh>
    <rPh sb="24" eb="27">
      <t>キロクカイ</t>
    </rPh>
    <rPh sb="32" eb="33">
      <t>ダイ</t>
    </rPh>
    <rPh sb="33" eb="36">
      <t>キョウギカイ</t>
    </rPh>
    <rPh sb="48" eb="51">
      <t>カンガクダイ</t>
    </rPh>
    <rPh sb="51" eb="54">
      <t>キョウギカイ</t>
    </rPh>
    <rPh sb="55" eb="58">
      <t>キョウサンダイ</t>
    </rPh>
    <rPh sb="58" eb="61">
      <t>キョウギカイ</t>
    </rPh>
    <rPh sb="89" eb="90">
      <t>ナド</t>
    </rPh>
    <phoneticPr fontId="2"/>
  </si>
  <si>
    <t>日本IC、個人選手権</t>
    <rPh sb="0" eb="2">
      <t>ニホン</t>
    </rPh>
    <rPh sb="5" eb="10">
      <t>コジンセンシュケン</t>
    </rPh>
    <phoneticPr fontId="2"/>
  </si>
  <si>
    <t>その他（※下欄に記入）</t>
    <rPh sb="2" eb="3">
      <t>タ</t>
    </rPh>
    <rPh sb="5" eb="7">
      <t>シタラン</t>
    </rPh>
    <rPh sb="8" eb="10">
      <t>キニュウ</t>
    </rPh>
    <phoneticPr fontId="2"/>
  </si>
  <si>
    <t>）</t>
    <phoneticPr fontId="2"/>
  </si>
  <si>
    <t>※　（</t>
    <phoneticPr fontId="2"/>
  </si>
  <si>
    <t>月号</t>
    <rPh sb="0" eb="1">
      <t>ガツ</t>
    </rPh>
    <rPh sb="1" eb="2">
      <t>ゴウ</t>
    </rPh>
    <phoneticPr fontId="2"/>
  </si>
  <si>
    <t>ページ</t>
    <phoneticPr fontId="2"/>
  </si>
  <si>
    <t>京都・大阪・兵庫陸協記録集のコピー</t>
    <rPh sb="0" eb="2">
      <t>キョウト</t>
    </rPh>
    <rPh sb="3" eb="5">
      <t>オオサカ</t>
    </rPh>
    <rPh sb="6" eb="8">
      <t>ヒョウゴ</t>
    </rPh>
    <rPh sb="8" eb="9">
      <t>リク</t>
    </rPh>
    <rPh sb="9" eb="10">
      <t>キョウ</t>
    </rPh>
    <rPh sb="10" eb="12">
      <t>キロク</t>
    </rPh>
    <rPh sb="12" eb="13">
      <t>シュウ</t>
    </rPh>
    <phoneticPr fontId="2"/>
  </si>
  <si>
    <t>○を入力↓</t>
    <rPh sb="2" eb="4">
      <t>ニュウリョク</t>
    </rPh>
    <phoneticPr fontId="2"/>
  </si>
  <si>
    <t>　　　 記録審査方法</t>
    <rPh sb="4" eb="10">
      <t>キロクシンサホウホウ</t>
    </rPh>
    <phoneticPr fontId="2"/>
  </si>
  <si>
    <t>位</t>
    <rPh sb="0" eb="1">
      <t>イ</t>
    </rPh>
    <phoneticPr fontId="2"/>
  </si>
  <si>
    <t>選手情報２</t>
    <rPh sb="0" eb="4">
      <t>センシュジョウホウ</t>
    </rPh>
    <phoneticPr fontId="2"/>
  </si>
  <si>
    <t>選手情報３</t>
    <rPh sb="0" eb="4">
      <t>センシュジョウホウ</t>
    </rPh>
    <phoneticPr fontId="2"/>
  </si>
  <si>
    <t>男</t>
    <rPh sb="0" eb="1">
      <t>オトコ</t>
    </rPh>
    <phoneticPr fontId="2"/>
  </si>
  <si>
    <t>申込人数</t>
    <rPh sb="0" eb="4">
      <t>モウシコミニンズウ</t>
    </rPh>
    <phoneticPr fontId="2"/>
  </si>
  <si>
    <t>その他ホームページに記載されているリザルトのコピー（※下欄に記入）</t>
    <rPh sb="2" eb="3">
      <t>タ</t>
    </rPh>
    <rPh sb="10" eb="12">
      <t>キサイ</t>
    </rPh>
    <rPh sb="27" eb="28">
      <t>シタ</t>
    </rPh>
    <rPh sb="28" eb="29">
      <t>ラン</t>
    </rPh>
    <rPh sb="30" eb="32">
      <t>キニュウ</t>
    </rPh>
    <phoneticPr fontId="2"/>
  </si>
  <si>
    <t>標準記録</t>
    <rPh sb="0" eb="4">
      <t>ヒョウジュンキロク</t>
    </rPh>
    <phoneticPr fontId="2"/>
  </si>
  <si>
    <t>1時間10分00秒</t>
    <rPh sb="1" eb="3">
      <t>ジカン</t>
    </rPh>
    <rPh sb="5" eb="6">
      <t>フン</t>
    </rPh>
    <rPh sb="8" eb="9">
      <t>ビョウ</t>
    </rPh>
    <phoneticPr fontId="2"/>
  </si>
  <si>
    <t>1時間13分00秒</t>
    <rPh sb="1" eb="3">
      <t>ジカン</t>
    </rPh>
    <rPh sb="5" eb="6">
      <t>フン</t>
    </rPh>
    <rPh sb="8" eb="9">
      <t>ビョウ</t>
    </rPh>
    <phoneticPr fontId="2"/>
  </si>
  <si>
    <t>32分00秒00</t>
    <rPh sb="2" eb="3">
      <t>フン</t>
    </rPh>
    <rPh sb="5" eb="6">
      <t>ビョウ</t>
    </rPh>
    <phoneticPr fontId="2"/>
  </si>
  <si>
    <t>33分00秒00</t>
    <rPh sb="2" eb="3">
      <t>フン</t>
    </rPh>
    <rPh sb="5" eb="6">
      <t>ビョウ</t>
    </rPh>
    <phoneticPr fontId="2"/>
  </si>
  <si>
    <t>15分25秒00</t>
    <rPh sb="2" eb="3">
      <t>フン</t>
    </rPh>
    <rPh sb="5" eb="6">
      <t>ビョウ</t>
    </rPh>
    <phoneticPr fontId="2"/>
  </si>
  <si>
    <t>15分55秒00</t>
    <rPh sb="2" eb="3">
      <t>フン</t>
    </rPh>
    <rPh sb="5" eb="6">
      <t>ビョウ</t>
    </rPh>
    <phoneticPr fontId="2"/>
  </si>
  <si>
    <t>記録会/ラウンド</t>
    <rPh sb="0" eb="2">
      <t>キロク</t>
    </rPh>
    <rPh sb="2" eb="3">
      <t>カイ</t>
    </rPh>
    <phoneticPr fontId="2"/>
  </si>
  <si>
    <t>記録会</t>
    <rPh sb="0" eb="3">
      <t>キロクカイ</t>
    </rPh>
    <phoneticPr fontId="2"/>
  </si>
  <si>
    <t>予選</t>
    <rPh sb="0" eb="2">
      <t>ヨセン</t>
    </rPh>
    <phoneticPr fontId="2"/>
  </si>
  <si>
    <t>準決勝</t>
    <rPh sb="0" eb="3">
      <t>ジュンケッショウ</t>
    </rPh>
    <phoneticPr fontId="2"/>
  </si>
  <si>
    <t>A決勝</t>
    <rPh sb="1" eb="3">
      <t>ケッショウ</t>
    </rPh>
    <phoneticPr fontId="2"/>
  </si>
  <si>
    <t>B決勝</t>
    <rPh sb="1" eb="3">
      <t>ケッショウ</t>
    </rPh>
    <phoneticPr fontId="2"/>
  </si>
  <si>
    <t>タイムレース</t>
    <phoneticPr fontId="2"/>
  </si>
  <si>
    <t>標準記録突破年</t>
    <rPh sb="0" eb="4">
      <t>ヒョウジュンキロク</t>
    </rPh>
    <rPh sb="4" eb="7">
      <t>トッパネン</t>
    </rPh>
    <phoneticPr fontId="2"/>
  </si>
  <si>
    <t>選択</t>
    <rPh sb="0" eb="2">
      <t>センタク</t>
    </rPh>
    <phoneticPr fontId="2"/>
  </si>
  <si>
    <t>○</t>
    <phoneticPr fontId="2"/>
  </si>
  <si>
    <t>陸協記録集</t>
    <rPh sb="0" eb="2">
      <t>リクキョウ</t>
    </rPh>
    <rPh sb="2" eb="5">
      <t>キロクシュウ</t>
    </rPh>
    <phoneticPr fontId="2"/>
  </si>
  <si>
    <t>京都</t>
    <rPh sb="0" eb="2">
      <t>キョウト</t>
    </rPh>
    <phoneticPr fontId="2"/>
  </si>
  <si>
    <t>大阪</t>
    <rPh sb="0" eb="2">
      <t>オオサカ</t>
    </rPh>
    <phoneticPr fontId="2"/>
  </si>
  <si>
    <t>兵庫</t>
    <rPh sb="0" eb="2">
      <t>ヒョウゴ</t>
    </rPh>
    <phoneticPr fontId="2"/>
  </si>
  <si>
    <t>参考記録</t>
    <rPh sb="0" eb="2">
      <t>サンコウ</t>
    </rPh>
    <rPh sb="2" eb="4">
      <t>キロク</t>
    </rPh>
    <phoneticPr fontId="2"/>
  </si>
  <si>
    <t>記録</t>
    <rPh sb="0" eb="2">
      <t>キロク</t>
    </rPh>
    <phoneticPr fontId="2"/>
  </si>
  <si>
    <t>コード＆記録</t>
    <rPh sb="4" eb="6">
      <t>キロク</t>
    </rPh>
    <phoneticPr fontId="2"/>
  </si>
  <si>
    <t>女</t>
    <rPh sb="0" eb="1">
      <t>オンナ</t>
    </rPh>
    <phoneticPr fontId="2"/>
  </si>
  <si>
    <t>合計</t>
    <rPh sb="0" eb="2">
      <t>ゴウケイ</t>
    </rPh>
    <phoneticPr fontId="2"/>
  </si>
  <si>
    <t>エントリー料</t>
    <rPh sb="5" eb="6">
      <t>リョウ</t>
    </rPh>
    <phoneticPr fontId="2"/>
  </si>
  <si>
    <t>単価</t>
    <rPh sb="0" eb="2">
      <t>タンカ</t>
    </rPh>
    <phoneticPr fontId="2"/>
  </si>
  <si>
    <t>男子</t>
    <rPh sb="0" eb="2">
      <t>ダンシ</t>
    </rPh>
    <phoneticPr fontId="13"/>
  </si>
  <si>
    <t>女子</t>
    <rPh sb="0" eb="1">
      <t>ジョ</t>
    </rPh>
    <rPh sb="1" eb="2">
      <t>シ</t>
    </rPh>
    <phoneticPr fontId="13"/>
  </si>
  <si>
    <t>小計</t>
    <rPh sb="0" eb="2">
      <t>ショウケイ</t>
    </rPh>
    <phoneticPr fontId="13"/>
  </si>
  <si>
    <t>人数</t>
    <rPh sb="0" eb="2">
      <t>ニンズウ</t>
    </rPh>
    <phoneticPr fontId="13"/>
  </si>
  <si>
    <t>対校の部</t>
    <rPh sb="0" eb="2">
      <t>タイコウ</t>
    </rPh>
    <rPh sb="3" eb="4">
      <t>ブ</t>
    </rPh>
    <phoneticPr fontId="2"/>
  </si>
  <si>
    <t>生年月日表示用</t>
    <rPh sb="0" eb="4">
      <t>セイネンガッピ</t>
    </rPh>
    <rPh sb="4" eb="7">
      <t>ヒョウジヨウ</t>
    </rPh>
    <phoneticPr fontId="2"/>
  </si>
  <si>
    <t>資格種目</t>
    <rPh sb="0" eb="2">
      <t>シカク</t>
    </rPh>
    <rPh sb="2" eb="4">
      <t>シュモク</t>
    </rPh>
    <phoneticPr fontId="2"/>
  </si>
  <si>
    <t>決勝</t>
    <rPh sb="0" eb="2">
      <t>ケッショウ</t>
    </rPh>
    <phoneticPr fontId="2"/>
  </si>
  <si>
    <t>なし</t>
    <phoneticPr fontId="2"/>
  </si>
  <si>
    <t>88</t>
    <phoneticPr fontId="2"/>
  </si>
  <si>
    <t>55</t>
    <phoneticPr fontId="2"/>
  </si>
  <si>
    <t>2021年関西学生女子30傑に掲載されている</t>
    <rPh sb="4" eb="5">
      <t>ネン</t>
    </rPh>
    <rPh sb="5" eb="9">
      <t>カンサイガクセイ</t>
    </rPh>
    <rPh sb="13" eb="14">
      <t>ケツ</t>
    </rPh>
    <rPh sb="15" eb="17">
      <t>ケイサイ</t>
    </rPh>
    <phoneticPr fontId="2"/>
  </si>
  <si>
    <t>桃山学院教育大</t>
  </si>
  <si>
    <t>ﾓﾓﾔﾏｶﾞｸｲﾝｷｮｳｲｸﾀﾞｲ</t>
  </si>
  <si>
    <t>神戸薬科大</t>
  </si>
  <si>
    <t>ｺｳﾍﾞﾔｯｶﾀﾞｲ</t>
  </si>
  <si>
    <t>藍野大</t>
  </si>
  <si>
    <t>ｱｲﾉﾀﾞｲ</t>
  </si>
  <si>
    <t>芦屋大</t>
  </si>
  <si>
    <t>ｱｼﾔﾀﾞｲ</t>
  </si>
  <si>
    <t>英知大</t>
  </si>
  <si>
    <t>ｴｲﾁﾀﾞｲ</t>
  </si>
  <si>
    <t>大阪青山大</t>
  </si>
  <si>
    <t>ｵｵｻｶｱｵﾔﾏﾀﾞｲ</t>
  </si>
  <si>
    <t>大阪医科大</t>
  </si>
  <si>
    <t>ｵｵｻｶｲｶﾀﾞｲ</t>
  </si>
  <si>
    <t>大阪音楽大</t>
  </si>
  <si>
    <t>ｵｵｻｶｵﾝｶﾞｸﾀﾞｲ</t>
  </si>
  <si>
    <t>大阪河﨑リハビリテーション大</t>
  </si>
  <si>
    <t>ｵｵｻｶｶﾜｻｷﾘﾊﾋﾞﾘﾃｰｼｮﾝﾀﾞｲ</t>
  </si>
  <si>
    <t>大阪観光大</t>
  </si>
  <si>
    <t>ｵｵｻｶｶﾝｺｳﾀﾞｲ</t>
  </si>
  <si>
    <t>大阪歯科大</t>
  </si>
  <si>
    <t>ｵｵｻｶｼｶﾀﾞｲ</t>
  </si>
  <si>
    <t>大阪樟蔭女子大</t>
  </si>
  <si>
    <t>ｵｵｻｶｼｮｳｲﾝｼﾞｮｼﾀﾞｲ</t>
  </si>
  <si>
    <t>大阪女学院大</t>
  </si>
  <si>
    <t>ｵｵｻｶｼﾞｮｶﾞｸｲﾝﾀﾞｲ</t>
  </si>
  <si>
    <t>大阪女子大</t>
  </si>
  <si>
    <t>ｵｵｻｶｼﾞｮｼﾀﾞｲ</t>
  </si>
  <si>
    <t>大阪市立大</t>
  </si>
  <si>
    <t>ｵｵｻｶｼﾘﾂﾀﾞｲ</t>
  </si>
  <si>
    <t>大阪総合保育大</t>
  </si>
  <si>
    <t>ｵｵｻｶｿｳｺﾞｳﾎｲｸﾀﾞｲ</t>
  </si>
  <si>
    <t>大阪電気通信大</t>
  </si>
  <si>
    <t>ｵｵｻｶﾃﾞﾝｷﾂｳｼﾝﾀﾞｲ</t>
  </si>
  <si>
    <t>大阪人間科学大</t>
  </si>
  <si>
    <t>ｵｵｻｶﾆﾝｹﾞﾝｶｶﾞｸﾀﾞｲ</t>
  </si>
  <si>
    <t>大阪物療大</t>
  </si>
  <si>
    <t>ｵｵｻｶﾌﾞﾂﾘｮｳﾀﾞｲ</t>
  </si>
  <si>
    <t>大阪府立大</t>
  </si>
  <si>
    <t>ｵｵｻｶﾌﾘﾂﾀﾞｲ</t>
  </si>
  <si>
    <t>大阪保健医療大</t>
  </si>
  <si>
    <t>ｵｵｻｶﾎｹﾝｲﾘｮｳﾀﾞｲ</t>
  </si>
  <si>
    <t>大阪薬科大</t>
  </si>
  <si>
    <t>ｵｵｻｶﾔｯｶﾀﾞｲ</t>
  </si>
  <si>
    <t>大阪行岡医療大</t>
  </si>
  <si>
    <t>ｵｵｻｶﾕｷｵｶｲﾘｮｳﾀﾞｲ</t>
  </si>
  <si>
    <t>大手前大</t>
  </si>
  <si>
    <t>ｵｵﾃﾏｴﾀﾞｲ</t>
  </si>
  <si>
    <t>関西医科大</t>
  </si>
  <si>
    <t>ｶﾝｻｲｲｶﾀﾞｲ</t>
  </si>
  <si>
    <t>関西医療大</t>
  </si>
  <si>
    <t>ｶﾝｻｲｲﾘｮｳﾀﾞｲ</t>
  </si>
  <si>
    <t>関西看護医療大</t>
  </si>
  <si>
    <t>ｶﾝｻｲｶﾝｺﾞｲﾘｮｳﾀﾞｲ</t>
  </si>
  <si>
    <t>関西国際大</t>
  </si>
  <si>
    <t>ｶﾝｻｲｺｸｻｲﾀﾞｲ</t>
  </si>
  <si>
    <t>関西福祉科学大</t>
  </si>
  <si>
    <t>ｶﾝｻｲﾌｸｼｶｶﾞｸﾀﾞｲ</t>
  </si>
  <si>
    <t>幾央大</t>
  </si>
  <si>
    <t>ｷｵｳﾀﾞｲ</t>
  </si>
  <si>
    <t>京都医療科学大</t>
  </si>
  <si>
    <t>ｷｮｳﾄｲﾘｮｳｶｶﾞｸﾀﾞｲ</t>
  </si>
  <si>
    <t>京都学園大</t>
  </si>
  <si>
    <t>ｷｮｳﾄｶﾞｸｴﾝﾀﾞｲ</t>
  </si>
  <si>
    <t>京都華頂大</t>
  </si>
  <si>
    <t>ｷｮｳﾄｶﾁｮｳﾀﾞｲ</t>
  </si>
  <si>
    <t>ｷｮｳﾄｷｮｳｲｸﾀﾞｲ</t>
  </si>
  <si>
    <t>京都嵯峨芸術大</t>
  </si>
  <si>
    <t>ｷｮｳﾄｻｶﾞｹﾞｲｼﾞｭﾂﾀﾞｲ</t>
  </si>
  <si>
    <t>京都情報大学院大</t>
  </si>
  <si>
    <t>ｷｮｳﾄｼﾞｮｳﾎｳﾀﾞｲｶﾞｸｲﾝﾀﾞｲ</t>
  </si>
  <si>
    <t>京都市立芸術大</t>
  </si>
  <si>
    <t>ｷｮｳﾄｼﾘﾂｹﾞｲｼﾞｭﾂﾀﾞｲ</t>
  </si>
  <si>
    <t>京都精華大</t>
  </si>
  <si>
    <t>ｷｮｳﾄｾｲｶﾀﾞｲ</t>
  </si>
  <si>
    <t>京都造形芸術大</t>
  </si>
  <si>
    <t>ｷｮｳﾄｿﾞｳｹｲｹﾞｲｼﾞｭﾂﾀﾞｲ</t>
  </si>
  <si>
    <t>京都ノートルダム女子大</t>
  </si>
  <si>
    <t>ｷｮｳﾄﾉｰﾄﾙﾀﾞﾑｼﾞｮｼﾀﾞｲ</t>
  </si>
  <si>
    <t>京都美術工芸大</t>
  </si>
  <si>
    <t>ｷｮｳﾄﾋﾞｼﾞｭﾂｺｳｹﾞｲﾀﾞｲ</t>
  </si>
  <si>
    <t>京都文教大</t>
  </si>
  <si>
    <t>ｷｮｳﾄﾌﾞﾝｷｮｳﾀﾞｲ</t>
  </si>
  <si>
    <t>近大姫路大</t>
  </si>
  <si>
    <t>ｷﾝﾀﾞｲﾋﾒｼﾞﾀﾞｲ</t>
  </si>
  <si>
    <t>甲子園大</t>
  </si>
  <si>
    <t>ｺｳｼｴﾝﾀﾞｲ</t>
  </si>
  <si>
    <t>甲南女子大</t>
  </si>
  <si>
    <t>ｺｳﾅﾝｼﾞｮｼﾀﾞｲ</t>
  </si>
  <si>
    <t>神戸医療福祉大</t>
  </si>
  <si>
    <t>ｺｳﾍﾞｲﾘｮｳﾌｸｼﾀﾞｲ</t>
  </si>
  <si>
    <t>神戸海星女子学院大</t>
  </si>
  <si>
    <t>ｺｳﾍﾞｶｲｾｲｼﾞｮｼｶﾞｸｲﾝﾀﾞｲ</t>
  </si>
  <si>
    <t>神戸芸術工科大</t>
  </si>
  <si>
    <t>ｺｳﾍﾞｹﾞｲｼﾞｭﾂｺｳｶﾀﾞｲ</t>
  </si>
  <si>
    <t>神戸国際大</t>
  </si>
  <si>
    <t>神戸市外国語大</t>
  </si>
  <si>
    <t>ｺｳﾍﾞｼｶﾞｲｺｸｺﾞﾀﾞｲ</t>
  </si>
  <si>
    <t>神戸市看護大</t>
  </si>
  <si>
    <t>ｺｳﾍﾞｼｶﾝｺﾞﾀﾞｲ</t>
  </si>
  <si>
    <t>神戸夙川学院大</t>
  </si>
  <si>
    <t>ｺｳﾍﾞｼｭｸｶﾞﾜｶﾞｸｲﾝﾀﾞｲ</t>
  </si>
  <si>
    <t>神戸松蔭女子学院大</t>
  </si>
  <si>
    <t>ｺｳﾍﾞｼｮｳｲﾝｼﾞｮｼｶﾞｸｲﾝﾀﾞｲ</t>
  </si>
  <si>
    <t>神戸情報大学院大</t>
  </si>
  <si>
    <t>ｺｳﾍﾞｼﾞｮｳﾎｳﾀﾞｲｶﾞｸｲﾝﾀﾞｲ</t>
  </si>
  <si>
    <t>神戸女学院大</t>
  </si>
  <si>
    <t>ｺｳﾍﾞｼﾞｮｶﾞｸｲﾝﾀﾞｲ</t>
  </si>
  <si>
    <t>神戸女子大</t>
  </si>
  <si>
    <t>ｺｳﾍﾞｼﾞｮｼﾀﾞｲ</t>
  </si>
  <si>
    <t>神戸親和女子大</t>
  </si>
  <si>
    <t>ｺｳﾍﾞｼﾝﾜｼﾞｮｼﾀﾞｲ</t>
  </si>
  <si>
    <t>神戸常盤大</t>
  </si>
  <si>
    <t>ｺｳﾍﾞﾄｷﾜﾀﾞｲ</t>
  </si>
  <si>
    <t>神戸ファッション造形大</t>
  </si>
  <si>
    <t>ｺｳﾍﾞﾌｧｯｼｮﾝｿﾞｳｹｲﾀﾞｲ</t>
  </si>
  <si>
    <t>神戸山手大</t>
  </si>
  <si>
    <t>ｺｳﾍﾞﾔﾏﾃﾀﾞｲ</t>
  </si>
  <si>
    <t>高野山大</t>
  </si>
  <si>
    <t>ｺｳﾔｻﾝﾀﾞｲ</t>
  </si>
  <si>
    <t>滋慶医療科学大学院大</t>
  </si>
  <si>
    <t>ｼﾞｹｲｲﾘｮｳｶｶﾞｸﾀﾞｲｶﾞｸｲﾝﾀﾞｲ</t>
  </si>
  <si>
    <t>四条畷学園大</t>
  </si>
  <si>
    <t>ｼｼﾞｮｳﾅﾜﾃｶﾞｸｴﾝﾀﾞｲ</t>
  </si>
  <si>
    <t>四天王寺大</t>
  </si>
  <si>
    <t>ｼﾃﾝﾉｳｼﾞﾀﾞｲ</t>
  </si>
  <si>
    <t>種智院大</t>
  </si>
  <si>
    <t>ｼｭﾁｲﾝﾀﾞｲ</t>
  </si>
  <si>
    <t>成安造形大</t>
  </si>
  <si>
    <t>ｾｲｱﾝｿﾞｳｹｲﾀﾞｲ</t>
  </si>
  <si>
    <t>聖泉大</t>
  </si>
  <si>
    <t>ｾｲｾﾝﾀﾞｲ</t>
  </si>
  <si>
    <t>成美大</t>
  </si>
  <si>
    <t>ｾｲﾋﾞﾀﾞｲ</t>
  </si>
  <si>
    <t>聖和大</t>
  </si>
  <si>
    <t>ｾｲﾜﾀﾞｲ</t>
  </si>
  <si>
    <t>千里金蘭大</t>
  </si>
  <si>
    <t>ｾﾝﾘｷﾝﾗﾝﾀﾞｲ</t>
  </si>
  <si>
    <t>相愛大</t>
  </si>
  <si>
    <t>ｿｳｱｲﾀﾞｲ</t>
  </si>
  <si>
    <t>太成学院大</t>
  </si>
  <si>
    <t>ﾀｲｾｲｶﾞｸｲﾝﾀﾞｲ</t>
  </si>
  <si>
    <t>宝塚医療大</t>
  </si>
  <si>
    <t>ﾀｶﾗﾂﾞｶｲﾘｮｳﾀﾞｲ</t>
  </si>
  <si>
    <t>宝塚大</t>
  </si>
  <si>
    <t>ﾀｶﾗﾂﾞｶﾀﾞｲ</t>
  </si>
  <si>
    <t>帝塚山学院大</t>
  </si>
  <si>
    <t>ﾃﾂﾞｶﾔﾏｶﾞｸｲﾝﾀﾞｲ</t>
  </si>
  <si>
    <t>帝塚山大</t>
  </si>
  <si>
    <t>ﾃﾂﾞｶﾔﾏﾀﾞｲ</t>
  </si>
  <si>
    <t>天理医療大</t>
  </si>
  <si>
    <t>ﾃﾝﾘｲﾘｮｳﾀﾞｲ</t>
  </si>
  <si>
    <t>常磐会学園大</t>
  </si>
  <si>
    <t>ﾄｷﾜｶｲｶﾞｸｴﾝﾀﾞｲ</t>
  </si>
  <si>
    <t>長浜バイオ大</t>
  </si>
  <si>
    <t>ﾅｶﾞﾊﾏﾊﾞｲｵﾀﾞｲ</t>
  </si>
  <si>
    <t>奈良教育大</t>
  </si>
  <si>
    <t>ﾅﾗｷｮｳｲｸﾀﾞｲ</t>
  </si>
  <si>
    <t>奈良県立大</t>
  </si>
  <si>
    <t>ﾅﾗｹﾝﾘﾂﾀﾞｲ</t>
  </si>
  <si>
    <t>奈良学園大</t>
  </si>
  <si>
    <t>ﾅﾗｶﾞｸｴﾝﾀﾞｲ</t>
  </si>
  <si>
    <t>奈良女子大</t>
  </si>
  <si>
    <t>ﾅﾗｼﾞｮｼﾀﾞｲ</t>
  </si>
  <si>
    <t>奈良先端科学技術大学院大</t>
  </si>
  <si>
    <t>ﾅﾗｾﾝﾀﾝｶｶﾞｸｷﾞｼﾞｭﾂﾀﾞｲｶﾞｸｲﾝﾀﾞｲ</t>
  </si>
  <si>
    <t>奈良大</t>
  </si>
  <si>
    <t>ﾅﾗﾀﾞｲ</t>
  </si>
  <si>
    <t>梅花女子大</t>
  </si>
  <si>
    <t>ﾊﾞｲｶｼﾞｮｼﾀﾞｲ</t>
  </si>
  <si>
    <t>花園大</t>
  </si>
  <si>
    <t>ﾊﾅｿﾞﾉﾀﾞｲ</t>
  </si>
  <si>
    <t>姫路獨協大</t>
  </si>
  <si>
    <t>ﾋﾒｼﾞﾄﾞｯｷｮｳﾀﾞｲ</t>
  </si>
  <si>
    <t>兵庫医科大</t>
  </si>
  <si>
    <t>ﾋｮｳｺﾞｲｶﾀﾞｲ</t>
  </si>
  <si>
    <t>兵庫医療大</t>
  </si>
  <si>
    <t>ﾋｮｳｺﾞｲﾘｮｳﾀﾞｲ</t>
  </si>
  <si>
    <t>ﾋﾞﾜｺｾｲｹｲｽﾎﾟｰﾂﾀﾞｲ</t>
  </si>
  <si>
    <t>プール学院大</t>
  </si>
  <si>
    <t>ﾌﾟｰﾙｶﾞｸｲﾝﾀﾞｲ</t>
  </si>
  <si>
    <t>平安女学院大</t>
  </si>
  <si>
    <t>ﾍｲｱﾝｼﾞｮｶﾞｸｲﾝﾀﾞｲ</t>
  </si>
  <si>
    <t>森ノ宮医療大</t>
  </si>
  <si>
    <t>ﾓﾘﾉﾐﾔｲﾘｮｳﾀﾞｲ</t>
  </si>
  <si>
    <t>和歌山県立医科大</t>
  </si>
  <si>
    <t>ﾜｶﾔﾏｹﾝﾘﾂｲｶﾀﾞｲ</t>
  </si>
  <si>
    <t>奈良文化女子短期大</t>
  </si>
  <si>
    <t>ﾅﾗﾌﾞﾝｶｼﾞｮｼﾀﾝｷﾀﾞｲ</t>
  </si>
  <si>
    <t>神戸医療未来大</t>
  </si>
  <si>
    <t>ｺｳﾍﾞｲﾘｮｳﾐﾗｲﾀﾞｲ</t>
  </si>
  <si>
    <t>ﾎｳｿｳﾀﾞｲｶﾝｻｲ</t>
    <phoneticPr fontId="2"/>
  </si>
  <si>
    <t>中田　泰聖</t>
  </si>
  <si>
    <t>ﾅｶﾀ ﾀｲｾｲ</t>
  </si>
  <si>
    <t>山田　悠月</t>
  </si>
  <si>
    <t>ﾔﾏﾀﾞ ﾕﾂﾞｷ</t>
  </si>
  <si>
    <t>佐脇　岳</t>
  </si>
  <si>
    <t>ｻﾜｷ ｶﾞｸ</t>
  </si>
  <si>
    <t>SAWAKI</t>
  </si>
  <si>
    <t>山田　彩翔</t>
  </si>
  <si>
    <t>ﾔﾏﾀﾞ ｱﾔﾄ</t>
  </si>
  <si>
    <t>宮地　築</t>
  </si>
  <si>
    <t>ﾐﾔｼﾞ ｷﾂﾞｸ</t>
  </si>
  <si>
    <t>MIYAJI</t>
  </si>
  <si>
    <t>Kizuku</t>
  </si>
  <si>
    <t>田中　智</t>
  </si>
  <si>
    <t>ﾀﾅｶ ｻﾄｼ</t>
  </si>
  <si>
    <t>家田　惇基</t>
  </si>
  <si>
    <t>ｲｴﾀﾞ ﾄｼｷ</t>
  </si>
  <si>
    <t>IEDA</t>
  </si>
  <si>
    <t>太田　駿</t>
  </si>
  <si>
    <t>ｵｵﾀ ｼｭﾝ</t>
  </si>
  <si>
    <t>小川　龍之介</t>
  </si>
  <si>
    <t>ｵｶﾞﾜ ﾘｭｳﾉｽｹ</t>
  </si>
  <si>
    <t>牧野　大輝</t>
  </si>
  <si>
    <t>ﾏｷﾉ ﾀｲｷ</t>
  </si>
  <si>
    <t>川手　友希</t>
  </si>
  <si>
    <t>ｶﾜﾃ ﾕｳｷ</t>
  </si>
  <si>
    <t>KAWATE</t>
  </si>
  <si>
    <t>浜田　聖也</t>
  </si>
  <si>
    <t>ﾊﾏﾀﾞ ｾｲﾔ</t>
  </si>
  <si>
    <t>山本　雅也</t>
  </si>
  <si>
    <t>ﾔﾏﾓﾄ ﾏｻﾔ</t>
  </si>
  <si>
    <t>末留　颯楽</t>
  </si>
  <si>
    <t>ｽｴﾄﾒ ｿﾗ</t>
  </si>
  <si>
    <t>SUETOME</t>
  </si>
  <si>
    <t>森　大喜</t>
  </si>
  <si>
    <t>ﾓﾘ ﾀｲｷ</t>
  </si>
  <si>
    <t>新海　弘一朗</t>
  </si>
  <si>
    <t>ｼﾝｶｲ ｺｳｲﾁﾛｳ</t>
  </si>
  <si>
    <t>SHINKAI</t>
  </si>
  <si>
    <t>Naruki</t>
  </si>
  <si>
    <t>上野　竜樹</t>
  </si>
  <si>
    <t>ｳｴﾉ ﾀﾂｷ</t>
  </si>
  <si>
    <t>西藤　聖弥</t>
  </si>
  <si>
    <t>ｻｲﾄｳ ｾｲﾔ</t>
  </si>
  <si>
    <t>松村　大二郎</t>
  </si>
  <si>
    <t>ﾏﾂﾑﾗ ﾀﾞｲｼﾞﾛｳ</t>
  </si>
  <si>
    <t>Daijiro</t>
  </si>
  <si>
    <t>竹内　鴻</t>
  </si>
  <si>
    <t>ﾀｹｳﾁ ｺｳ</t>
  </si>
  <si>
    <t>藤原　巧</t>
  </si>
  <si>
    <t>ﾌｼﾞﾜﾗ ﾀｸﾐ</t>
  </si>
  <si>
    <t>三千田　雅治</t>
  </si>
  <si>
    <t>ﾐﾁﾀﾞ ﾏｻﾊﾙ</t>
  </si>
  <si>
    <t>MICHIDA</t>
  </si>
  <si>
    <t>Masaharu</t>
  </si>
  <si>
    <t>清永　航平</t>
  </si>
  <si>
    <t>ｷﾖﾅｶﾞ ｺｳﾍｲ</t>
  </si>
  <si>
    <t>KIYONAGA</t>
  </si>
  <si>
    <t>源　佳己</t>
  </si>
  <si>
    <t>ｹﾞﾝ ﾖｼｷ</t>
  </si>
  <si>
    <t>GEN</t>
  </si>
  <si>
    <t>籔内　允士</t>
  </si>
  <si>
    <t>ﾔﾌﾞｳﾁ ﾏｻｼ</t>
  </si>
  <si>
    <t>YABUUCHI</t>
  </si>
  <si>
    <t>羽田　怜遠</t>
  </si>
  <si>
    <t>ﾊﾀﾞ ﾚｵﾝ</t>
  </si>
  <si>
    <t>畑山　陽星</t>
  </si>
  <si>
    <t>ﾊﾀﾔﾏ ﾖｳｾｲ</t>
  </si>
  <si>
    <t>HATAYAMA</t>
  </si>
  <si>
    <t>Yosei</t>
  </si>
  <si>
    <t>高森　心我</t>
  </si>
  <si>
    <t>ﾀｶﾓﾘ ｼﾝｶﾞ</t>
  </si>
  <si>
    <t>TAKAMORI</t>
  </si>
  <si>
    <t>Shinga</t>
  </si>
  <si>
    <t>森　輝也</t>
  </si>
  <si>
    <t>ﾓﾘ ｶｶﾞﾔ</t>
  </si>
  <si>
    <t>Kagaya</t>
  </si>
  <si>
    <t>諸岡　一也</t>
  </si>
  <si>
    <t>ﾓﾛｵｶ ｶｽﾞﾔ</t>
  </si>
  <si>
    <t>MOROOKA</t>
  </si>
  <si>
    <t>中川　悠</t>
  </si>
  <si>
    <t>ﾅｶｶﾞﾜ ﾕｳ</t>
  </si>
  <si>
    <t>中村　大雅</t>
  </si>
  <si>
    <t>ﾅｶﾑﾗ ﾀｲｶﾞ</t>
  </si>
  <si>
    <t>福井　清流</t>
  </si>
  <si>
    <t>ﾌｸｲ ｷｵﾗ</t>
  </si>
  <si>
    <t>Kiora</t>
  </si>
  <si>
    <t>山田　晃大</t>
  </si>
  <si>
    <t>ﾔﾏﾀﾞ ｺｳﾀﾞｲ</t>
  </si>
  <si>
    <t>藤田　勇人</t>
  </si>
  <si>
    <t>ﾌｼﾞﾀ ﾕｳﾄ</t>
  </si>
  <si>
    <t>南野　佑貴</t>
  </si>
  <si>
    <t>ﾐﾅﾐﾉ ﾕｳｷ</t>
  </si>
  <si>
    <t>MINAMINO</t>
  </si>
  <si>
    <t>岡本　隆太</t>
  </si>
  <si>
    <t>ｵｶﾓﾄ ﾘｭｳﾀ</t>
  </si>
  <si>
    <t>嘉勢　悠夏</t>
  </si>
  <si>
    <t>ｶｾ ﾕｳｶ</t>
  </si>
  <si>
    <t>新居　駿介</t>
  </si>
  <si>
    <t>ﾆｲ ｼｭﾝｽｹ</t>
  </si>
  <si>
    <t>NII</t>
  </si>
  <si>
    <t>牧野　光晟</t>
  </si>
  <si>
    <t>ﾏｷﾉ ｺｳｾｲ</t>
  </si>
  <si>
    <t>澤田　武丸</t>
  </si>
  <si>
    <t>ｻﾜﾀﾞ ﾀｹﾏﾙ</t>
  </si>
  <si>
    <t>Takemaru</t>
  </si>
  <si>
    <t>ｲﾜｻｷ ﾀｸﾐ</t>
  </si>
  <si>
    <t>秋山　鴻太</t>
  </si>
  <si>
    <t>ｱｷﾔﾏ ｺｳﾀ</t>
  </si>
  <si>
    <t>AKIYAMA</t>
  </si>
  <si>
    <t>林　亘希</t>
  </si>
  <si>
    <t>吉川　和真</t>
  </si>
  <si>
    <t>ﾖｼｶﾜ ｶｽﾞﾏ</t>
  </si>
  <si>
    <t>村上　龍永</t>
  </si>
  <si>
    <t>ﾑﾗｶﾐ ﾘｭｳｴｲ</t>
  </si>
  <si>
    <t>Ryuei</t>
  </si>
  <si>
    <t>森元　湧稀</t>
  </si>
  <si>
    <t>ﾓﾘﾓﾄ ﾕｳｷ</t>
  </si>
  <si>
    <t>田中　一輝</t>
  </si>
  <si>
    <t>ﾀﾅｶ ｶｽﾞｷ</t>
  </si>
  <si>
    <t>足立　颯吾</t>
  </si>
  <si>
    <t>ｱﾀﾞﾁ ｿｳｺﾞ</t>
  </si>
  <si>
    <t>橋本　昂星</t>
  </si>
  <si>
    <t>ﾊｼﾓﾄ ｺｳｾｲ</t>
  </si>
  <si>
    <t>清水　敬晶</t>
  </si>
  <si>
    <t>ｼﾐｽﾞ ｹｲｼｮｳ</t>
  </si>
  <si>
    <t>Keisho</t>
  </si>
  <si>
    <t>中村　颯征</t>
  </si>
  <si>
    <t>ﾅｶﾑﾗ ﾘｭｳｾｲ</t>
  </si>
  <si>
    <t>奥田　倖成</t>
  </si>
  <si>
    <t>ｵｸﾀﾞ ｺｳｾｲ</t>
  </si>
  <si>
    <t>山口　悠登</t>
  </si>
  <si>
    <t>ﾔﾏｸﾞﾁ ﾕｳﾄ</t>
  </si>
  <si>
    <t>足立　稜河</t>
  </si>
  <si>
    <t>ｱﾀﾞﾁ ﾘｮｳｶﾞ</t>
  </si>
  <si>
    <t>高瀬　悠輝</t>
  </si>
  <si>
    <t>ﾀｶｾ ﾕｳｷ</t>
  </si>
  <si>
    <t>吉原　白虎</t>
  </si>
  <si>
    <t>ﾖｼﾊﾗ ﾊｸﾄ</t>
  </si>
  <si>
    <t>内山　大希</t>
  </si>
  <si>
    <t>ｳﾁﾔﾏ ﾀﾞｲｷ</t>
  </si>
  <si>
    <t>中北　廉太郞</t>
  </si>
  <si>
    <t>ﾅｶｷﾀ ﾚﾝﾀﾛｳ</t>
  </si>
  <si>
    <t>廣田　風吾</t>
  </si>
  <si>
    <t>ﾋﾛﾀ ﾌｳｺﾞ</t>
  </si>
  <si>
    <t>Fugo</t>
  </si>
  <si>
    <t>河村　昂樹</t>
  </si>
  <si>
    <t>ｶﾜﾑﾗ ｺｳｷ</t>
  </si>
  <si>
    <t>中松　暖弥</t>
  </si>
  <si>
    <t>ﾅｶﾏﾂ ﾊﾙﾔ</t>
  </si>
  <si>
    <t>NAKAMATSU</t>
  </si>
  <si>
    <t>西川　巧巳</t>
  </si>
  <si>
    <t>ﾆｼｶﾜ ﾀｸﾐ</t>
  </si>
  <si>
    <t>須藤　勇大</t>
  </si>
  <si>
    <t>ｽﾄｳ ﾕｳﾀﾞｲ</t>
  </si>
  <si>
    <t>鈴木　陸人</t>
  </si>
  <si>
    <t>ｽｽﾞｷ ﾘｸﾄ</t>
  </si>
  <si>
    <t>春名　友貴</t>
  </si>
  <si>
    <t>ﾊﾙﾅ ﾄﾓｷ</t>
  </si>
  <si>
    <t>HARUNA</t>
  </si>
  <si>
    <t>吉津　心雄</t>
  </si>
  <si>
    <t>ﾖｼﾂﾞ ｼﾕｳ</t>
  </si>
  <si>
    <t>南垣　斗磨</t>
  </si>
  <si>
    <t>ﾐﾅﾐｶﾞｷ ﾄｳﾏ</t>
  </si>
  <si>
    <t>MINAMIGAKI</t>
  </si>
  <si>
    <t>KANAYAMA</t>
  </si>
  <si>
    <t>秋山　翔太朗</t>
  </si>
  <si>
    <t>ｱｷﾔﾏ ｼｮｳﾀﾛｳ</t>
  </si>
  <si>
    <t>芝　秀介</t>
  </si>
  <si>
    <t>ｼﾊﾞ ｼｭｳｽｹ</t>
  </si>
  <si>
    <t>SHIBA</t>
  </si>
  <si>
    <t>谷村　恒晟</t>
  </si>
  <si>
    <t>ﾀﾆﾑﾗ ｺｳｾｲ</t>
  </si>
  <si>
    <t>嶋田　匠海</t>
  </si>
  <si>
    <t>市川　侑生</t>
  </si>
  <si>
    <t>ｲﾁｶﾜ ﾕｳｾｲ</t>
  </si>
  <si>
    <t>藤井　蓮也</t>
  </si>
  <si>
    <t>ﾌｼﾞｲ ﾚﾝﾔ</t>
  </si>
  <si>
    <t>垣内　慶紀</t>
  </si>
  <si>
    <t>ｶｷｳﾁ ﾖｼｷ</t>
  </si>
  <si>
    <t>山田　雄大</t>
  </si>
  <si>
    <t>ﾔﾏﾀﾞ ﾕｳﾀﾞｲ</t>
  </si>
  <si>
    <t>京竹　泰雅</t>
  </si>
  <si>
    <t>ｷｮｳﾀｹ ﾀｲｶﾞ</t>
  </si>
  <si>
    <t>KYOTAKE</t>
  </si>
  <si>
    <t>菅沼　慶斗</t>
  </si>
  <si>
    <t>ｽｶﾞﾇﾏ ｹｲﾄ</t>
  </si>
  <si>
    <t>森原　蓮斗</t>
  </si>
  <si>
    <t>ﾓﾘﾊﾗ ﾚﾝﾄ</t>
  </si>
  <si>
    <t>MORIHARA</t>
  </si>
  <si>
    <t>Rento</t>
  </si>
  <si>
    <t>桑水流　颯大</t>
  </si>
  <si>
    <t>ｸﾜｽﾞﾙ ｿｳﾀ</t>
  </si>
  <si>
    <t>KUWAZURU</t>
  </si>
  <si>
    <t>迫田　祥太</t>
  </si>
  <si>
    <t>ｻｺﾀﾞ ｼｮｳﾀ</t>
  </si>
  <si>
    <t>登尾　元哉</t>
  </si>
  <si>
    <t>ﾉﾎﾞﾘｵ ﾓﾄﾔ</t>
  </si>
  <si>
    <t>NOBORIO</t>
  </si>
  <si>
    <t>Motoya</t>
  </si>
  <si>
    <t>中瀬　駿介</t>
  </si>
  <si>
    <t>ﾅｶｾ ｼｭﾝｽｹ</t>
  </si>
  <si>
    <t>西岡　貴星翔</t>
  </si>
  <si>
    <t>ﾆｼｵｶ ｷﾗﾄ</t>
  </si>
  <si>
    <t>Kirato</t>
  </si>
  <si>
    <t>蓮　陽向</t>
  </si>
  <si>
    <t>ﾊｽ ﾋﾅﾀ</t>
  </si>
  <si>
    <t>HASU</t>
  </si>
  <si>
    <t>池田　晃成</t>
  </si>
  <si>
    <t>ｲｹﾀﾞ ｺｳｾｲ</t>
  </si>
  <si>
    <t>吉村　直仁</t>
  </si>
  <si>
    <t>ﾖｼﾑﾗ ﾅｵﾋﾄ</t>
  </si>
  <si>
    <t>Naohito</t>
  </si>
  <si>
    <t>鈴木　歩夢</t>
  </si>
  <si>
    <t>ｽｽﾞｷ ｱﾕﾑ</t>
  </si>
  <si>
    <t>伊藤　大雅</t>
  </si>
  <si>
    <t>ｲﾄｳ ﾀｲｶﾞ</t>
  </si>
  <si>
    <t>杉山　慧</t>
  </si>
  <si>
    <t>ｽｷﾞﾔﾏ ｻﾄﾙ</t>
  </si>
  <si>
    <t>中戸　大樹</t>
  </si>
  <si>
    <t>ﾅｶﾄ ﾀﾞｲｷ</t>
  </si>
  <si>
    <t>西中　達哉</t>
  </si>
  <si>
    <t>ﾆｼﾅｶ ﾀﾂﾔ</t>
  </si>
  <si>
    <t>NISHINAKA</t>
  </si>
  <si>
    <t>山村　瞭太</t>
  </si>
  <si>
    <t>ﾔﾏﾑﾗ ﾘｮｳﾀ</t>
  </si>
  <si>
    <t>ｴﾝﾄﾞｳ ﾐｽﾞｷ</t>
  </si>
  <si>
    <t>山本　郁斗</t>
  </si>
  <si>
    <t>ﾔﾏﾓﾄ ｲｸﾄ</t>
  </si>
  <si>
    <t>Ikuto</t>
  </si>
  <si>
    <t>南川　祐也</t>
  </si>
  <si>
    <t>ﾐﾅﾐｶﾞﾜ ﾕｳﾔ</t>
  </si>
  <si>
    <t>MINAMIGAWA</t>
  </si>
  <si>
    <t>小郷　翼</t>
  </si>
  <si>
    <t>ｵｺﾞｳ ﾂﾊﾞｻ</t>
  </si>
  <si>
    <t>OGO</t>
  </si>
  <si>
    <t>金谷　拓弥</t>
  </si>
  <si>
    <t>ｶﾅﾀﾆ ﾀｸﾐ</t>
  </si>
  <si>
    <t>KANATANI</t>
  </si>
  <si>
    <t>Masanari</t>
  </si>
  <si>
    <t>木村　駿太</t>
  </si>
  <si>
    <t>ｷﾑﾗ ｼｭﾝﾀ</t>
  </si>
  <si>
    <t>芹澤　柊飛</t>
  </si>
  <si>
    <t>ｾﾘｻﾞﾜ ｼｭｳﾄ</t>
  </si>
  <si>
    <t>SERIZAWA</t>
  </si>
  <si>
    <t>岩野　史弥</t>
  </si>
  <si>
    <t>ｲﾜﾉ ﾌﾐﾔ</t>
  </si>
  <si>
    <t>IWANO</t>
  </si>
  <si>
    <t>中田　透羽</t>
  </si>
  <si>
    <t>ﾅｶﾀ ﾄﾜ</t>
  </si>
  <si>
    <t>森玉　鳳雅</t>
  </si>
  <si>
    <t>ﾓﾘﾀﾏ ﾌｳｶﾞ</t>
  </si>
  <si>
    <t>MORITAMA</t>
  </si>
  <si>
    <t>森岡　篤史</t>
  </si>
  <si>
    <t>ﾓﾘｵｶ ｱﾂｼ</t>
  </si>
  <si>
    <t>池内　優史</t>
  </si>
  <si>
    <t>ｲｹｳﾁ ﾕｳｼ</t>
  </si>
  <si>
    <t>川又　碧仁</t>
  </si>
  <si>
    <t>ｶﾜﾏﾀ ｱｵﾄ</t>
  </si>
  <si>
    <t>KAWAMATA</t>
  </si>
  <si>
    <t>磯本　楓太</t>
  </si>
  <si>
    <t>ｲｿﾓﾄ ﾌｳﾀ</t>
  </si>
  <si>
    <t>ISOMOTO</t>
  </si>
  <si>
    <t>吉田　陸哉</t>
  </si>
  <si>
    <t>ﾖｼﾀﾞ ﾘｸﾔ</t>
  </si>
  <si>
    <t>平野　圭人</t>
  </si>
  <si>
    <t>ﾋﾗﾉ ｹｲﾄ</t>
  </si>
  <si>
    <t>岡村　和真</t>
  </si>
  <si>
    <t>ｵｶﾑﾗ ﾜｼﾝ</t>
  </si>
  <si>
    <t>Washin</t>
  </si>
  <si>
    <t>大槻　涼人</t>
  </si>
  <si>
    <t>ｵｵﾂｷ ﾘｮｳﾄ</t>
  </si>
  <si>
    <t>森川　葉月</t>
  </si>
  <si>
    <t>水野　翔太</t>
  </si>
  <si>
    <t>ﾐｽﾞﾉ ｼｮｳﾀ</t>
  </si>
  <si>
    <t>栗本　遥生</t>
  </si>
  <si>
    <t>ｸﾘﾓﾄ ﾊﾙｷ</t>
  </si>
  <si>
    <t>KURIMOTO</t>
  </si>
  <si>
    <t>渡邊　泰生</t>
  </si>
  <si>
    <t>ﾜﾀﾅﾍﾞ ﾀｲｷ</t>
  </si>
  <si>
    <t>尾林　恒星</t>
  </si>
  <si>
    <t>ｵﾊﾞﾔｼ ｺｳｾｲ</t>
  </si>
  <si>
    <t>坂口　賢太朗</t>
  </si>
  <si>
    <t>ｻｶｸﾞﾁ ｹﾝﾀﾛｳ</t>
  </si>
  <si>
    <t>田部　央</t>
  </si>
  <si>
    <t>ﾀﾅﾍﾞ ｵｳ</t>
  </si>
  <si>
    <t>井上　龍太</t>
  </si>
  <si>
    <t>ｲﾉｳｴ ﾘｭｳﾀ</t>
  </si>
  <si>
    <t>金高　哲哉</t>
  </si>
  <si>
    <t>ｷﾝﾀｶ ﾃﾂﾔ</t>
  </si>
  <si>
    <t>KINTAKA</t>
  </si>
  <si>
    <t>土屋　温希</t>
  </si>
  <si>
    <t>ﾂﾁﾔ ｱﾂｷ</t>
  </si>
  <si>
    <t>八木　丞太郎</t>
  </si>
  <si>
    <t>ﾔｷﾞ ｼｮｳﾀﾛｳ</t>
  </si>
  <si>
    <t>福谷　苑樹</t>
  </si>
  <si>
    <t>ﾌｸﾀﾆ ｴﾝｼﾞｭ</t>
  </si>
  <si>
    <t>FUKUTANI</t>
  </si>
  <si>
    <t>Enju</t>
  </si>
  <si>
    <t>倉橋　慶</t>
  </si>
  <si>
    <t>ｸﾗﾊｼ ｹｲ</t>
  </si>
  <si>
    <t>KURAHASHI</t>
  </si>
  <si>
    <t>長澤　悠太</t>
  </si>
  <si>
    <t>ﾅｶﾞｻﾜ ﾕｳﾀ</t>
  </si>
  <si>
    <t>茶木　涼介</t>
  </si>
  <si>
    <t>ﾁｬｷ ﾘｮｳｽｹ</t>
  </si>
  <si>
    <t>CHAKI</t>
  </si>
  <si>
    <t>高　蓮太郎</t>
  </si>
  <si>
    <t>ｺｳ ﾚﾝﾀﾛｳ</t>
  </si>
  <si>
    <t>KO</t>
  </si>
  <si>
    <t>小林　生承</t>
  </si>
  <si>
    <t>ｺﾊﾞﾔｼ ｷｼｮｳ</t>
  </si>
  <si>
    <t>Kisho</t>
  </si>
  <si>
    <t>上田　瑞樹</t>
  </si>
  <si>
    <t>ｳｴﾀ ﾐｽﾞｷ</t>
  </si>
  <si>
    <t>木下　凌輔</t>
  </si>
  <si>
    <t>ｷﾉｼﾀ ﾘｮｳｽｹ</t>
  </si>
  <si>
    <t>松井　聰</t>
  </si>
  <si>
    <t>ﾏﾂｲ ﾊｼﾞﾒ</t>
  </si>
  <si>
    <t>田原　佳悟</t>
  </si>
  <si>
    <t>ﾀﾊﾗ ｹｲｺﾞ</t>
  </si>
  <si>
    <t>西山　慧</t>
  </si>
  <si>
    <t>ﾆｼﾔﾏ ｹｲ</t>
  </si>
  <si>
    <t>横田　紘季</t>
  </si>
  <si>
    <t>ﾖｺﾀ ｺｳｷ</t>
  </si>
  <si>
    <t>YOKOTA</t>
  </si>
  <si>
    <t>北川　広大</t>
  </si>
  <si>
    <t>ｷﾀｶﾞﾜ ｺｳﾀﾞｲ</t>
  </si>
  <si>
    <t>清水　慎太郎</t>
  </si>
  <si>
    <t>ｼﾐｽﾞ ｼﾝﾀﾛｳ</t>
  </si>
  <si>
    <t>山下　諒</t>
  </si>
  <si>
    <t>ﾔﾏｼﾀ ﾘｮｳ</t>
  </si>
  <si>
    <t>依田　巧磨</t>
  </si>
  <si>
    <t>ﾖﾀﾞ ﾀｸﾏ</t>
  </si>
  <si>
    <t>檀上　亜里</t>
  </si>
  <si>
    <t>ﾀﾞﾝｼﾞｮｳ ｱｻﾄ</t>
  </si>
  <si>
    <t>山口　達也</t>
  </si>
  <si>
    <t>ﾔﾏｸﾞﾁ ﾀﾂﾔ</t>
  </si>
  <si>
    <t>清水　隼人</t>
  </si>
  <si>
    <t>ｼﾐｽﾞ ﾊﾔﾄ</t>
  </si>
  <si>
    <t>恵南　優貴</t>
  </si>
  <si>
    <t>ｴﾅﾐ ﾕｳｷ</t>
  </si>
  <si>
    <t>ENAMI</t>
  </si>
  <si>
    <t>渡邉　拓</t>
  </si>
  <si>
    <t>ﾜﾀﾅﾍﾞ ﾀｸ</t>
  </si>
  <si>
    <t>門脇　優</t>
  </si>
  <si>
    <t>ｶﾄﾞﾜｷ ﾕｳ</t>
  </si>
  <si>
    <t>KADOWAKI</t>
  </si>
  <si>
    <t>黒瀬　涼大</t>
  </si>
  <si>
    <t>ｸﾛｾ ﾘｮｳﾀ</t>
  </si>
  <si>
    <t>中野　峻作</t>
  </si>
  <si>
    <t>ﾅｶﾉ ｼｭﾝｻｸ</t>
  </si>
  <si>
    <t>Shunsaku</t>
  </si>
  <si>
    <t>橋本　翔太</t>
  </si>
  <si>
    <t>ﾊｼﾓﾄ ｼｮｳﾀ</t>
  </si>
  <si>
    <t>中島　慶大</t>
  </si>
  <si>
    <t>ﾅｶｼﾏ ｹｲﾀ</t>
  </si>
  <si>
    <t>宿野　咲太</t>
  </si>
  <si>
    <t>ｼｭｸﾉ ｻｸﾀ</t>
  </si>
  <si>
    <t>SHUKUNO</t>
  </si>
  <si>
    <t>Sakuta</t>
  </si>
  <si>
    <t>福谷　知紀</t>
  </si>
  <si>
    <t>ﾌｸﾀﾆ ﾄﾓｷ</t>
  </si>
  <si>
    <t>久留宮　圭祐</t>
  </si>
  <si>
    <t>ｸﾙﾐﾔ ｹｲｽｹ</t>
  </si>
  <si>
    <t>KURUMIYA</t>
  </si>
  <si>
    <t>増田　涼</t>
  </si>
  <si>
    <t>ﾏｽﾀﾞ ﾘｮｳ</t>
  </si>
  <si>
    <t>山上　海斗</t>
  </si>
  <si>
    <t>ﾔﾏｶﾞﾐ ｶｲﾄ</t>
  </si>
  <si>
    <t>宇野　京弥</t>
  </si>
  <si>
    <t>ｳﾉ ｷｮｳﾔ</t>
  </si>
  <si>
    <t>Kyoya</t>
  </si>
  <si>
    <t>福井　大斗</t>
  </si>
  <si>
    <t>ﾌｸｲ ﾀﾞｲﾄ</t>
  </si>
  <si>
    <t>Daito</t>
  </si>
  <si>
    <t>澤田　潤</t>
  </si>
  <si>
    <t>ｻﾜﾀﾞ ｼﾞｭﾝ</t>
  </si>
  <si>
    <t>尾上　陽人</t>
  </si>
  <si>
    <t>ｵﾉｳｴ ﾊﾙﾄ</t>
  </si>
  <si>
    <t>児玉　航洋</t>
  </si>
  <si>
    <t>ｺﾀﾞﾏ ｺｳﾖｳ</t>
  </si>
  <si>
    <t>吉田　正道</t>
  </si>
  <si>
    <t>ﾖｼﾀﾞ ﾏｻﾐﾁ</t>
  </si>
  <si>
    <t>Masamichi</t>
  </si>
  <si>
    <t>堀　航太朗</t>
  </si>
  <si>
    <t>ﾎﾘ ｺｳﾀﾛｳ</t>
  </si>
  <si>
    <t>今岡　遥仁</t>
  </si>
  <si>
    <t>ｲﾏｵｶ ﾊﾙﾄ</t>
  </si>
  <si>
    <t>IMAOKA</t>
  </si>
  <si>
    <t>宮坂　侑汰</t>
  </si>
  <si>
    <t>ﾐﾔｻｶ ﾕｳﾀ</t>
  </si>
  <si>
    <t>MIYASAKA</t>
  </si>
  <si>
    <t>中山　柊太</t>
  </si>
  <si>
    <t>ﾅｶﾔﾏ ｼｭｳﾀ</t>
  </si>
  <si>
    <t>髙木　大翔</t>
  </si>
  <si>
    <t>ﾀｶｷﾞ ﾀｲﾄ</t>
  </si>
  <si>
    <t>中井　翔太</t>
  </si>
  <si>
    <t>ﾅｶｲ ｼｮｳﾀ</t>
  </si>
  <si>
    <t>村田　真一朗</t>
  </si>
  <si>
    <t>ﾑﾗﾀ ｼﾝｲﾁﾛｳ</t>
  </si>
  <si>
    <t>藪田　虎志朗</t>
  </si>
  <si>
    <t>ﾔﾌﾞﾀ ｺｼﾞﾛｳ</t>
  </si>
  <si>
    <t>久永　健太</t>
  </si>
  <si>
    <t>ﾋｻﾅｶﾞ ｹﾝﾀ</t>
  </si>
  <si>
    <t>HISANAGA</t>
  </si>
  <si>
    <t>望月　大生</t>
  </si>
  <si>
    <t>ﾓﾁﾂﾞｷ ﾀｲｾｲ</t>
  </si>
  <si>
    <t>山口　大凱</t>
  </si>
  <si>
    <t>ﾔﾏｸﾞﾁ ﾀｲｶﾞ</t>
  </si>
  <si>
    <t>末盛　巧</t>
  </si>
  <si>
    <t>ｽｴﾓﾘ ﾀｸ</t>
  </si>
  <si>
    <t>SUEMORI</t>
  </si>
  <si>
    <t>佐藤　優大</t>
  </si>
  <si>
    <t>ｻﾄｳ ﾏｵ</t>
  </si>
  <si>
    <t>水田　陸斗</t>
  </si>
  <si>
    <t>ﾐｽﾞﾀ ﾘｸﾄ</t>
  </si>
  <si>
    <t>新本　寛起</t>
  </si>
  <si>
    <t>ｼﾝﾓﾄ ﾋﾛｷ</t>
  </si>
  <si>
    <t>SHIMMOTO</t>
  </si>
  <si>
    <t>細川　剛</t>
  </si>
  <si>
    <t>ﾎｿｶﾜ ｺﾞｳ</t>
  </si>
  <si>
    <t>成田　賢信</t>
  </si>
  <si>
    <t>ﾅﾘﾀ ｹﾝｼﾝ</t>
  </si>
  <si>
    <t>NARITA</t>
  </si>
  <si>
    <t>三越　匠真</t>
  </si>
  <si>
    <t>ﾐｺｼ ﾀｸﾏ</t>
  </si>
  <si>
    <t>MIKOSHI</t>
  </si>
  <si>
    <t>前田　修冶</t>
  </si>
  <si>
    <t>ﾏｴﾀﾞ ｼｭｳﾔ</t>
  </si>
  <si>
    <t>服部　隼</t>
  </si>
  <si>
    <t>ﾊｯﾄﾘ ﾊﾔﾄ</t>
  </si>
  <si>
    <t>喜多　博一</t>
  </si>
  <si>
    <t>ｷﾀ ﾋﾛｶｽﾞ</t>
  </si>
  <si>
    <t>濱田　誉生</t>
  </si>
  <si>
    <t>ﾊﾏﾀﾞ ﾎﾏﾚ</t>
  </si>
  <si>
    <t>遠池　悠貴</t>
  </si>
  <si>
    <t>ﾄｵﾁ ﾕｳｷ</t>
  </si>
  <si>
    <t>TOCHI</t>
  </si>
  <si>
    <t>飯塚　翔平</t>
  </si>
  <si>
    <t>ｲｲﾂﾞｶ ｼｮｳﾍｲ</t>
  </si>
  <si>
    <t>IIZUKA</t>
  </si>
  <si>
    <t>成田　啓史</t>
  </si>
  <si>
    <t>ﾅﾘﾀ ｻﾄｼ</t>
  </si>
  <si>
    <t>下川　夏輝</t>
  </si>
  <si>
    <t>ｼﾓｶﾜ ﾅﾂｷ</t>
  </si>
  <si>
    <t>SHIMOKAWA</t>
  </si>
  <si>
    <t>須賀田　陽</t>
  </si>
  <si>
    <t>ｽｶﾞﾀ ﾊﾙ</t>
  </si>
  <si>
    <t>SUGATA</t>
  </si>
  <si>
    <t>藤野　一寿</t>
  </si>
  <si>
    <t>ﾌｼﾞﾉ ｶｽﾞﾄｼ</t>
  </si>
  <si>
    <t>Kazutoshi</t>
  </si>
  <si>
    <t>奥谷　拓征</t>
  </si>
  <si>
    <t>ｵｸﾀﾆ ﾀｸｾｲ</t>
  </si>
  <si>
    <t>Takusei</t>
  </si>
  <si>
    <t>三柳　遥暉</t>
  </si>
  <si>
    <t>ﾐﾂﾔﾅｷﾞ ﾊﾙｷ</t>
  </si>
  <si>
    <t>MITSUYANAGI</t>
  </si>
  <si>
    <t>谷本　琳</t>
  </si>
  <si>
    <t>ﾀﾆﾓﾄ ﾘﾝ</t>
  </si>
  <si>
    <t>新山　優弥</t>
  </si>
  <si>
    <t>ｼﾝﾔﾏ ｳﾐ</t>
  </si>
  <si>
    <t>SHINYAMA</t>
  </si>
  <si>
    <t>Umi</t>
  </si>
  <si>
    <t>山本　拓実</t>
  </si>
  <si>
    <t>ﾔﾏﾓﾄ ﾀｸﾐ</t>
  </si>
  <si>
    <t>阿河　孝樹</t>
  </si>
  <si>
    <t>ｱｶﾞ ｺｳｷ</t>
  </si>
  <si>
    <t>瀬古　陸斗</t>
  </si>
  <si>
    <t>ｾｺ ﾘｸﾄ</t>
  </si>
  <si>
    <t>SEKO</t>
  </si>
  <si>
    <t>三浦　康生</t>
  </si>
  <si>
    <t>ﾐｳﾗ ｺｳｾｲ</t>
  </si>
  <si>
    <t>梅本　宜広</t>
  </si>
  <si>
    <t>ｳﾒﾓﾄ ﾖｼﾋﾛ</t>
  </si>
  <si>
    <t>山城　嘉人</t>
  </si>
  <si>
    <t>ﾔﾏｼﾛ ｶｲﾄ</t>
  </si>
  <si>
    <t>有方　修斗</t>
  </si>
  <si>
    <t>ｱﾘｶﾀ ｼｭｳﾄ</t>
  </si>
  <si>
    <t>圓句　知也</t>
  </si>
  <si>
    <t>ｴﾝｸ ﾄﾓﾔ</t>
  </si>
  <si>
    <t>ENKU</t>
  </si>
  <si>
    <t>松本　拳志郎</t>
  </si>
  <si>
    <t>ﾏﾂﾓﾄ ｹﾝｼﾛｳ</t>
  </si>
  <si>
    <t>小林　想</t>
  </si>
  <si>
    <t>ｺﾊﾞﾔｼ ｿｳ</t>
  </si>
  <si>
    <t>久保　幸陽</t>
  </si>
  <si>
    <t>ｸﾎﾞ ｺｳﾖｳ</t>
  </si>
  <si>
    <t>宇野　誠純</t>
  </si>
  <si>
    <t>ｳﾉ ｾｲｼﾞｭﾝ</t>
  </si>
  <si>
    <t>Seijun</t>
  </si>
  <si>
    <t>南　侑希</t>
  </si>
  <si>
    <t>ﾐﾅﾐ ﾕｳｷ</t>
  </si>
  <si>
    <t>大川　祥太</t>
  </si>
  <si>
    <t>ｵｵｶﾜ ｼｮｳﾀ</t>
  </si>
  <si>
    <t>吉川　偉己</t>
  </si>
  <si>
    <t>ﾖｼｶﾜ ｲﾂｷ</t>
  </si>
  <si>
    <t>浅井　謙臣</t>
  </si>
  <si>
    <t>ｱｻｲ ｹﾝｼﾝ</t>
  </si>
  <si>
    <t>加茂　翼</t>
  </si>
  <si>
    <t>ｶﾓ ﾂﾊﾞｻ</t>
  </si>
  <si>
    <t>宮出　誠大</t>
  </si>
  <si>
    <t>ﾐﾔﾃﾞ ﾏｻﾋﾛ</t>
  </si>
  <si>
    <t>ｵｵﾀ ﾘｭｳｾｲ</t>
  </si>
  <si>
    <t>南本　陸斗</t>
  </si>
  <si>
    <t>ﾐﾅﾐﾓﾄ ﾘｸﾄ</t>
  </si>
  <si>
    <t>MINAMIMOTO</t>
  </si>
  <si>
    <t>宮村　友也</t>
  </si>
  <si>
    <t>ﾐﾔﾑﾗ ﾄﾓﾔ</t>
  </si>
  <si>
    <t>MIYAMURA</t>
  </si>
  <si>
    <t>田中　琉聖</t>
  </si>
  <si>
    <t>ﾀﾅｶ ﾘｭｳｾｲ</t>
  </si>
  <si>
    <t>浅野　孔</t>
  </si>
  <si>
    <t>ｱｻﾉ ｺｳ</t>
  </si>
  <si>
    <t>長葭　遥斗</t>
  </si>
  <si>
    <t>ﾅｶﾞﾖｼ ﾊﾙﾄ</t>
  </si>
  <si>
    <t>NAGAYOSHI</t>
  </si>
  <si>
    <t>土出　真佑斗</t>
  </si>
  <si>
    <t>ﾂﾁﾃﾞ ﾏﾕﾄ</t>
  </si>
  <si>
    <t>Mayuto</t>
  </si>
  <si>
    <t>伐栗　暖人</t>
  </si>
  <si>
    <t>ｷﾘｸﾘ ﾊﾙﾄ</t>
  </si>
  <si>
    <t>佐々木　祥吾</t>
  </si>
  <si>
    <t>ｻｻｷ ｼｮｳｺﾞ</t>
  </si>
  <si>
    <t>ｺｼﾞﾏ ﾖｳｶﾞ</t>
  </si>
  <si>
    <t>赤井　伊夫貴</t>
  </si>
  <si>
    <t>ｱｶｲ ｲﾌﾞｷ</t>
  </si>
  <si>
    <t>AKAI</t>
  </si>
  <si>
    <t>大川　秀仁</t>
  </si>
  <si>
    <t>ｵｵｶﾜ ﾋﾃﾞﾋﾄ</t>
  </si>
  <si>
    <t>Hidehito</t>
  </si>
  <si>
    <t>岡本　憲弥</t>
  </si>
  <si>
    <t>ｵｶﾓﾄ ｶｽﾞﾔ</t>
  </si>
  <si>
    <t>甲斐　楽海</t>
  </si>
  <si>
    <t>ｶｲ ﾓﾄﾐ</t>
  </si>
  <si>
    <t>Motomi</t>
  </si>
  <si>
    <t>片岡　大輔</t>
  </si>
  <si>
    <t>ｶﾀｵｶ ﾀﾞｲｽｹ</t>
  </si>
  <si>
    <t>加納　大河</t>
  </si>
  <si>
    <t>ｶﾉｳ ﾀｲｶﾞ</t>
  </si>
  <si>
    <t>川北　隼平</t>
  </si>
  <si>
    <t>ｶﾜｷﾀ ｼｭﾝﾍﾟｲ</t>
  </si>
  <si>
    <t>倉　凌雅</t>
  </si>
  <si>
    <t>ｸﾗ ﾘｮｳｶﾞ</t>
  </si>
  <si>
    <t>KURA</t>
  </si>
  <si>
    <t>小﨑　昂</t>
  </si>
  <si>
    <t>ｺｻﾞｷ ｱｷﾗ</t>
  </si>
  <si>
    <t>小村　陸月</t>
  </si>
  <si>
    <t>ｺﾑﾗ ﾘﾂｷ</t>
  </si>
  <si>
    <t>塩路　添真</t>
  </si>
  <si>
    <t>ｼｵｼﾞ ﾃﾝﾏ</t>
  </si>
  <si>
    <t>SHIOJI</t>
  </si>
  <si>
    <t>下川　玲布</t>
  </si>
  <si>
    <t>ｼﾓｶﾜ ﾚﾉ</t>
  </si>
  <si>
    <t>Reno</t>
  </si>
  <si>
    <t>髙木　一之進</t>
  </si>
  <si>
    <t>ﾀｶｷﾞ ｲﾁﾉｼﾝ</t>
  </si>
  <si>
    <t>Ichinoshin</t>
  </si>
  <si>
    <t>Musashi</t>
  </si>
  <si>
    <t>田原　和歩</t>
  </si>
  <si>
    <t>ﾀﾊﾗ ｶｽﾞﾎ</t>
  </si>
  <si>
    <t>中鶴　颯</t>
  </si>
  <si>
    <t>ﾅｶﾂﾙ ｿｳ</t>
  </si>
  <si>
    <t>NAKATSURU</t>
  </si>
  <si>
    <t>服部　右夢</t>
  </si>
  <si>
    <t>ﾊｯﾄﾘ ﾐﾓ</t>
  </si>
  <si>
    <t>Mimo</t>
  </si>
  <si>
    <t>阪東　海斗</t>
  </si>
  <si>
    <t>ﾊﾞﾝﾄﾞｳ ｶｲﾄ</t>
  </si>
  <si>
    <t>深海　響輝</t>
  </si>
  <si>
    <t>ﾌｶﾐ ﾋﾋﾞｷ</t>
  </si>
  <si>
    <t>FUKAMI</t>
  </si>
  <si>
    <t>藤澤　龍吾</t>
  </si>
  <si>
    <t>ﾌｼﾞｻﾜ ﾘｭｳｺﾞ</t>
  </si>
  <si>
    <t>Ryugo</t>
  </si>
  <si>
    <t>古久保　壮舞</t>
  </si>
  <si>
    <t>ﾌﾙｸﾎﾞ ｿｳﾏ</t>
  </si>
  <si>
    <t>FURUKUBO</t>
  </si>
  <si>
    <t>古田　蒼空</t>
  </si>
  <si>
    <t>ﾌﾙﾀ ｿﾗ</t>
  </si>
  <si>
    <t>堀田　力也</t>
  </si>
  <si>
    <t>ﾎﾘﾀ ﾘｷﾔ</t>
  </si>
  <si>
    <t>松岡　浩光</t>
  </si>
  <si>
    <t>ﾏﾂｵｶ ﾋﾛﾐ</t>
  </si>
  <si>
    <t>Hiromi</t>
  </si>
  <si>
    <t>松山　巧</t>
  </si>
  <si>
    <t>ﾏﾂﾔﾏ ﾀｸﾐ</t>
  </si>
  <si>
    <t>三野　瞳真</t>
  </si>
  <si>
    <t>ﾐﾉ ﾄｳﾏ</t>
  </si>
  <si>
    <t>MINO</t>
  </si>
  <si>
    <t>宮﨑　泉光</t>
  </si>
  <si>
    <t>ﾐﾔｻﾞｷ ｲｽﾞﾐ</t>
  </si>
  <si>
    <t>Izumi</t>
  </si>
  <si>
    <t>宮本　一樹</t>
  </si>
  <si>
    <t>ﾐﾔﾓﾄ ｲﾂｷ</t>
  </si>
  <si>
    <t>村山　巧</t>
  </si>
  <si>
    <t>ﾑﾗﾔﾏ ﾀｸﾐ</t>
  </si>
  <si>
    <t>MURAYAMA</t>
  </si>
  <si>
    <t>吉岡　晴輝</t>
  </si>
  <si>
    <t>ﾖｼｵｶ ﾊﾙｷ</t>
  </si>
  <si>
    <t>和田　一晃</t>
  </si>
  <si>
    <t>ﾜﾀﾞ ｶｽﾞｱｷ</t>
  </si>
  <si>
    <t>青山　陽太</t>
  </si>
  <si>
    <t>ｱｵﾔﾏ ﾋﾅﾀ</t>
  </si>
  <si>
    <t>伊藤　大輔</t>
  </si>
  <si>
    <t>ｲﾄｳ ﾀﾞｲｽｹ</t>
  </si>
  <si>
    <t>川原　玄靖</t>
  </si>
  <si>
    <t>ｶﾜﾊﾗ ｹﾞﾝｾｲ</t>
  </si>
  <si>
    <t>Gensei</t>
  </si>
  <si>
    <t>喜多村　涼</t>
  </si>
  <si>
    <t>ｷﾀﾑﾗ ﾘｮｳ</t>
  </si>
  <si>
    <t>小林　成夢</t>
  </si>
  <si>
    <t>ｺﾊﾞﾔｼ ﾅﾙﾑ</t>
  </si>
  <si>
    <t>Narumu</t>
  </si>
  <si>
    <t>八鍬　薫</t>
  </si>
  <si>
    <t>YAKUWA</t>
  </si>
  <si>
    <t>土井　創嵐</t>
  </si>
  <si>
    <t>ﾄﾞｲ ｿﾗ</t>
  </si>
  <si>
    <t>野原　颯太</t>
  </si>
  <si>
    <t>ﾉﾊﾗ ｿｳﾀ</t>
  </si>
  <si>
    <t>NOHARA</t>
  </si>
  <si>
    <t>Souta</t>
  </si>
  <si>
    <t>ﾍﾞｯﾌﾟ ﾘｮｳｼﾞ</t>
  </si>
  <si>
    <t>BEPPU</t>
  </si>
  <si>
    <t>藤橋　倫太朗</t>
  </si>
  <si>
    <t>ﾌｼﾞﾊｼ ﾘﾝﾀﾛｳ</t>
  </si>
  <si>
    <t>FUJIHASHI</t>
  </si>
  <si>
    <t>植澤　竜也</t>
  </si>
  <si>
    <t>ｳｴｻﾞﾜ ﾀﾂﾔ</t>
  </si>
  <si>
    <t>UEZAWA</t>
  </si>
  <si>
    <t>門田　大樹</t>
  </si>
  <si>
    <t>ｶﾄﾞﾀ ﾀﾞｲｷ</t>
  </si>
  <si>
    <t>貝崎　渉</t>
  </si>
  <si>
    <t>ｶｲｻﾞｷ ﾜﾀﾙ</t>
  </si>
  <si>
    <t>KAIZAKI</t>
  </si>
  <si>
    <t>酒井　大智</t>
  </si>
  <si>
    <t>ｻｶｲ ﾀﾞｲﾁ</t>
  </si>
  <si>
    <t>西村　聡一郎</t>
  </si>
  <si>
    <t>ﾆｼﾑﾗ ｿｳｲﾁﾛｳ</t>
  </si>
  <si>
    <t>平賀　丈也</t>
  </si>
  <si>
    <t>ﾋﾗｶﾞ ﾀｹﾔ</t>
  </si>
  <si>
    <t>HIRAGA</t>
  </si>
  <si>
    <t>Takeya</t>
  </si>
  <si>
    <t>中野　稜太</t>
  </si>
  <si>
    <t>ﾅｶﾉ ﾘｮｳﾀ</t>
  </si>
  <si>
    <t>伊藤　悠真</t>
  </si>
  <si>
    <t>ｲﾄｳ ﾕｳﾏ</t>
  </si>
  <si>
    <t>林　虎道</t>
  </si>
  <si>
    <t>ﾊﾔｼ ﾄﾗﾐﾁ</t>
  </si>
  <si>
    <t>Toramichi</t>
  </si>
  <si>
    <t>ｲｼｶﾜ ﾃﾙｱｷ</t>
  </si>
  <si>
    <t>Teruaki</t>
  </si>
  <si>
    <t>山崎　遥人</t>
  </si>
  <si>
    <t>ﾔﾏｻｷ ﾊﾙﾄ</t>
  </si>
  <si>
    <t>奥村　航貴</t>
  </si>
  <si>
    <t>ｵｸﾑﾗ ｺｳｷ</t>
  </si>
  <si>
    <t>野田　陸人</t>
  </si>
  <si>
    <t>ﾉﾀﾞ ﾘｸﾄ</t>
  </si>
  <si>
    <t>小西　遥斗</t>
  </si>
  <si>
    <t>ｺﾆｼ ﾊﾙﾄ</t>
  </si>
  <si>
    <t>古澤　侑也</t>
  </si>
  <si>
    <t>ﾌﾙｻﾜ ﾕｳﾔ</t>
  </si>
  <si>
    <t>小林　啓祐</t>
  </si>
  <si>
    <t>ｺﾊﾞﾔｼ ｹｲｽｹ</t>
  </si>
  <si>
    <t>佐々木　仁哉</t>
  </si>
  <si>
    <t>ｻｻｷ ｼﾞﾝﾔ</t>
  </si>
  <si>
    <t>Jinya</t>
  </si>
  <si>
    <t>吉本　空</t>
  </si>
  <si>
    <t>ﾖｼﾓﾄ ｿﾗ</t>
  </si>
  <si>
    <t>玉村　悠登</t>
  </si>
  <si>
    <t>ﾀﾏﾑﾗ ﾕｳﾄ</t>
  </si>
  <si>
    <t>TAMAMURA</t>
  </si>
  <si>
    <t>中島　迅帝</t>
  </si>
  <si>
    <t>ﾅｶｼﾞﾏ ﾊﾔﾃ</t>
  </si>
  <si>
    <t>Shido</t>
  </si>
  <si>
    <t>壹岐　元太</t>
  </si>
  <si>
    <t>ｲｷ ｹﾞﾝﾀ</t>
  </si>
  <si>
    <t>田中　颯</t>
  </si>
  <si>
    <t>ﾀﾅｶ ﾊﾔﾃ</t>
  </si>
  <si>
    <t>岡嶋　大地</t>
  </si>
  <si>
    <t>ｵｶｼﾞﾏ ﾀﾞｲﾁ</t>
  </si>
  <si>
    <t>川口　大輝</t>
  </si>
  <si>
    <t>ｶﾜｸﾞﾁ ﾀﾞｲｷ</t>
  </si>
  <si>
    <t>冨岡　凜太郎</t>
  </si>
  <si>
    <t>ﾄﾐｵｶ ﾘﾝﾀﾛｳ</t>
  </si>
  <si>
    <t>ﾂｼﾞﾀ ｺｳｷ</t>
  </si>
  <si>
    <t>TSUJITA</t>
  </si>
  <si>
    <t>上戸　一真</t>
  </si>
  <si>
    <t>ｶﾐﾄ ｶｽﾞﾏ</t>
  </si>
  <si>
    <t>KAMITO</t>
  </si>
  <si>
    <t>渡邉　陽介</t>
  </si>
  <si>
    <t>ﾜﾀﾅﾍﾞ ﾖｳｽｹ</t>
  </si>
  <si>
    <t>多田　颯汰</t>
  </si>
  <si>
    <t>庵地　祐希</t>
  </si>
  <si>
    <t>ｱﾝﾁ ﾕｳｷ</t>
  </si>
  <si>
    <t>ANCHI</t>
  </si>
  <si>
    <t>内海　師童</t>
  </si>
  <si>
    <t>ｳﾂﾐ ｼﾄﾞｳ</t>
  </si>
  <si>
    <t>木下　太成</t>
  </si>
  <si>
    <t>ｷﾉｼﾀ ﾀｲｾｲ</t>
  </si>
  <si>
    <t>久保　明央人</t>
  </si>
  <si>
    <t>ｸﾎﾞ ｱｵﾄ</t>
  </si>
  <si>
    <t>桒田　大樹</t>
  </si>
  <si>
    <t>ｸﾜﾀ ﾀﾞｲｷ</t>
  </si>
  <si>
    <t>KUWATA</t>
  </si>
  <si>
    <t>鈴木　優一郎</t>
  </si>
  <si>
    <t>ｽｽﾞｷ ﾕｳｲﾁﾛｳ</t>
  </si>
  <si>
    <t>Yuichiro</t>
  </si>
  <si>
    <t>武内　里賢</t>
  </si>
  <si>
    <t>ﾀｹｳﾁ ｻﾄｼ</t>
  </si>
  <si>
    <t>米田　勇輝</t>
  </si>
  <si>
    <t>ﾖﾈﾀﾞ ﾕｳｷ</t>
  </si>
  <si>
    <t>西村　稜太</t>
  </si>
  <si>
    <t>倉松　健</t>
  </si>
  <si>
    <t>ｸﾗﾏﾂ ｹﾝ</t>
  </si>
  <si>
    <t>KURAMATSU</t>
  </si>
  <si>
    <t>藤原　悠月</t>
  </si>
  <si>
    <t>ﾌｼﾞﾜﾗ ﾕﾂﾞｷ</t>
  </si>
  <si>
    <t>西濱　充</t>
  </si>
  <si>
    <t>ﾆｼﾊﾏ ﾐﾂﾙ</t>
  </si>
  <si>
    <t>NISHIHAMA</t>
  </si>
  <si>
    <t>Mitsuru</t>
  </si>
  <si>
    <t>福本　陸晴</t>
  </si>
  <si>
    <t>ﾌｸﾓﾄ ﾘﾊﾞ</t>
  </si>
  <si>
    <t>Riba</t>
  </si>
  <si>
    <t>野崎　景勝</t>
  </si>
  <si>
    <t>ﾉｻﾞｷ ｶｹﾞｶﾂ</t>
  </si>
  <si>
    <t>Kagekatsu</t>
  </si>
  <si>
    <t>寺村　滉平</t>
  </si>
  <si>
    <t>ﾃﾗﾑﾗ ｺｳﾍｲ</t>
  </si>
  <si>
    <t>TERAMURA</t>
  </si>
  <si>
    <t>中谷　優斗</t>
  </si>
  <si>
    <t>ﾅｶﾀﾆ ﾕｳﾄ</t>
  </si>
  <si>
    <t>冨田　悠斗</t>
  </si>
  <si>
    <t>ﾄﾐﾀ ﾕｳﾄ</t>
  </si>
  <si>
    <t>福西　伸哉</t>
  </si>
  <si>
    <t>ﾌｸﾆｼ ｼﾝﾔ</t>
  </si>
  <si>
    <t>FUKUNISHI</t>
  </si>
  <si>
    <t>磯淵　圭一郎</t>
  </si>
  <si>
    <t>ｲｿﾌﾞﾁ ｹｲｲﾁﾛｳ</t>
  </si>
  <si>
    <t>ISOBUCHI</t>
  </si>
  <si>
    <t>松本　太良</t>
  </si>
  <si>
    <t>ﾏﾂﾓﾄ ﾀｲﾗ</t>
  </si>
  <si>
    <t>Taira</t>
  </si>
  <si>
    <t>郷　颯冴</t>
  </si>
  <si>
    <t>ｺﾞｳ ｿｳｶﾞ</t>
  </si>
  <si>
    <t>GO</t>
  </si>
  <si>
    <t>Soga</t>
  </si>
  <si>
    <t>杉山　跳馬</t>
  </si>
  <si>
    <t>ｽｷﾞﾔﾏ ﾁｮｳﾏ</t>
  </si>
  <si>
    <t>Choma</t>
  </si>
  <si>
    <t>嶋渡　涼太</t>
  </si>
  <si>
    <t>ｼﾏﾄﾞ ﾘｮｳﾀ</t>
  </si>
  <si>
    <t>SHIMADO</t>
  </si>
  <si>
    <t>東　大樹</t>
  </si>
  <si>
    <t>ｱｽﾞﾏ ﾀﾞｲｷ</t>
  </si>
  <si>
    <t>市川　隼</t>
  </si>
  <si>
    <t>ｲﾁｶﾜ ﾊﾔﾄ</t>
  </si>
  <si>
    <t>岩城　結太</t>
  </si>
  <si>
    <t>ｲﾜｷ ﾕｳﾀ</t>
  </si>
  <si>
    <t>IWAKI</t>
  </si>
  <si>
    <t>川井　鳳雅</t>
  </si>
  <si>
    <t>ｶﾜｲ ｺｳｶﾞ</t>
  </si>
  <si>
    <t>Koga</t>
  </si>
  <si>
    <t>武井　夢叶</t>
  </si>
  <si>
    <t>ﾀｹｲ ﾕｳﾄ</t>
  </si>
  <si>
    <t>TAKEI</t>
  </si>
  <si>
    <t>ﾌｼﾞﾀ ﾀﾞｲｷ</t>
  </si>
  <si>
    <t>高橋　拓夢</t>
  </si>
  <si>
    <t>ﾀｶﾊｼ ﾋﾛﾑ</t>
  </si>
  <si>
    <t>岩重　功輝</t>
  </si>
  <si>
    <t>ｲﾜｼｹﾞ ｺｳｷ</t>
  </si>
  <si>
    <t>IWASHIGE</t>
  </si>
  <si>
    <t>白糸　晟也</t>
  </si>
  <si>
    <t>ｼﾗｲﾄ ｾﾅ</t>
  </si>
  <si>
    <t>SHIRAITO</t>
  </si>
  <si>
    <t>宮地　大暉</t>
  </si>
  <si>
    <t>ﾐﾔｼﾞ ﾀﾞｲｷ</t>
  </si>
  <si>
    <t>髙山　兼輔</t>
  </si>
  <si>
    <t>松本　良平</t>
  </si>
  <si>
    <t>ﾏﾂﾓﾄ ﾘｮｳﾍｲ</t>
  </si>
  <si>
    <t>小井　稜真</t>
  </si>
  <si>
    <t>ｺｲ ﾘｮｳﾏ</t>
  </si>
  <si>
    <t>梅原　佑介</t>
  </si>
  <si>
    <t>ｳﾒﾊﾗ ﾕｳｽｹ</t>
  </si>
  <si>
    <t>石原　一真</t>
  </si>
  <si>
    <t>ｲｼﾊﾗ ｶｽﾞﾏ</t>
  </si>
  <si>
    <t>青栁　佑</t>
  </si>
  <si>
    <t>ｱｵﾔｷﾞ ﾕｳ</t>
  </si>
  <si>
    <t>AOYAGI</t>
  </si>
  <si>
    <t>高橋　昂生</t>
  </si>
  <si>
    <t>ﾀｶﾊｼ ｺｳｾｲ</t>
  </si>
  <si>
    <t>奥村　究</t>
  </si>
  <si>
    <t>ｵｸﾑﾗ ｷｭｳ</t>
  </si>
  <si>
    <t>Kyu</t>
  </si>
  <si>
    <t>杉原　一冴</t>
  </si>
  <si>
    <t>ｽｷﾞﾊﾗ ｶｽﾞｻ</t>
  </si>
  <si>
    <t>伊藤　寿真</t>
  </si>
  <si>
    <t>ｲﾄｳ ｶｽﾞﾏ</t>
  </si>
  <si>
    <t>田中　颯真</t>
  </si>
  <si>
    <t>ﾀﾅｶ ｿｳﾏ</t>
  </si>
  <si>
    <t>田渕　凌</t>
  </si>
  <si>
    <t>ﾀﾌﾞﾁ ﾘｮｳ</t>
  </si>
  <si>
    <t>新庄　健</t>
  </si>
  <si>
    <t>ｼﾝｼﾞｮｳ ﾀｹｼ</t>
  </si>
  <si>
    <t>照山　潤</t>
  </si>
  <si>
    <t>ﾃﾙﾔﾏ ｼﾞｭﾝ</t>
  </si>
  <si>
    <t>TERUYAMA</t>
  </si>
  <si>
    <t>稲田　正裕</t>
  </si>
  <si>
    <t>ｲﾅﾀﾞ ﾏｻﾋﾛ</t>
  </si>
  <si>
    <t>白星　祥吾</t>
  </si>
  <si>
    <t>ｼﾗﾎｼ ｼｮｳｺﾞ</t>
  </si>
  <si>
    <t>SHIRAHOSHI</t>
  </si>
  <si>
    <t>松井　和輝</t>
  </si>
  <si>
    <t>ﾏﾂｲ ｶｽﾞｷ</t>
  </si>
  <si>
    <t>服部　来羅</t>
  </si>
  <si>
    <t>ﾊｯﾄﾘ ﾗｲﾗ</t>
  </si>
  <si>
    <t>Raira</t>
  </si>
  <si>
    <t>千代田　景悟</t>
  </si>
  <si>
    <t>ﾁﾖﾀﾞ ｹｲｺﾞ</t>
  </si>
  <si>
    <t>CHIYODA</t>
  </si>
  <si>
    <t>岡田　雅也</t>
  </si>
  <si>
    <t>ｵｶﾀﾞ ﾏｻﾔ</t>
  </si>
  <si>
    <t>吉冨　文暁</t>
  </si>
  <si>
    <t>ﾖｼﾄﾐ ﾌﾐｱｷ</t>
  </si>
  <si>
    <t>YOSHITOMI</t>
  </si>
  <si>
    <t>川瀬　稔己</t>
  </si>
  <si>
    <t>ｶﾜｾ ﾄｼｷ</t>
  </si>
  <si>
    <t>大住　圭樹</t>
  </si>
  <si>
    <t>ｵｵｽﾐ ｹｲｼﾞｭ</t>
  </si>
  <si>
    <t>OSUMI</t>
  </si>
  <si>
    <t>Keiju</t>
  </si>
  <si>
    <t>杉本　蓮</t>
  </si>
  <si>
    <t>ｽｷﾞﾓﾄ ﾚﾝ</t>
  </si>
  <si>
    <t>石川　真那斗</t>
  </si>
  <si>
    <t>ｲｼｶﾜ ﾏﾅﾄ</t>
  </si>
  <si>
    <t>尾田　力飛</t>
  </si>
  <si>
    <t>ｵﾀﾞ ﾘｸﾄ</t>
  </si>
  <si>
    <t>田中　慎也</t>
  </si>
  <si>
    <t>ﾀﾅｶ ｼﾝﾔ</t>
  </si>
  <si>
    <t>高瀬　一晟</t>
  </si>
  <si>
    <t>ﾀｶｾ ｲｯｾｲ</t>
  </si>
  <si>
    <t>内田　大稀</t>
  </si>
  <si>
    <t>ｳﾁﾀﾞ ﾋﾛｷ</t>
  </si>
  <si>
    <t>大荒　大翔</t>
  </si>
  <si>
    <t>ｵｵｱﾚ ﾀﾞｲﾄ</t>
  </si>
  <si>
    <t>OARE</t>
  </si>
  <si>
    <t>尾崎　竜毅</t>
  </si>
  <si>
    <t>ｵｻﾞｷ ﾀﾂｷ</t>
  </si>
  <si>
    <t>甲斐　直樹</t>
  </si>
  <si>
    <t>ｶｲ ﾅｵｷ</t>
  </si>
  <si>
    <t>西本　旬雄</t>
  </si>
  <si>
    <t>ﾆｼﾓﾄ ﾄｷｵ</t>
  </si>
  <si>
    <t>山下　椋生</t>
  </si>
  <si>
    <t>ﾔﾏｼﾀ ﾘｮｳｾｲ</t>
  </si>
  <si>
    <t>東奥　倖希</t>
  </si>
  <si>
    <t>ﾋｶﾞｼｵｸ ｺｳｷ</t>
  </si>
  <si>
    <t>HIGASHIOKU</t>
  </si>
  <si>
    <t>中村　拓矢</t>
  </si>
  <si>
    <t>ﾅｶﾑﾗ ﾀｸﾔ</t>
  </si>
  <si>
    <t>島谷　浩明</t>
  </si>
  <si>
    <t>ｼﾏﾔ ﾋﾛｱｷ</t>
  </si>
  <si>
    <t>SHIMAYA</t>
  </si>
  <si>
    <t>屋宜　峻輔</t>
  </si>
  <si>
    <t>ﾔｷﾞ ｼｭﾝｽｹ</t>
  </si>
  <si>
    <t>石谷　崚</t>
  </si>
  <si>
    <t>ｲｼﾀﾆ ﾘｮｳ</t>
  </si>
  <si>
    <t>吉田　隼人</t>
  </si>
  <si>
    <t>ﾖｼﾀﾞ ﾊﾔﾄ</t>
  </si>
  <si>
    <t>嘉藤　和真</t>
  </si>
  <si>
    <t>ｶﾄｳ ｶｽﾞﾏ</t>
  </si>
  <si>
    <t>木村　悠</t>
  </si>
  <si>
    <t>ｷﾑﾗ ﾕｳ</t>
  </si>
  <si>
    <t>中西　大悟</t>
  </si>
  <si>
    <t>ﾅｶﾆｼ ﾀﾞｲｺﾞ</t>
  </si>
  <si>
    <t>岡　俊輔</t>
  </si>
  <si>
    <t>ｵｶ ｼｭﾝｽｹ</t>
  </si>
  <si>
    <t>金子　アレックス</t>
  </si>
  <si>
    <t>ｶﾈｺ ｱﾚｯｸｽ</t>
  </si>
  <si>
    <t>Alex</t>
  </si>
  <si>
    <t>松井　天</t>
  </si>
  <si>
    <t>ﾏﾂｲ ﾃﾝ</t>
  </si>
  <si>
    <t>Ten</t>
  </si>
  <si>
    <t>関根　功織</t>
  </si>
  <si>
    <t>ｾｷﾈ ｲｵﾘ</t>
  </si>
  <si>
    <t>SEKINE</t>
  </si>
  <si>
    <t>渦岡　祐貴</t>
  </si>
  <si>
    <t>ｳｽﾞｵｶ ﾕｳｷ</t>
  </si>
  <si>
    <t>UZUOKA</t>
  </si>
  <si>
    <t>吉村　祐真</t>
  </si>
  <si>
    <t>ﾖｼﾑﾗ ﾕｳﾏ</t>
  </si>
  <si>
    <t>市川　達也</t>
  </si>
  <si>
    <t>ｲﾁｶﾜ ﾀﾂﾔ</t>
  </si>
  <si>
    <t>宮成　輝一</t>
  </si>
  <si>
    <t>ﾐﾔﾅﾘ ｷｲﾁ</t>
  </si>
  <si>
    <t>MIYANARI</t>
  </si>
  <si>
    <t>国吉　遼河</t>
  </si>
  <si>
    <t>ｸﾆﾖｼ ﾘｮｳｶﾞ</t>
  </si>
  <si>
    <t>KUNIYOSHI</t>
  </si>
  <si>
    <t>中治　秀朗</t>
  </si>
  <si>
    <t>ﾅｶｼﾞ ﾋﾃﾞｱｷ</t>
  </si>
  <si>
    <t>HAYASHIDA</t>
  </si>
  <si>
    <t>古川　健輔</t>
  </si>
  <si>
    <t>ﾌﾙｶﾜ ｹﾝｽｹ</t>
  </si>
  <si>
    <t>伴　遼典</t>
  </si>
  <si>
    <t>ﾊﾞﾝ ﾘｮｳｽｹ</t>
  </si>
  <si>
    <t>油谷　陽輝</t>
  </si>
  <si>
    <t>ｱﾌﾞﾗﾀﾆ ﾊﾙｷ</t>
  </si>
  <si>
    <t>ABURATANI</t>
  </si>
  <si>
    <t>柳楽　康太</t>
  </si>
  <si>
    <t>ﾅｷﾞﾗ ｺｳﾀ</t>
  </si>
  <si>
    <t>NAGIRA</t>
  </si>
  <si>
    <t>土方　大也</t>
  </si>
  <si>
    <t>ﾋｼﾞｶﾀ ﾀﾞｲﾔ</t>
  </si>
  <si>
    <t>HIJIKATA</t>
  </si>
  <si>
    <t>馬場　寛太</t>
  </si>
  <si>
    <t>ｳﾏﾊﾞ ｶﾝﾀ</t>
  </si>
  <si>
    <t>UMABA</t>
  </si>
  <si>
    <t>原　稜介</t>
  </si>
  <si>
    <t>ﾊﾗ ﾘｮｳｽｹ</t>
  </si>
  <si>
    <t>山内　望</t>
  </si>
  <si>
    <t>ﾔﾏｳﾁ ﾉｿﾞﾑ</t>
  </si>
  <si>
    <t>西村　倫太朗</t>
  </si>
  <si>
    <t>ﾆｼﾑﾗ ﾘﾝﾀﾛｳ</t>
  </si>
  <si>
    <t>桂　蓮</t>
  </si>
  <si>
    <t>ｶﾂﾗ ﾚﾝ</t>
  </si>
  <si>
    <t>落合　春希</t>
  </si>
  <si>
    <t>ｵﾁｱｲ ﾊﾙｷ</t>
  </si>
  <si>
    <t>浅野　雄策</t>
  </si>
  <si>
    <t>ｱｻﾉ ﾕｳｻｸ</t>
  </si>
  <si>
    <t>藤田　歩夢</t>
  </si>
  <si>
    <t>ﾌｼﾞﾀ ｱﾕﾑ</t>
  </si>
  <si>
    <t>中田　力稀</t>
  </si>
  <si>
    <t>ﾅｶﾀ ﾘｷ</t>
  </si>
  <si>
    <t>古田　萌人</t>
  </si>
  <si>
    <t>ﾌﾙﾀ ﾓｴﾄ</t>
  </si>
  <si>
    <t>Moeto</t>
  </si>
  <si>
    <t>近藤　善行</t>
  </si>
  <si>
    <t>ｺﾝﾄﾞｳ ﾖｼﾕｷ</t>
  </si>
  <si>
    <t>佐野　立樹</t>
  </si>
  <si>
    <t>ｻﾉ ﾘﾂｷ</t>
  </si>
  <si>
    <t>堀口　恒希</t>
  </si>
  <si>
    <t>ﾎﾘｸﾞﾁ ｺｳｷ</t>
  </si>
  <si>
    <t>門脇　睦樹</t>
  </si>
  <si>
    <t>ｶﾄﾞﾜｷ ﾑﾂｷ</t>
  </si>
  <si>
    <t>石田　大河</t>
  </si>
  <si>
    <t>ｲｼﾀﾞ ﾀｲｶﾞ</t>
  </si>
  <si>
    <t>中嶋　大遥</t>
  </si>
  <si>
    <t>ﾅｶｼﾞﾏ ﾀｲﾖｳ</t>
  </si>
  <si>
    <t>大庭　一心</t>
  </si>
  <si>
    <t>ｵｵﾊﾞ ｲｯｼﾝ</t>
  </si>
  <si>
    <t>Isshin</t>
  </si>
  <si>
    <t>風口　奏楽</t>
  </si>
  <si>
    <t>ｶｾﾞｸﾞﾁ ｿｳﾀ</t>
  </si>
  <si>
    <t>KAZEGUCHI</t>
  </si>
  <si>
    <t>阿部　雄斗</t>
  </si>
  <si>
    <t>ｱﾍﾞ ﾕｳﾄ</t>
  </si>
  <si>
    <t>吉澤　恵太朗</t>
  </si>
  <si>
    <t>ﾖｼｻﾞﾜ ｹｲﾀﾛｳ</t>
  </si>
  <si>
    <t>YOSHIZAWA</t>
  </si>
  <si>
    <t>樹　亮太</t>
  </si>
  <si>
    <t>ｳｴｷ ﾘｮｳﾀ</t>
  </si>
  <si>
    <t>須田　真央</t>
  </si>
  <si>
    <t>ｽﾀﾞ ﾏﾋﾛ</t>
  </si>
  <si>
    <t>婦木　拓実</t>
  </si>
  <si>
    <t>ﾌｷ ﾀｸﾐ</t>
  </si>
  <si>
    <t>FUKI</t>
  </si>
  <si>
    <t>宮﨑　源喜</t>
  </si>
  <si>
    <t>ﾐﾔｻﾞｷ ｹﾞﾝｷ</t>
  </si>
  <si>
    <t>山﨑　真聖</t>
  </si>
  <si>
    <t>田村　奏人</t>
  </si>
  <si>
    <t>ﾀﾑﾗ ｶﾅﾄ</t>
  </si>
  <si>
    <t>Kanato</t>
  </si>
  <si>
    <t>岡田　拓海</t>
  </si>
  <si>
    <t>ｵｶﾀﾞ ﾀｸﾐ</t>
  </si>
  <si>
    <t>妹尾　楓真</t>
  </si>
  <si>
    <t>ｾﾉｵ ﾌｳﾏ</t>
  </si>
  <si>
    <t>新　博貴</t>
  </si>
  <si>
    <t>ｼﾝ ﾋﾛｷ</t>
  </si>
  <si>
    <t>SHIN</t>
  </si>
  <si>
    <t>河井　颯</t>
  </si>
  <si>
    <t>ｶﾜｲ ﾊﾔﾃ</t>
  </si>
  <si>
    <t>中井　真太郎</t>
  </si>
  <si>
    <t>ﾅｶｲ ｼﾝﾀﾛｳ</t>
  </si>
  <si>
    <t>麻生　海斗</t>
  </si>
  <si>
    <t>ｱｿｳ ｶｲﾄ</t>
  </si>
  <si>
    <t>ASO</t>
  </si>
  <si>
    <t>北埜　一真</t>
  </si>
  <si>
    <t>ｷﾀﾉ ｶｽﾞﾏ</t>
  </si>
  <si>
    <t>藤原　悠成</t>
  </si>
  <si>
    <t>ﾌｼﾞﾜﾗ ﾕｳｾｲ</t>
  </si>
  <si>
    <t>楳田　知己</t>
  </si>
  <si>
    <t>ｳﾒﾀﾞ ﾄﾓｷ</t>
  </si>
  <si>
    <t>小川　隆太朗</t>
  </si>
  <si>
    <t>ｵｶﾞﾜ ﾘｭｳﾀﾛｳ</t>
  </si>
  <si>
    <t>京川　大真</t>
  </si>
  <si>
    <t>ｷｮｳｶﾜ ﾀｲｼﾞ</t>
  </si>
  <si>
    <t>KYOKAWA</t>
  </si>
  <si>
    <t>Taiji</t>
  </si>
  <si>
    <t>角野　凌誠</t>
  </si>
  <si>
    <t>ｽﾐﾉ ﾘｮｳｾｲ</t>
  </si>
  <si>
    <t>SUMINO</t>
  </si>
  <si>
    <t>橋本　友樹</t>
  </si>
  <si>
    <t>ﾊｼﾓﾄ ﾄﾓｷ</t>
  </si>
  <si>
    <t>泉　奏至</t>
  </si>
  <si>
    <t>ｲｽﾞﾐ ｿｳｼ</t>
  </si>
  <si>
    <t>宮本　恵成</t>
  </si>
  <si>
    <t>ﾐﾔﾓﾄ ﾖｼﾏｻ</t>
  </si>
  <si>
    <t>Yoshimasa</t>
  </si>
  <si>
    <t>福﨑　友喜</t>
  </si>
  <si>
    <t>吉田　健太郎</t>
  </si>
  <si>
    <t>ﾖｼﾀﾞ ｹﾝﾀﾛｳ</t>
  </si>
  <si>
    <t>天野　孝紀</t>
  </si>
  <si>
    <t>ｱﾏﾉ ｺｳｷ</t>
  </si>
  <si>
    <t>菅野　壱心</t>
  </si>
  <si>
    <t>ｶﾝﾉ ｲｯｼﾝ</t>
  </si>
  <si>
    <t>藤野　大翔</t>
  </si>
  <si>
    <t>ﾌｼﾞﾉ ﾋﾛﾄ</t>
  </si>
  <si>
    <t>西本　統士</t>
  </si>
  <si>
    <t>ﾆｼﾓﾄ ﾄｳｼﾞ</t>
  </si>
  <si>
    <t>Toji</t>
  </si>
  <si>
    <t>藤川　亜都夢</t>
  </si>
  <si>
    <t>ﾌｼﾞｶﾜ ｱﾄﾑ</t>
  </si>
  <si>
    <t>FUJIKAWA</t>
  </si>
  <si>
    <t>八重尾　鴻</t>
  </si>
  <si>
    <t>ﾔｴｵ ｺｳ</t>
  </si>
  <si>
    <t>YAEO</t>
  </si>
  <si>
    <t>入江　聖空</t>
  </si>
  <si>
    <t>ｲﾘｴ ｿﾗ</t>
  </si>
  <si>
    <t>髙　聖翔</t>
  </si>
  <si>
    <t>ﾀｶ ﾏｻﾄ</t>
  </si>
  <si>
    <t>TAKA</t>
  </si>
  <si>
    <t>辻　蒼汰</t>
  </si>
  <si>
    <t>ﾂｼﾞ ｿｳﾀ</t>
  </si>
  <si>
    <t>寺本　京介</t>
  </si>
  <si>
    <t>ﾃﾗﾓﾄ ｷｮｳｽｹ</t>
  </si>
  <si>
    <t>土井　琉遠</t>
  </si>
  <si>
    <t>ﾄﾞｲ ﾘｵﾝ</t>
  </si>
  <si>
    <t>Rion</t>
  </si>
  <si>
    <t>谷口　知弘</t>
  </si>
  <si>
    <t>ﾀﾆｸﾞﾁ ﾄﾓﾋﾛ</t>
  </si>
  <si>
    <t>高橋　佑治</t>
  </si>
  <si>
    <t>ﾀｶﾊｼ ﾕｳｼﾞ</t>
  </si>
  <si>
    <t>三栖　滉介</t>
  </si>
  <si>
    <t>ﾐｽ ｺｳｽｹ</t>
  </si>
  <si>
    <t>MISU</t>
  </si>
  <si>
    <t>満嶌　章稔</t>
  </si>
  <si>
    <t>ﾏｼﾞﾏ ｱｷﾄｼ</t>
  </si>
  <si>
    <t>MAJIMA</t>
  </si>
  <si>
    <t>Akitoshi</t>
  </si>
  <si>
    <t>小林　俊輝</t>
  </si>
  <si>
    <t>ｺﾊﾞﾔｼ ﾄｼｷ</t>
  </si>
  <si>
    <t>OYABU</t>
  </si>
  <si>
    <t>Keiichi</t>
  </si>
  <si>
    <t>OJI</t>
  </si>
  <si>
    <t>籾谷　憲司</t>
  </si>
  <si>
    <t>ﾓﾐﾀﾆ ｹﾝｼﾞ</t>
  </si>
  <si>
    <t>MOMITANI</t>
  </si>
  <si>
    <t>住田　夢大</t>
  </si>
  <si>
    <t>ｽﾐﾀ ﾕｳﾄ</t>
  </si>
  <si>
    <t>SUMITA</t>
  </si>
  <si>
    <t>堀内　貫志</t>
  </si>
  <si>
    <t>ﾎﾘｳﾁ ｶﾝｼ</t>
  </si>
  <si>
    <t>木村　烈</t>
  </si>
  <si>
    <t>ｷﾑﾗ ﾚﾂ</t>
  </si>
  <si>
    <t>Retsu</t>
  </si>
  <si>
    <t>藤田　剛史</t>
  </si>
  <si>
    <t>ﾌｼﾞﾀ ﾂﾖｼ</t>
  </si>
  <si>
    <t>筒井　翔星</t>
  </si>
  <si>
    <t>ﾂﾂｲ ｼｮｳｾｲ</t>
  </si>
  <si>
    <t>Shosei</t>
  </si>
  <si>
    <t>伊辻　海太</t>
  </si>
  <si>
    <t>ｲﾂｼﾞ ｶｲﾀ</t>
  </si>
  <si>
    <t>ITSUJI</t>
  </si>
  <si>
    <t>中西　海翔</t>
  </si>
  <si>
    <t>ﾅｶﾆｼ ｶｲﾄ</t>
  </si>
  <si>
    <t>前田　明博</t>
  </si>
  <si>
    <t>ﾏｴﾀﾞ ｱｷﾋﾛ</t>
  </si>
  <si>
    <t>伊藤　瀬奈</t>
  </si>
  <si>
    <t>ｲﾄｳ ｾﾅ</t>
  </si>
  <si>
    <t>勝　琉斗</t>
  </si>
  <si>
    <t>ｶﾂ ﾘｭｳﾄ</t>
  </si>
  <si>
    <t>KATSU</t>
  </si>
  <si>
    <t>坂井　汰久</t>
  </si>
  <si>
    <t>ｻｶｲ ﾀｸ</t>
  </si>
  <si>
    <t>塩屋　風太</t>
  </si>
  <si>
    <t>ｼｵﾔ ﾌｳﾀ</t>
  </si>
  <si>
    <t>SHIOYA</t>
  </si>
  <si>
    <t>山坂　隼也</t>
  </si>
  <si>
    <t>ﾔﾏｻｶ ｼｭﾝﾔ</t>
  </si>
  <si>
    <t>YAMASAKA</t>
  </si>
  <si>
    <t>Santa</t>
  </si>
  <si>
    <t>小宮　泰誠</t>
  </si>
  <si>
    <t>ｺﾐﾔ ﾀｲｾｲ</t>
  </si>
  <si>
    <t>KOMIYA</t>
  </si>
  <si>
    <t>杉山　遥晃</t>
  </si>
  <si>
    <t>ｽｷﾞﾔﾏ ﾊﾙｱｷ</t>
  </si>
  <si>
    <t>Haruaki</t>
  </si>
  <si>
    <t>真木　駿祐</t>
  </si>
  <si>
    <t>ﾏｷ ｼｭﾝｽｹ</t>
  </si>
  <si>
    <t>出原　悠羽</t>
  </si>
  <si>
    <t>ｲｽﾞﾊﾗ ﾕｳ</t>
  </si>
  <si>
    <t>IZUHARA</t>
  </si>
  <si>
    <t>別所　弘規</t>
  </si>
  <si>
    <t>ﾍﾞｯｼｮ ﾋﾛﾉﾘ</t>
  </si>
  <si>
    <t>Hironori</t>
  </si>
  <si>
    <t>丸尾　勇人</t>
  </si>
  <si>
    <t>ﾏﾙｵ ﾊﾔﾄ</t>
  </si>
  <si>
    <t>山形　晃誠</t>
  </si>
  <si>
    <t>ﾔﾏｶﾞﾀ ｺｳｾｲ</t>
  </si>
  <si>
    <t>YAMAGATA</t>
  </si>
  <si>
    <t>大西　拓海</t>
  </si>
  <si>
    <t>ｵｵﾆｼ ﾀｸﾐ</t>
  </si>
  <si>
    <t>宮田　晴人</t>
  </si>
  <si>
    <t>ﾐﾔﾀ ﾊﾙﾄ</t>
  </si>
  <si>
    <t>則岡　颯太</t>
  </si>
  <si>
    <t>ﾉﾘｵｶ ｿｳﾀ</t>
  </si>
  <si>
    <t>NORIOKA</t>
  </si>
  <si>
    <t>藤本　亮</t>
  </si>
  <si>
    <t>出口　友淳</t>
  </si>
  <si>
    <t>ﾃﾞｸﾞﾁ ﾄﾓｱﾂ</t>
  </si>
  <si>
    <t>Tomoatsu</t>
  </si>
  <si>
    <t>西田　匠見</t>
  </si>
  <si>
    <t>増田　圭紀</t>
  </si>
  <si>
    <t>ﾏｽﾀﾞ ﾖｼｷ</t>
  </si>
  <si>
    <t>宮阪　朋宏</t>
  </si>
  <si>
    <t>ﾐﾔｻｶ ﾄﾓﾋﾛ</t>
  </si>
  <si>
    <t>平尾　瑛</t>
  </si>
  <si>
    <t>ﾋﾗｵ ｱｷﾗ</t>
  </si>
  <si>
    <t>岡部　恵大</t>
  </si>
  <si>
    <t>ｵｶﾍﾞ ｹｲﾀ</t>
  </si>
  <si>
    <t>岡田　亮太</t>
  </si>
  <si>
    <t>ｵｶﾀﾞ ﾘｮｳﾀ</t>
  </si>
  <si>
    <t>平井　康士朗</t>
  </si>
  <si>
    <t>ﾋﾗｲ ｺｳｼﾛｳ</t>
  </si>
  <si>
    <t>小田　悠汰</t>
  </si>
  <si>
    <t>ｵﾀﾞ ﾕｳﾀ</t>
  </si>
  <si>
    <t>新谷　浩生</t>
  </si>
  <si>
    <t>ｼﾝﾀﾆ ﾋﾛｷ</t>
  </si>
  <si>
    <t>唐治谷　翔大</t>
  </si>
  <si>
    <t>ﾄｼﾞﾀﾆ ｼｮｳﾀﾞｲ</t>
  </si>
  <si>
    <t>TOJITANI</t>
  </si>
  <si>
    <t>山本　倫士</t>
  </si>
  <si>
    <t>ﾔﾏﾓﾄ ｻﾄｼ</t>
  </si>
  <si>
    <t>大葉　遼</t>
  </si>
  <si>
    <t>ｵｵﾊﾞ ﾘｮｳ</t>
  </si>
  <si>
    <t>押井　耀</t>
  </si>
  <si>
    <t>ｵｼｲ ｶｶﾞﾔ</t>
  </si>
  <si>
    <t>OSHII</t>
  </si>
  <si>
    <t>梶田　風也</t>
  </si>
  <si>
    <t>ｶｼﾞﾀ ﾌｳﾔ</t>
  </si>
  <si>
    <t>Fuya</t>
  </si>
  <si>
    <t>北澤　太晟</t>
  </si>
  <si>
    <t>ｷﾀｻﾞﾜ ﾀｲｾｲ</t>
  </si>
  <si>
    <t>ｷﾑﾗ ﾊｼﾞﾒ</t>
  </si>
  <si>
    <t>木村　海和</t>
  </si>
  <si>
    <t>ｷﾑﾗ ﾐﾅﾄ</t>
  </si>
  <si>
    <t>黒岩　依央</t>
  </si>
  <si>
    <t>ｸﾛｲﾜ ｲｵ</t>
  </si>
  <si>
    <t>KUROIWA</t>
  </si>
  <si>
    <t>Io</t>
  </si>
  <si>
    <t>國谷　和飛</t>
  </si>
  <si>
    <t>ｸﾆﾀﾆ ｶｽﾞﾄ</t>
  </si>
  <si>
    <t>陶　康平</t>
  </si>
  <si>
    <t>ｽｴ ｺｳﾍｲ</t>
  </si>
  <si>
    <t>SUE</t>
  </si>
  <si>
    <t>ﾀｶﾊｼ ｼｮｳﾀ</t>
  </si>
  <si>
    <t>竹内　優作</t>
  </si>
  <si>
    <t>ﾀｹｳﾁ ﾕｳｻｸ</t>
  </si>
  <si>
    <t>田中　裕一郎</t>
  </si>
  <si>
    <t>ﾀﾅｶ ﾕｳｲﾁﾛｳ</t>
  </si>
  <si>
    <t>飛田　駿星</t>
  </si>
  <si>
    <t>ﾄﾋﾞﾀ ﾘｭｳﾄ</t>
  </si>
  <si>
    <t>TOBITA</t>
  </si>
  <si>
    <t>濵田　竜宜</t>
  </si>
  <si>
    <t>ﾊﾏﾀﾞ ﾘｭｳｷ</t>
  </si>
  <si>
    <t>宮田　成輝</t>
  </si>
  <si>
    <t>ﾐﾔﾀ ﾅﾙｷ</t>
  </si>
  <si>
    <t>山下　太陽</t>
  </si>
  <si>
    <t>ﾔﾏｼﾀ ﾀｲﾖｳ</t>
  </si>
  <si>
    <t>大谷　光希</t>
  </si>
  <si>
    <t>ｵｵﾀﾆ ｺｳｷ</t>
  </si>
  <si>
    <t>北本　雄士</t>
  </si>
  <si>
    <t>ｷﾀﾓﾄ ﾕｳｼﾞ</t>
  </si>
  <si>
    <t>植田　絢慎</t>
  </si>
  <si>
    <t>ｳｴﾀﾞ ｹﾝｼﾝ</t>
  </si>
  <si>
    <t>伊藤　茜哉</t>
  </si>
  <si>
    <t>ｲﾄｳ ｾﾝﾔ</t>
  </si>
  <si>
    <t>Senya</t>
  </si>
  <si>
    <t>広瀬　裕大</t>
  </si>
  <si>
    <t>ﾋﾛｾ ﾕｳﾀ</t>
  </si>
  <si>
    <t>井口　士心</t>
  </si>
  <si>
    <t>ｲｸﾞﾁ ﾔﾏﾄ</t>
  </si>
  <si>
    <t>泉　佑真</t>
  </si>
  <si>
    <t>ｲｽﾞﾐ ﾕｳﾏ</t>
  </si>
  <si>
    <t>上野　佑太朗</t>
  </si>
  <si>
    <t>ｳｴﾉ ﾕｳﾀﾛｳ</t>
  </si>
  <si>
    <t>大狩　伸太郎</t>
  </si>
  <si>
    <t>ｵｵｶﾞﾘ ｼﾝﾀﾛｳ</t>
  </si>
  <si>
    <t>岡田　優作</t>
  </si>
  <si>
    <t>ｵｶﾀﾞ ﾕｳｻｸ</t>
  </si>
  <si>
    <t>田中　一郎</t>
  </si>
  <si>
    <t>ﾀﾅｶ ｲﾁﾛｳ</t>
  </si>
  <si>
    <t>冨永　康太郎</t>
  </si>
  <si>
    <t>ﾄﾐﾅｶﾞ ｺｳﾀﾛｳ</t>
  </si>
  <si>
    <t>水谷　匠</t>
  </si>
  <si>
    <t>ﾐｽﾞﾀﾆ ｼｮｳ</t>
  </si>
  <si>
    <t>米田　知真</t>
  </si>
  <si>
    <t>ﾖﾈﾀﾞ ｶｽﾞﾏ</t>
  </si>
  <si>
    <t>佐々本　琉聖</t>
  </si>
  <si>
    <t>ｻｻﾓﾄ ﾙｷﾔ</t>
  </si>
  <si>
    <t>財津　志仁</t>
  </si>
  <si>
    <t>ｻﾞｲﾂ ﾕｷﾄ</t>
  </si>
  <si>
    <t>ZAITSU</t>
  </si>
  <si>
    <t>前川　ハル</t>
  </si>
  <si>
    <t>ﾏｴｶﾜ ﾊﾙ</t>
  </si>
  <si>
    <t>ﾜﾀﾅﾍﾞ ﾕｳﾔ</t>
  </si>
  <si>
    <t>小谷　陸大</t>
  </si>
  <si>
    <t>ｺﾀﾆ ﾘｸﾄ</t>
  </si>
  <si>
    <t>ﾜﾀﾅﾍﾞ ﾏｻﾔ</t>
  </si>
  <si>
    <t>渡部　宏斗</t>
  </si>
  <si>
    <t>ﾜﾀﾍﾞ ﾋﾛﾄ</t>
  </si>
  <si>
    <t>WATABE</t>
  </si>
  <si>
    <t>中戸　俊哉</t>
  </si>
  <si>
    <t>ﾅｶﾄ ｼｭﾝﾔ</t>
  </si>
  <si>
    <t>吉本　良真</t>
  </si>
  <si>
    <t>ﾖｼﾓﾄ ﾘｮｳﾏ</t>
  </si>
  <si>
    <t>森　陽太</t>
  </si>
  <si>
    <t>ﾓﾘ ﾋﾅﾀ</t>
  </si>
  <si>
    <t>大阪公立大学</t>
  </si>
  <si>
    <t>高橋　考輝</t>
  </si>
  <si>
    <t>瀬川　大翔</t>
  </si>
  <si>
    <t>ｾｶﾞﾜ ﾋﾛﾄ</t>
  </si>
  <si>
    <t>SEGAWA</t>
  </si>
  <si>
    <t>神髙　達也</t>
  </si>
  <si>
    <t>ｶﾝﾀﾞｶ ﾀﾂﾔ</t>
  </si>
  <si>
    <t>KANDAKA</t>
  </si>
  <si>
    <t>杉浦　宏我</t>
  </si>
  <si>
    <t>ｽｷﾞｳﾗ ｺｳｶﾞ</t>
  </si>
  <si>
    <t>田中　湧晟</t>
  </si>
  <si>
    <t>千草　開</t>
  </si>
  <si>
    <t>ﾁｸﾞｻ ﾊﾙｷ</t>
  </si>
  <si>
    <t>CHIGUSA</t>
  </si>
  <si>
    <t>藤本　陽紀</t>
  </si>
  <si>
    <t>ﾌｼﾞﾓﾄ ﾊﾙｷ</t>
  </si>
  <si>
    <t>濵　直佑</t>
  </si>
  <si>
    <t>ﾊﾏ ﾅｵｽｹ</t>
  </si>
  <si>
    <t>Naosuke</t>
  </si>
  <si>
    <t>吉田　直剛</t>
  </si>
  <si>
    <t>ﾖｼﾀﾞ ﾅｵﾀｹ</t>
  </si>
  <si>
    <t>Naotake</t>
  </si>
  <si>
    <t>椿原　大洋</t>
  </si>
  <si>
    <t>ﾂﾊﾞｷﾊﾗ ﾀｲﾖｳ</t>
  </si>
  <si>
    <t>TSUBAKIHARA</t>
  </si>
  <si>
    <t>北川　勝久</t>
  </si>
  <si>
    <t>ｷﾀｶﾞﾜ ｶﾂﾋｻ</t>
  </si>
  <si>
    <t>Katsuhisa</t>
  </si>
  <si>
    <t>米澤　晴惟</t>
  </si>
  <si>
    <t>ﾖﾈｻﾞﾜ ﾊﾙﾉﾌﾞ</t>
  </si>
  <si>
    <t>大藪　敬二郎</t>
  </si>
  <si>
    <t>ｵｵﾔﾌﾞ ｹｲｼﾞﾛｳ</t>
  </si>
  <si>
    <t>Ota</t>
  </si>
  <si>
    <t>中井　一成</t>
  </si>
  <si>
    <t>ﾅｶｲ ｲｯｾｲ</t>
  </si>
  <si>
    <t>西川　諒</t>
  </si>
  <si>
    <t>ﾆｼｶﾜ ﾘｮｳ</t>
  </si>
  <si>
    <t>宮本　真久翔</t>
  </si>
  <si>
    <t>ﾐﾔﾓﾄ ﾏｸﾄ</t>
  </si>
  <si>
    <t>Makuto</t>
  </si>
  <si>
    <t>大橋　星太</t>
  </si>
  <si>
    <t>ｵｵﾊｼ ｼｮｳﾀ</t>
  </si>
  <si>
    <t>井口　大地</t>
  </si>
  <si>
    <t>ｲｸﾞﾁ ﾀﾞｲﾁ</t>
  </si>
  <si>
    <t>愚川　瑛晨</t>
  </si>
  <si>
    <t>ｸﾞｶﾜ ｴｲｷ</t>
  </si>
  <si>
    <t>GUKAWA</t>
  </si>
  <si>
    <t>Eiki</t>
  </si>
  <si>
    <t>大門　悟</t>
  </si>
  <si>
    <t>ﾀﾞｲﾓﾝ ｻﾄﾙ</t>
  </si>
  <si>
    <t>吉田　篤郎</t>
  </si>
  <si>
    <t>ﾖｼﾀﾞ ｱﾂﾛｳ</t>
  </si>
  <si>
    <t>Atsuro</t>
  </si>
  <si>
    <t>戸田　晶</t>
  </si>
  <si>
    <t>ﾄﾀﾞ ｱｷﾗ</t>
  </si>
  <si>
    <t>福井　伯</t>
  </si>
  <si>
    <t>ﾌｸｲ ﾊｸ</t>
  </si>
  <si>
    <t>Haku</t>
  </si>
  <si>
    <t>浅野　晴樹</t>
  </si>
  <si>
    <t>ｱｻﾉ ﾊﾙｷ</t>
  </si>
  <si>
    <t>中山　文太</t>
  </si>
  <si>
    <t>ﾅｶﾔﾏ ﾌﾞﾝﾀ</t>
  </si>
  <si>
    <t>村本　海玖斗</t>
  </si>
  <si>
    <t>ﾑﾗﾓﾄ ﾐｸﾄ</t>
  </si>
  <si>
    <t>Mikuto</t>
  </si>
  <si>
    <t>島袋　李陸</t>
  </si>
  <si>
    <t>ｼﾏﾌﾞｸﾛ ﾘﾘｸ</t>
  </si>
  <si>
    <t>SHIMABUKURO</t>
  </si>
  <si>
    <t>Ririku</t>
  </si>
  <si>
    <t>徳永　光涼</t>
  </si>
  <si>
    <t>ﾄｸﾅｶﾞ ｺｳﾘｮｳ</t>
  </si>
  <si>
    <t>Koryo</t>
  </si>
  <si>
    <t>河野　純太</t>
  </si>
  <si>
    <t>ｺｳﾉ ｼﾞｭﾝﾀ</t>
  </si>
  <si>
    <t>酒井　優</t>
  </si>
  <si>
    <t>ｻｶｲ ﾕｳ</t>
  </si>
  <si>
    <t>奥村　夏生</t>
  </si>
  <si>
    <t>ｵｸﾑﾗ ﾅｵ</t>
  </si>
  <si>
    <t>下村　瞭河</t>
  </si>
  <si>
    <t>ｼﾓﾑﾗ ﾘｮｳｶﾞ</t>
  </si>
  <si>
    <t>中野　海斗</t>
  </si>
  <si>
    <t>ﾅｶﾉ ｶｲﾄ</t>
  </si>
  <si>
    <t>中田　アドリアン勝</t>
  </si>
  <si>
    <t>ﾅｶﾀ ｱﾄﾞﾘｱﾝﾏｻﾙ</t>
  </si>
  <si>
    <t>Adrianmasaru</t>
  </si>
  <si>
    <t>田中　一範</t>
  </si>
  <si>
    <t>ﾀﾅｶ ｶｽﾞﾉﾘ</t>
  </si>
  <si>
    <t>Kazunori</t>
  </si>
  <si>
    <t>廣畑　玖人</t>
  </si>
  <si>
    <t>ﾋﾛﾊﾀ ﾋｻﾄ</t>
  </si>
  <si>
    <t>Hisato</t>
  </si>
  <si>
    <t>岡本　怜士</t>
  </si>
  <si>
    <t>ｵｶﾓﾄ ﾚｲｼﾞ</t>
  </si>
  <si>
    <t>松村　大輔</t>
  </si>
  <si>
    <t>ﾏﾂﾑﾗ ﾀﾞｲｽｹ</t>
  </si>
  <si>
    <t>田中　寿芽</t>
  </si>
  <si>
    <t>ﾀﾅｶ ｼｭｳｶﾞ</t>
  </si>
  <si>
    <t>江川　翔也</t>
  </si>
  <si>
    <t>ｴｶﾞﾜ ﾄｳﾔ</t>
  </si>
  <si>
    <t>EGAWA</t>
  </si>
  <si>
    <t>伊與田　航</t>
  </si>
  <si>
    <t>ｲﾖﾀ ﾜﾀﾙ</t>
  </si>
  <si>
    <t>IYOTA</t>
  </si>
  <si>
    <t>中川　快斗</t>
  </si>
  <si>
    <t>ﾅｶｶﾞﾜ ｶｲﾄ</t>
  </si>
  <si>
    <t>内田　遥斗</t>
  </si>
  <si>
    <t>ｳﾁﾀﾞ ﾊﾙﾄ</t>
  </si>
  <si>
    <t>天野　愛都</t>
  </si>
  <si>
    <t>ｱﾏﾉ ﾏﾅﾄ</t>
  </si>
  <si>
    <t>稲田　翔永</t>
  </si>
  <si>
    <t>ｲﾅﾀﾞ ｼｮｳｴｲ</t>
  </si>
  <si>
    <t>大石　愛琉</t>
  </si>
  <si>
    <t>ｵｵｲｼ ｱｲﾙ</t>
  </si>
  <si>
    <t>Airu</t>
  </si>
  <si>
    <t>大中　雅智</t>
  </si>
  <si>
    <t>ｵｵﾅｶ ﾏｻﾄｼ</t>
  </si>
  <si>
    <t>ONAKA</t>
  </si>
  <si>
    <t>長尾　海来</t>
  </si>
  <si>
    <t>ﾅｶﾞｵ ﾐﾗｲ</t>
  </si>
  <si>
    <t>池本　大介</t>
  </si>
  <si>
    <t>ｲｹﾓﾄ ﾀﾞｲｽｹ</t>
  </si>
  <si>
    <t>柴崎　優</t>
  </si>
  <si>
    <t>ｼﾊﾞｻｷ ﾕｳ</t>
  </si>
  <si>
    <t>SHIBASAKI</t>
  </si>
  <si>
    <t>末藤　唯人</t>
  </si>
  <si>
    <t>ｽｴﾄｳ ﾕｲﾄ</t>
  </si>
  <si>
    <t>SUETO</t>
  </si>
  <si>
    <t>東原　知輝</t>
  </si>
  <si>
    <t>ﾋｶﾞｼﾊﾗ ｶｽﾞｷ</t>
  </si>
  <si>
    <t>HIGASHIHARA</t>
  </si>
  <si>
    <t>山本　慈喜</t>
  </si>
  <si>
    <t>吉川　新</t>
  </si>
  <si>
    <t>ﾖｼｶﾜ ｱﾗﾀ</t>
  </si>
  <si>
    <t>福田　光晃</t>
  </si>
  <si>
    <t>ﾌｸﾀﾞ ﾋｶﾙ</t>
  </si>
  <si>
    <t>田中　康太郎</t>
  </si>
  <si>
    <t>ﾀﾅｶ ｺｳﾀﾛｳ</t>
  </si>
  <si>
    <t>上田　大翔</t>
  </si>
  <si>
    <t>ｳｴﾀﾞ ﾔﾏﾄ</t>
  </si>
  <si>
    <t>中島　一喜</t>
  </si>
  <si>
    <t>ﾅｶｼﾏ ｲﾂｷ</t>
  </si>
  <si>
    <t>安井　雅典</t>
  </si>
  <si>
    <t>ﾔｽｲ ﾏｻﾉﾘ</t>
  </si>
  <si>
    <t>奥村　竜二</t>
  </si>
  <si>
    <t>ｵｸﾑﾗ ﾘｭｳｼﾞ</t>
  </si>
  <si>
    <t>山岸　健太</t>
  </si>
  <si>
    <t>ﾔﾏｷﾞｼ ｹﾝﾀ</t>
  </si>
  <si>
    <t>原口　篤志</t>
  </si>
  <si>
    <t>ﾊﾗｸﾞﾁ ｱﾂｼ</t>
  </si>
  <si>
    <t>井上　大祐</t>
  </si>
  <si>
    <t>ｲﾉｳｴ ﾀﾞｲｽｹ</t>
  </si>
  <si>
    <t>田岡　信一</t>
  </si>
  <si>
    <t>ﾀｵｶ ｼﾝｲﾁ</t>
  </si>
  <si>
    <t>TAOKA</t>
  </si>
  <si>
    <t>宮崎　遼</t>
  </si>
  <si>
    <t>NAKADA</t>
  </si>
  <si>
    <t>大國　拓人</t>
  </si>
  <si>
    <t>ｵｵｸﾆ ﾀｸﾄ</t>
  </si>
  <si>
    <t>OKUNI</t>
  </si>
  <si>
    <t>竹内　蓮</t>
  </si>
  <si>
    <t>ﾀｹｳﾁ ﾚﾝ</t>
  </si>
  <si>
    <t>Eito</t>
  </si>
  <si>
    <t>中尾　恭吾</t>
  </si>
  <si>
    <t>ﾅｶｵ ｷｮｳｺﾞ</t>
  </si>
  <si>
    <t>Kyogo</t>
  </si>
  <si>
    <t>相川　翔一郎</t>
  </si>
  <si>
    <t>ｱｲｶﾜ ｼｮｳｲﾁﾛｳ</t>
  </si>
  <si>
    <t>Shoichiro</t>
  </si>
  <si>
    <t>高木　大地</t>
  </si>
  <si>
    <t>ﾀｶｷﾞ ﾀﾞｲﾁ</t>
  </si>
  <si>
    <t>藤本　真生</t>
  </si>
  <si>
    <t>ﾌｼﾞﾓﾄ ﾏﾅｾ</t>
  </si>
  <si>
    <t>Manase</t>
  </si>
  <si>
    <t>森永　悠斗</t>
  </si>
  <si>
    <t>ﾓﾘﾅｶﾞ ﾕｳﾄ</t>
  </si>
  <si>
    <t>今井　智也</t>
  </si>
  <si>
    <t>ｲﾏｲ ﾄﾓﾔ</t>
  </si>
  <si>
    <t>土井　陽向</t>
  </si>
  <si>
    <t>ﾄﾞｲ ﾋﾅﾀ</t>
  </si>
  <si>
    <t>塚元　一輝</t>
  </si>
  <si>
    <t>ﾂｶﾓﾄ ｶｽﾞｷ</t>
  </si>
  <si>
    <t>安福　柊汰</t>
  </si>
  <si>
    <t>ｱﾌﾞｸ ｼｭｳﾀ</t>
  </si>
  <si>
    <t>ABUKU</t>
  </si>
  <si>
    <t>菊河　隼人</t>
  </si>
  <si>
    <t>ｷｸｶﾜ ﾊﾔﾄ</t>
  </si>
  <si>
    <t>KIKUKAWA</t>
  </si>
  <si>
    <t>笹原　裕也</t>
  </si>
  <si>
    <t>ｻｻﾊﾗ ﾕｳﾔ</t>
  </si>
  <si>
    <t>SASAHARA</t>
  </si>
  <si>
    <t>長谷川　優馬</t>
  </si>
  <si>
    <t>ﾊｾｶﾞﾜ ﾕｳﾏ</t>
  </si>
  <si>
    <t>平井　迅</t>
  </si>
  <si>
    <t>ﾋﾗｲ ｼﾞﾝ</t>
  </si>
  <si>
    <t>ｱﾀﾞﾁ ｶﾅﾀ</t>
  </si>
  <si>
    <t>村田　悠人</t>
  </si>
  <si>
    <t>ﾑﾗﾀ ﾕｳﾄ</t>
  </si>
  <si>
    <t>神田　遥輝</t>
  </si>
  <si>
    <t>ｶﾝﾀﾞ ﾊﾙｷ</t>
  </si>
  <si>
    <t>KANDA</t>
  </si>
  <si>
    <t>藤本　真吾</t>
  </si>
  <si>
    <t>ﾌｼﾞﾓﾄ ｼﾝｺﾞ</t>
  </si>
  <si>
    <t>齋藤　拳</t>
  </si>
  <si>
    <t>ｻｲﾄｳ ｹﾝ</t>
  </si>
  <si>
    <t>Ichita</t>
  </si>
  <si>
    <t>岡本　啓志</t>
  </si>
  <si>
    <t>ｵｶﾓﾄ ｹｲｼ</t>
  </si>
  <si>
    <t>Keishi</t>
  </si>
  <si>
    <t>森本　翔太</t>
  </si>
  <si>
    <t>ﾓﾘﾓﾄ ｼｮｳﾀ</t>
  </si>
  <si>
    <t>白井　皇美都</t>
  </si>
  <si>
    <t>ｼﾗｲ ｵﾐﾄ</t>
  </si>
  <si>
    <t>Omito</t>
  </si>
  <si>
    <t>森田　えん</t>
  </si>
  <si>
    <t>ﾓﾘﾀ ｴﾝ</t>
  </si>
  <si>
    <t>En</t>
  </si>
  <si>
    <t>木挽　幹太</t>
  </si>
  <si>
    <t>ｺﾋﾞｷ ｶﾝﾀ</t>
  </si>
  <si>
    <t>KOBIKI</t>
  </si>
  <si>
    <t>並川　颯晟</t>
  </si>
  <si>
    <t>ﾅﾐｶﾜ ﾊﾔｾ</t>
  </si>
  <si>
    <t>NAMIKAWA</t>
  </si>
  <si>
    <t>Hayase</t>
  </si>
  <si>
    <t>堀　匠舞</t>
  </si>
  <si>
    <t>ﾎﾘ ｼｮｳﾌﾞ</t>
  </si>
  <si>
    <t>Shobu</t>
  </si>
  <si>
    <t>段塚　夢叶</t>
  </si>
  <si>
    <t>ﾀﾞﾝﾂｶ ﾕｳﾄ</t>
  </si>
  <si>
    <t>DANTSUKA</t>
  </si>
  <si>
    <t>小西　勘太</t>
  </si>
  <si>
    <t>ｺﾆｼ ｶﾝﾀ</t>
  </si>
  <si>
    <t>北浦　佑季</t>
  </si>
  <si>
    <t>ｷﾀｳﾗ ﾕｳｷ</t>
  </si>
  <si>
    <t>北村　拓斗</t>
  </si>
  <si>
    <t>ｷﾀﾑﾗ ﾀｸﾄ</t>
  </si>
  <si>
    <t>山崎　龍摩</t>
  </si>
  <si>
    <t>ﾔﾏｻｷ ﾘｮｳﾏ</t>
  </si>
  <si>
    <t>嶋　航暢</t>
  </si>
  <si>
    <t>ｼﾏ ｶｽﾞﾏｻ</t>
  </si>
  <si>
    <t>SHIMA</t>
  </si>
  <si>
    <t>KITAJIMA</t>
  </si>
  <si>
    <t>桝谷　佳生</t>
  </si>
  <si>
    <t>ﾏｽﾀﾆ ｶｲ</t>
  </si>
  <si>
    <t>久冨　優太</t>
  </si>
  <si>
    <t>ﾋｻﾄﾐ ﾕｳﾀ</t>
  </si>
  <si>
    <t>高木　祐汰</t>
  </si>
  <si>
    <t>ﾀｶｷﾞ ﾕｳﾀﾞｲ</t>
  </si>
  <si>
    <t>藤木　悠理</t>
  </si>
  <si>
    <t>吉岡　流空</t>
  </si>
  <si>
    <t>ﾖｼｵｶ ﾘｸ</t>
  </si>
  <si>
    <t>竹上　寛建</t>
  </si>
  <si>
    <t>ﾀｹｶﾞﾐ ｶﾝﾀ</t>
  </si>
  <si>
    <t>浅沼　紀貴</t>
  </si>
  <si>
    <t>ｱｻﾇﾏ ﾄｼｷ</t>
  </si>
  <si>
    <t>ASANUMA</t>
  </si>
  <si>
    <t>八若　航平</t>
  </si>
  <si>
    <t>ﾔﾜｶ ｺｳﾍｲ</t>
  </si>
  <si>
    <t>YAWAKA</t>
  </si>
  <si>
    <t>森　颯人</t>
  </si>
  <si>
    <t>ﾓﾘ ﾊﾔﾄ</t>
  </si>
  <si>
    <t>吉里　憧大</t>
  </si>
  <si>
    <t>ﾖｼｻﾞﾄ ｼｮｳﾀ</t>
  </si>
  <si>
    <t>YOSHIZATO</t>
  </si>
  <si>
    <t>吉田　頼人</t>
  </si>
  <si>
    <t>ﾖｼﾀﾞ ﾗｲﾄ</t>
  </si>
  <si>
    <t>Raito</t>
  </si>
  <si>
    <t>水口　智貴</t>
  </si>
  <si>
    <t>ﾐｽﾞｸﾞﾁ ﾄﾓｷ</t>
  </si>
  <si>
    <t>MIZUGUCHI</t>
  </si>
  <si>
    <t>Katsuhiro</t>
  </si>
  <si>
    <t>葛西　央明</t>
  </si>
  <si>
    <t>ｶｻｲ ﾋﾛｱｷ</t>
  </si>
  <si>
    <t>KASAI</t>
  </si>
  <si>
    <t>北垣　拓己</t>
  </si>
  <si>
    <t>ｷﾀｶﾞｷ ﾀｸﾐ</t>
  </si>
  <si>
    <t>KITAGAKI</t>
  </si>
  <si>
    <t>黒瀬　拓真</t>
  </si>
  <si>
    <t>ｸﾛｾ ﾀｸﾏ</t>
  </si>
  <si>
    <t>近藤　啓太</t>
  </si>
  <si>
    <t>ｺﾝﾄﾞｳ ｹｲﾀ</t>
  </si>
  <si>
    <t>森田　慧</t>
  </si>
  <si>
    <t>ﾓﾘﾀ ｹｲ</t>
  </si>
  <si>
    <t>渡辺　直意</t>
  </si>
  <si>
    <t>ﾜﾀﾅﾍﾞ ﾅｵｲ</t>
  </si>
  <si>
    <t>Naoi</t>
  </si>
  <si>
    <t>田中　修平</t>
  </si>
  <si>
    <t>ﾀﾅｶ ｼｭｳﾍｲ</t>
  </si>
  <si>
    <t>畑　諒太郎</t>
  </si>
  <si>
    <t>ﾊﾀ ﾘｮｳﾀﾛｳ</t>
  </si>
  <si>
    <t>緒方　将人</t>
  </si>
  <si>
    <t>ｵｶﾞﾀ ﾏｻﾄ</t>
  </si>
  <si>
    <t>OGATA</t>
  </si>
  <si>
    <t>田中　昇一</t>
  </si>
  <si>
    <t>ﾀﾅｶ ｼｮｳｲﾁ</t>
  </si>
  <si>
    <t>齋藤　圭人</t>
  </si>
  <si>
    <t>ｻｲﾄｳ ｹｲﾄ</t>
  </si>
  <si>
    <t>林　奏</t>
  </si>
  <si>
    <t>ﾊﾔｼ ｿｳ</t>
  </si>
  <si>
    <t>三塩　雄斗</t>
  </si>
  <si>
    <t>ﾐｼｵ ﾕｳﾄ</t>
  </si>
  <si>
    <t>MISHIO</t>
  </si>
  <si>
    <t>福井　蓮</t>
  </si>
  <si>
    <t>ﾌｸｲ ﾚﾝ</t>
  </si>
  <si>
    <t>堂野前　玲乙</t>
  </si>
  <si>
    <t>ﾄﾞｳﾉﾏｴ ﾚｵ</t>
  </si>
  <si>
    <t>伊藤　輝崇</t>
  </si>
  <si>
    <t>ｲﾄｳ ﾃﾙﾀｶ</t>
  </si>
  <si>
    <t>Terutaka</t>
  </si>
  <si>
    <t>山下　航海</t>
  </si>
  <si>
    <t>ﾔﾏｼﾀ ﾜﾀﾙ</t>
  </si>
  <si>
    <t>藤本　琉世</t>
  </si>
  <si>
    <t>ﾌｼﾞﾓﾄ ﾘｭｳｾｲ</t>
  </si>
  <si>
    <t>福村　仁紀</t>
  </si>
  <si>
    <t>ﾌｸﾑﾗ ﾋﾄｷ</t>
  </si>
  <si>
    <t>FUKUMURA</t>
  </si>
  <si>
    <t>Hitoki</t>
  </si>
  <si>
    <t>Satoki</t>
  </si>
  <si>
    <t>宮園　晃人</t>
  </si>
  <si>
    <t>ﾐﾔｿﾞﾉ ｱｷﾄ</t>
  </si>
  <si>
    <t>杉谷　将太</t>
  </si>
  <si>
    <t>ｽｷﾞﾀﾆ ｼｮｳﾀ</t>
  </si>
  <si>
    <t>SUGITANI</t>
  </si>
  <si>
    <t>北村　駿</t>
  </si>
  <si>
    <t>ｷﾀﾑﾗ ｼｭﾝ</t>
  </si>
  <si>
    <t>辰巳　開陸</t>
  </si>
  <si>
    <t>ﾀﾂﾐ ｶｲﾘ</t>
  </si>
  <si>
    <t>南山　大於起</t>
  </si>
  <si>
    <t>ﾐﾅﾐﾔﾏ ﾋﾛｵｷ</t>
  </si>
  <si>
    <t>MINAMIYAMA</t>
  </si>
  <si>
    <t>Hirooki</t>
  </si>
  <si>
    <t>青木　陸</t>
  </si>
  <si>
    <t>ｱｵｷ ﾘｸ</t>
  </si>
  <si>
    <t>小島　和矩</t>
  </si>
  <si>
    <t>ｺｼﾞﾏ ｶｽﾞﾉﾘ</t>
  </si>
  <si>
    <t>西尾　亘</t>
  </si>
  <si>
    <t>ﾆｼｵ ﾜﾀﾙ</t>
  </si>
  <si>
    <t>西尾　爽</t>
  </si>
  <si>
    <t>ﾆｼｵ ｿｳ</t>
  </si>
  <si>
    <t>沢井　歩</t>
  </si>
  <si>
    <t>ｻﾜｲ ｱﾕﾑ</t>
  </si>
  <si>
    <t>金澤　冴治郎</t>
  </si>
  <si>
    <t>ｶﾅｻﾞﾜ ｺｼﾞﾛｳ</t>
  </si>
  <si>
    <t>松原　慎之介</t>
  </si>
  <si>
    <t>ﾏﾂﾊﾞﾗ ｼﾝﾉｽｹ</t>
  </si>
  <si>
    <t>池田　悠司</t>
  </si>
  <si>
    <t>ｲｹﾀﾞ ﾕｳｼﾞ</t>
  </si>
  <si>
    <t>蛭田　翔太</t>
  </si>
  <si>
    <t>ﾋﾙﾀ ｼｮｳﾀ</t>
  </si>
  <si>
    <t>HIRUTA</t>
  </si>
  <si>
    <t>徳田　天馬</t>
  </si>
  <si>
    <t>ﾄｸﾀ ﾃﾝﾏ</t>
  </si>
  <si>
    <t>TOKUTA</t>
  </si>
  <si>
    <t>岡田　友徳</t>
  </si>
  <si>
    <t>ｵｶﾀﾞ ﾄﾓﾉﾘ</t>
  </si>
  <si>
    <t>Kaname</t>
  </si>
  <si>
    <t>OYAMA</t>
  </si>
  <si>
    <t>石田　侑輝</t>
  </si>
  <si>
    <t>ｲｼﾀﾞ ﾕｳｷ</t>
  </si>
  <si>
    <t>保田　吉輝</t>
  </si>
  <si>
    <t>ﾔｽﾀﾞ ﾖｼｷ</t>
  </si>
  <si>
    <t>佐地　伸之輔</t>
  </si>
  <si>
    <t>ｻﾁ ｼﾝﾉｽｹ</t>
  </si>
  <si>
    <t>SACHI</t>
  </si>
  <si>
    <t>三富　慎</t>
  </si>
  <si>
    <t>ﾐﾄﾐ ｼﾝ</t>
  </si>
  <si>
    <t>MITOMI</t>
  </si>
  <si>
    <t>古閑　翔大</t>
  </si>
  <si>
    <t>ｺｶﾞ ｼｮｳﾀ</t>
  </si>
  <si>
    <t>長島　聖</t>
  </si>
  <si>
    <t>ﾅｶﾞｼﾏ ﾋｼﾞﾘ</t>
  </si>
  <si>
    <t>NAGASHIMA</t>
  </si>
  <si>
    <t>河崎　侑真</t>
  </si>
  <si>
    <t>ｶﾜｻｷ ﾕｳﾏ</t>
  </si>
  <si>
    <t>前口　将志</t>
  </si>
  <si>
    <t>ﾏｴｸﾞﾁ ﾏｻｼ</t>
  </si>
  <si>
    <t>MAEGUCHI</t>
  </si>
  <si>
    <t>阿部　慶己</t>
  </si>
  <si>
    <t>ｱﾍﾞ ﾖｼｷ</t>
  </si>
  <si>
    <t>奈良大学</t>
  </si>
  <si>
    <t>TAKATANI</t>
  </si>
  <si>
    <t>吉田　一貴</t>
  </si>
  <si>
    <t>ﾖｼﾀﾞ ｶｽﾞｷ</t>
  </si>
  <si>
    <t>貝出　智亮</t>
  </si>
  <si>
    <t>ｶｲﾃﾞ ﾄﾓｱｷ</t>
  </si>
  <si>
    <t>KAIDE</t>
  </si>
  <si>
    <t>寺本　翔</t>
  </si>
  <si>
    <t>ﾃﾗﾓﾄ ｶｹﾙ</t>
  </si>
  <si>
    <t>永山　翔貴</t>
  </si>
  <si>
    <t>ﾅｶﾞﾔﾏ ｼｮｳｷ</t>
  </si>
  <si>
    <t>水谷　友哉</t>
  </si>
  <si>
    <t>ﾐｽﾞﾀﾆ ﾄﾓﾔ</t>
  </si>
  <si>
    <t>NOMOTO</t>
  </si>
  <si>
    <t>西川　祥多</t>
  </si>
  <si>
    <t>ﾆｼｶﾜ ｼｮｳﾀ</t>
  </si>
  <si>
    <t>齋藤　岳</t>
  </si>
  <si>
    <t>朝井　啓斗</t>
  </si>
  <si>
    <t>ｱｻｲ ｹｲﾄ</t>
  </si>
  <si>
    <t>馬渕　健彰</t>
  </si>
  <si>
    <t>ﾏﾌﾞﾁ ｹﾝｼｮｳ</t>
  </si>
  <si>
    <t>MABUCHI</t>
  </si>
  <si>
    <t>井口　一歩</t>
  </si>
  <si>
    <t>ｲﾉｸﾞﾁ ｲﾂﾎ</t>
  </si>
  <si>
    <t>INOGUCHI</t>
  </si>
  <si>
    <t>Itsuho</t>
  </si>
  <si>
    <t>城谷　賢祐</t>
  </si>
  <si>
    <t>ｼﾛﾀﾆ ｹﾝｽｹ</t>
  </si>
  <si>
    <t>濱田　雅人</t>
  </si>
  <si>
    <t>ﾊﾏﾀﾞ ﾏｻﾄ</t>
  </si>
  <si>
    <t>山元　悠也</t>
  </si>
  <si>
    <t>ﾔﾏﾓﾄ ﾕｳﾔ</t>
  </si>
  <si>
    <t>赤井　優斗</t>
  </si>
  <si>
    <t>ｱｶｲ ﾕｳﾄ</t>
  </si>
  <si>
    <t>中西　優弥</t>
  </si>
  <si>
    <t>ﾅｶﾆｼ ﾕｳﾔ</t>
  </si>
  <si>
    <t>森ノ宮医療大学</t>
  </si>
  <si>
    <t>OI</t>
  </si>
  <si>
    <t>幸田　稔也</t>
  </si>
  <si>
    <t>ｺｳﾀﾞ ﾄｼﾔ</t>
  </si>
  <si>
    <t>出雲　滉己</t>
  </si>
  <si>
    <t>ｲｽﾞﾓ ｺｳｷ</t>
  </si>
  <si>
    <t>IZUMO</t>
  </si>
  <si>
    <t>大久保　慧輝</t>
  </si>
  <si>
    <t>ｵｵｸﾎﾞ ｻﾄｷ</t>
  </si>
  <si>
    <t>岩崎　海人</t>
  </si>
  <si>
    <t>ｲﾜｻｷ ｶｲﾄ</t>
  </si>
  <si>
    <t>米山　竜也</t>
  </si>
  <si>
    <t>ﾖﾈﾔﾏ ﾀﾂﾔ</t>
  </si>
  <si>
    <t>田中　亜周</t>
  </si>
  <si>
    <t>ﾀﾅｶ ｱｼｭｳ</t>
  </si>
  <si>
    <t>Ashu</t>
  </si>
  <si>
    <t>神戸薬科大学</t>
  </si>
  <si>
    <t>滝本　恵果</t>
  </si>
  <si>
    <t>ﾀｷﾓﾄ ｹｲｶ</t>
  </si>
  <si>
    <t>TAKIMOTO</t>
  </si>
  <si>
    <t>Keika</t>
  </si>
  <si>
    <t>田中　大空</t>
  </si>
  <si>
    <t>ﾀﾅｶ ｿﾗ</t>
  </si>
  <si>
    <t>塩谷　直弥</t>
  </si>
  <si>
    <t>ｼｵﾀﾆ ﾅｵﾔ</t>
  </si>
  <si>
    <t>SHIOTANI</t>
  </si>
  <si>
    <t>山本　琉稀</t>
  </si>
  <si>
    <t>ﾔﾏﾓﾄ ﾘｭｳｷ</t>
  </si>
  <si>
    <t>宮口　絹道</t>
  </si>
  <si>
    <t>ﾐﾔｸﾞﾁ ﾏｻﾐﾁ</t>
  </si>
  <si>
    <t>MIYAGUCHI</t>
  </si>
  <si>
    <t>細川　怜央</t>
  </si>
  <si>
    <t>ﾎｿｶﾜ ﾚｵ</t>
  </si>
  <si>
    <t>白川　拓実</t>
  </si>
  <si>
    <t>ｼﾗｶﾜ ﾀｸﾐ</t>
  </si>
  <si>
    <t>難波　颯太</t>
  </si>
  <si>
    <t>ﾅﾝﾊﾞ ｿｳﾀ</t>
  </si>
  <si>
    <t>ﾀｶﾀ ﾀｲｶﾞ</t>
  </si>
  <si>
    <t>TAKATA</t>
  </si>
  <si>
    <t>Haruhiko</t>
  </si>
  <si>
    <t>黒木　俊吾</t>
  </si>
  <si>
    <t>ｸﾛｷ ｼｭﾝｺﾞ</t>
  </si>
  <si>
    <t>Shungo</t>
  </si>
  <si>
    <t>島　向陽</t>
  </si>
  <si>
    <t>ｼﾏ ﾋﾅﾀ</t>
  </si>
  <si>
    <t>飯田　啓太</t>
  </si>
  <si>
    <t>ｲｲﾀﾞ ｹｲﾀ</t>
  </si>
  <si>
    <t>大西　慶</t>
  </si>
  <si>
    <t>ｵｵﾆｼ ｹｲ</t>
  </si>
  <si>
    <t>重村　幸鷹</t>
  </si>
  <si>
    <t>ｼｹﾞﾑﾗ ｺｳﾖｳ</t>
  </si>
  <si>
    <t>SHIGEMURA</t>
  </si>
  <si>
    <t>ﾏｴｶﾜ ｼｭﾝｽｹ</t>
  </si>
  <si>
    <t>松村　安晃</t>
  </si>
  <si>
    <t>ﾏﾂﾑﾗ ﾔｽｱｷ</t>
  </si>
  <si>
    <t>加納　哲杜</t>
  </si>
  <si>
    <t>ｶﾉｳ ﾃﾂﾄ</t>
  </si>
  <si>
    <t>Tetsuto</t>
  </si>
  <si>
    <t>高田　大也</t>
  </si>
  <si>
    <t>ﾀｶﾀ ﾏｻﾔ</t>
  </si>
  <si>
    <t>橋本　和希</t>
  </si>
  <si>
    <t>ﾊｼﾓﾄ ｶｽﾞｷ</t>
  </si>
  <si>
    <t>髙橋　早大</t>
  </si>
  <si>
    <t>ﾀｶﾊｼ ﾊﾔﾄ</t>
  </si>
  <si>
    <t>今井　颯太</t>
  </si>
  <si>
    <t>ｲﾏｲ ｿｳﾀ</t>
  </si>
  <si>
    <t>萩野　俊</t>
  </si>
  <si>
    <t>ﾊｷﾞﾉ ｼｭﾝ</t>
  </si>
  <si>
    <t>HAGINO</t>
  </si>
  <si>
    <t>TERASHITA</t>
  </si>
  <si>
    <t>金光　将英</t>
  </si>
  <si>
    <t>ｶﾈﾐﾂ ｼｮｳｴｲ</t>
  </si>
  <si>
    <t>秋田　琉希</t>
  </si>
  <si>
    <t>ｱｷﾀ ﾘｭｳｷ</t>
  </si>
  <si>
    <t>谷野　優大</t>
  </si>
  <si>
    <t>ﾀﾆﾉ ﾕｳﾀﾞｲ</t>
  </si>
  <si>
    <t>TANINO</t>
  </si>
  <si>
    <t>濱田　茉裕</t>
  </si>
  <si>
    <t>ﾊﾏﾀﾞ ﾏﾋﾛ</t>
  </si>
  <si>
    <t>山本　湧斗</t>
  </si>
  <si>
    <t>ﾔﾏﾓﾄ ﾕｳﾄ</t>
  </si>
  <si>
    <t>坂根　康介</t>
  </si>
  <si>
    <t>ｻｶﾈ ｺｳｽｹ</t>
  </si>
  <si>
    <t>SAKANE</t>
  </si>
  <si>
    <t>吉山　誠</t>
  </si>
  <si>
    <t>ﾖｼﾔﾏ ﾏｺﾄ</t>
  </si>
  <si>
    <t>村上　力哉</t>
  </si>
  <si>
    <t>ﾑﾗｶﾐ ﾘｷﾔ</t>
  </si>
  <si>
    <t>和田　遼太</t>
  </si>
  <si>
    <t>ﾜﾀﾞ ﾘｮｳﾀ</t>
  </si>
  <si>
    <t>大阪経済法科大学</t>
  </si>
  <si>
    <t>藤原　篤弥</t>
  </si>
  <si>
    <t>ﾌｼﾞﾜﾗ ｱﾂﾔ</t>
  </si>
  <si>
    <t>安富　厳</t>
  </si>
  <si>
    <t>ﾔｽﾄﾐ ｲﾂｷ</t>
  </si>
  <si>
    <t>YASUTOMI</t>
  </si>
  <si>
    <t>樋口　宗頼</t>
  </si>
  <si>
    <t>ﾋｸﾞﾁ ﾑﾈﾖﾘ</t>
  </si>
  <si>
    <t>Muneyori</t>
  </si>
  <si>
    <t>中川　雅樂</t>
  </si>
  <si>
    <t>ﾅｶｶﾞﾜ ｳﾀ</t>
  </si>
  <si>
    <t>Uta</t>
  </si>
  <si>
    <t>楠木　太陽</t>
  </si>
  <si>
    <t>ｸｽﾉｷ ﾀｲﾖｳ</t>
  </si>
  <si>
    <t>KUSUNOKI</t>
  </si>
  <si>
    <t>志方　英輝</t>
  </si>
  <si>
    <t>ｼｶﾀ ﾋﾃﾞｷ</t>
  </si>
  <si>
    <t>今岡　誠道</t>
  </si>
  <si>
    <t>ｲﾏｵｶ ﾏｻﾐﾁ</t>
  </si>
  <si>
    <t>小池　竣也</t>
  </si>
  <si>
    <t>ｺｲｹ ｼｭﾝﾔ</t>
  </si>
  <si>
    <t>KOIKE</t>
  </si>
  <si>
    <t>東　陸翔</t>
  </si>
  <si>
    <t>ﾋｶﾞｼ ﾘｸﾄ</t>
  </si>
  <si>
    <t>西脇　駿</t>
  </si>
  <si>
    <t>ﾆｼﾜｷ ｼｭﾝ</t>
  </si>
  <si>
    <t>嘉良戸　翔太</t>
  </si>
  <si>
    <t>ｶﾗﾄ ｼｮｳﾀ</t>
  </si>
  <si>
    <t>KARATO</t>
  </si>
  <si>
    <t>田中　洸希</t>
  </si>
  <si>
    <t>ﾀﾅｶ ｺｳｷ</t>
  </si>
  <si>
    <t>青西　勇樹</t>
  </si>
  <si>
    <t>ｱｵﾆｼ ﾕｳｷ</t>
  </si>
  <si>
    <t>AONISHI</t>
  </si>
  <si>
    <t>牧　俊佑</t>
  </si>
  <si>
    <t>須藤　広征</t>
  </si>
  <si>
    <t>ｽﾄｳ ｺｳｾｲ</t>
  </si>
  <si>
    <t>近森　遥斗</t>
  </si>
  <si>
    <t>ﾁｶﾓﾘ ﾊﾙﾄ</t>
  </si>
  <si>
    <t>CHIKAMORI</t>
  </si>
  <si>
    <t>永嶋　優樹</t>
  </si>
  <si>
    <t>ﾅｶﾞｼﾏ ﾕｳｷ</t>
  </si>
  <si>
    <t>中嶋　悠斗</t>
  </si>
  <si>
    <t>ﾅｶｼﾞﾏ ﾕｳﾄ</t>
  </si>
  <si>
    <t>ﾊｻﾞﾏ ｶｲﾄ</t>
  </si>
  <si>
    <t>HAZAMA</t>
  </si>
  <si>
    <t>松本　圭吾</t>
  </si>
  <si>
    <t>ﾏﾂﾓﾄ ｹｲｺﾞ</t>
  </si>
  <si>
    <t>川口　吏功</t>
  </si>
  <si>
    <t>ｶﾜｸﾞﾁ ﾘｸ</t>
  </si>
  <si>
    <t>合川　歩輝</t>
  </si>
  <si>
    <t>ｱｲｶﾜ ｲﾌﾞｷ</t>
  </si>
  <si>
    <t>亀山　祥吾</t>
  </si>
  <si>
    <t>ｶﾒﾔﾏ ｼｮｳｺﾞ</t>
  </si>
  <si>
    <t>吉岡　涼夏</t>
  </si>
  <si>
    <t>ﾖｼｵｶ ｽｽﾞｶ</t>
  </si>
  <si>
    <t>土井　航大</t>
  </si>
  <si>
    <t>ﾄﾞｲ ｺｳﾀﾞｲ</t>
  </si>
  <si>
    <t>山下　慶馬</t>
  </si>
  <si>
    <t>ﾔﾏｼﾀ ｹｲﾏ</t>
  </si>
  <si>
    <t>石川　輝朗</t>
  </si>
  <si>
    <t>区分1</t>
    <rPh sb="0" eb="2">
      <t>クブン</t>
    </rPh>
    <phoneticPr fontId="2"/>
  </si>
  <si>
    <t>区分2</t>
    <rPh sb="0" eb="2">
      <t>クブン</t>
    </rPh>
    <phoneticPr fontId="2"/>
  </si>
  <si>
    <t>2023年関西学生男子50傑に掲載されている</t>
    <rPh sb="4" eb="5">
      <t>ネン</t>
    </rPh>
    <rPh sb="5" eb="9">
      <t>カンサイガクセイ</t>
    </rPh>
    <rPh sb="9" eb="11">
      <t>ダンシ</t>
    </rPh>
    <rPh sb="13" eb="14">
      <t>ケツ</t>
    </rPh>
    <rPh sb="15" eb="17">
      <t>ケイサイ</t>
    </rPh>
    <phoneticPr fontId="2"/>
  </si>
  <si>
    <t>関西学連主催競技会（関西ハーフ・大阪IC・京都IC・兵庫IC・関西IC・関西新人・
　　　　　　　　　　関西種目別・全日本大学駅伝選考会・学連競技会・長距離強化等）</t>
    <phoneticPr fontId="2"/>
  </si>
  <si>
    <t>関西学連後援競技会（対校戦・大体大記録会・びわスポ大競技会・
　　　　　　　　　　京産大競技会・Ritsumeikan Athletics Games等）</t>
    <rPh sb="0" eb="2">
      <t>カンサイ</t>
    </rPh>
    <rPh sb="2" eb="4">
      <t>ガクレン</t>
    </rPh>
    <rPh sb="4" eb="6">
      <t>コウエン</t>
    </rPh>
    <rPh sb="6" eb="8">
      <t>キョウギ</t>
    </rPh>
    <rPh sb="8" eb="9">
      <t>カイ</t>
    </rPh>
    <rPh sb="10" eb="12">
      <t>タイコウ</t>
    </rPh>
    <rPh sb="12" eb="13">
      <t>セン</t>
    </rPh>
    <rPh sb="14" eb="16">
      <t>ダイタイ</t>
    </rPh>
    <rPh sb="16" eb="17">
      <t>ダイ</t>
    </rPh>
    <rPh sb="17" eb="19">
      <t>キロク</t>
    </rPh>
    <rPh sb="19" eb="20">
      <t>カイ</t>
    </rPh>
    <rPh sb="25" eb="26">
      <t>ダイ</t>
    </rPh>
    <rPh sb="26" eb="29">
      <t>キョウギカイ</t>
    </rPh>
    <rPh sb="41" eb="44">
      <t>キョウサンダイ</t>
    </rPh>
    <rPh sb="44" eb="47">
      <t>キョウギカイ</t>
    </rPh>
    <rPh sb="75" eb="76">
      <t>ナド</t>
    </rPh>
    <phoneticPr fontId="2"/>
  </si>
  <si>
    <t>個人選手権・西日本IC・日本IC</t>
    <rPh sb="6" eb="9">
      <t>ニシニホン</t>
    </rPh>
    <rPh sb="12" eb="14">
      <t>ニホン</t>
    </rPh>
    <phoneticPr fontId="2"/>
  </si>
  <si>
    <t>月刊陸上競技のコピー</t>
    <rPh sb="0" eb="2">
      <t>ゲッカン</t>
    </rPh>
    <rPh sb="2" eb="4">
      <t>リクジョウ</t>
    </rPh>
    <rPh sb="4" eb="6">
      <t>キョウギ</t>
    </rPh>
    <phoneticPr fontId="2"/>
  </si>
  <si>
    <t>京都・大阪・兵庫 陸協記録集のコピー</t>
    <rPh sb="0" eb="2">
      <t>キョウト</t>
    </rPh>
    <rPh sb="3" eb="5">
      <t>オオサカ</t>
    </rPh>
    <rPh sb="6" eb="8">
      <t>ヒョウゴ</t>
    </rPh>
    <rPh sb="9" eb="10">
      <t>リク</t>
    </rPh>
    <rPh sb="10" eb="11">
      <t>キョウ</t>
    </rPh>
    <rPh sb="11" eb="13">
      <t>キロク</t>
    </rPh>
    <rPh sb="13" eb="14">
      <t>シュウ</t>
    </rPh>
    <phoneticPr fontId="2"/>
  </si>
  <si>
    <t>)</t>
    <phoneticPr fontId="2"/>
  </si>
  <si>
    <t>その他               (</t>
    <rPh sb="2" eb="3">
      <t>タ</t>
    </rPh>
    <phoneticPr fontId="2"/>
  </si>
  <si>
    <t>神戸親和大学</t>
  </si>
  <si>
    <t>帝塚山大学</t>
  </si>
  <si>
    <t>兵庫大学</t>
  </si>
  <si>
    <t>ﾓﾘｶﾜ ﾊﾂﾞｷ</t>
  </si>
  <si>
    <t>岡花　洸輝</t>
  </si>
  <si>
    <t>ｵｶﾊﾅ ｺｳｷ</t>
  </si>
  <si>
    <t>カーン　勇斗</t>
  </si>
  <si>
    <t>ｶｰﾝ ﾊﾔﾄ</t>
  </si>
  <si>
    <t>杉浦　智希</t>
  </si>
  <si>
    <t>ｽｷﾞｳﾗ ﾄﾓｷ</t>
  </si>
  <si>
    <t>高松　大樹</t>
  </si>
  <si>
    <t>ﾀｶﾏﾂ ﾀﾞｲｷ</t>
  </si>
  <si>
    <t>檀野　友希</t>
  </si>
  <si>
    <t>ﾀﾞﾝﾉ ﾄﾓｷ</t>
  </si>
  <si>
    <t>廣瀬　創大</t>
  </si>
  <si>
    <t>ﾋﾛｾ ｿｳﾀ</t>
  </si>
  <si>
    <t>正井　遥希</t>
  </si>
  <si>
    <t>ﾏｻｲ ﾊﾙｷ</t>
  </si>
  <si>
    <t>桜　崚輔</t>
  </si>
  <si>
    <t>ｻｸﾗ ﾘｮｳｽｹ</t>
  </si>
  <si>
    <t>土葛　晃久</t>
  </si>
  <si>
    <t>ﾄｸｽﾞ ｱｷﾋｻ</t>
  </si>
  <si>
    <t>巻埜　壱朗</t>
  </si>
  <si>
    <t>ﾏｷﾉ ｲﾁﾛｳ</t>
  </si>
  <si>
    <t>吉田　悠真</t>
  </si>
  <si>
    <t>ﾖｼﾀﾞ ﾕｳﾏ</t>
  </si>
  <si>
    <t>澤田　匡孝</t>
  </si>
  <si>
    <t>ｻﾜﾀﾞ ﾏｻﾀｶ</t>
  </si>
  <si>
    <t>久保田　凌平</t>
  </si>
  <si>
    <t>ｸﾎﾞﾀ ﾘｮｳﾍｲ</t>
  </si>
  <si>
    <t>細川　亮</t>
  </si>
  <si>
    <t>ﾎｿｶﾜ ﾘｮｳ</t>
  </si>
  <si>
    <t>山口　旺雅</t>
  </si>
  <si>
    <t>ﾔﾏｸﾞﾁ ｵｳｶﾞ</t>
  </si>
  <si>
    <t>井手　蒼人</t>
  </si>
  <si>
    <t>ｲﾃﾞ ｱｵﾄ</t>
  </si>
  <si>
    <t>藤原　凛太朗</t>
  </si>
  <si>
    <t>ﾌｼﾞﾜﾗ ﾘﾝﾀﾛｳ</t>
  </si>
  <si>
    <t>山本　寛大</t>
  </si>
  <si>
    <t>ﾔﾏﾓﾄ ｶﾝﾀ</t>
  </si>
  <si>
    <t>大野　祐介</t>
  </si>
  <si>
    <t>ｵｵﾉ ﾕｳｽｹ</t>
  </si>
  <si>
    <t>岡本　幸樹</t>
  </si>
  <si>
    <t>ｵｶﾓﾄ ｺｳｷ</t>
  </si>
  <si>
    <t>小林　歩稜</t>
  </si>
  <si>
    <t>ｺﾊﾞﾔｼ ﾎﾀﾞｶ</t>
  </si>
  <si>
    <t>高田　敦史</t>
  </si>
  <si>
    <t>ﾀｶﾀﾞ ｱﾂｼ</t>
  </si>
  <si>
    <t>吉川　大洋</t>
  </si>
  <si>
    <t>ﾖｼｶﾜ ﾀｲﾖｳ</t>
  </si>
  <si>
    <t>吉田　蒼</t>
  </si>
  <si>
    <t>ﾖｼﾀﾞ ｿｳ</t>
  </si>
  <si>
    <t>渡邉　壮大</t>
  </si>
  <si>
    <t>ﾜﾀﾅﾍﾞ ｿｳﾀ</t>
  </si>
  <si>
    <t>井田　想</t>
  </si>
  <si>
    <t>ｲﾀﾞ ｺｺﾛ</t>
  </si>
  <si>
    <t>小穴　陽哉</t>
  </si>
  <si>
    <t>ｵｱﾅ ﾊﾙﾔ</t>
  </si>
  <si>
    <t>川路　竜平</t>
  </si>
  <si>
    <t>ｶﾜｼﾞ ﾘｭｳﾍｲ</t>
  </si>
  <si>
    <t>安木　康太</t>
  </si>
  <si>
    <t>ﾔｽｷ ｺｳﾀ</t>
  </si>
  <si>
    <t>髙橋　侑聖</t>
  </si>
  <si>
    <t>ﾀｶﾊｼ ﾕｳﾏ</t>
  </si>
  <si>
    <t>仲谷　颯真</t>
  </si>
  <si>
    <t>ﾅｶﾀﾆ ｿｳﾏ</t>
  </si>
  <si>
    <t>金近　東悟</t>
  </si>
  <si>
    <t>ｶﾈﾁｶ ﾄｳｺﾞ</t>
  </si>
  <si>
    <t>畑中　常似</t>
  </si>
  <si>
    <t>ﾊﾀﾅｶ ｼﾞｮｳｼﾞ</t>
  </si>
  <si>
    <t>柴田　怜人</t>
  </si>
  <si>
    <t>ｼﾊﾞﾀ ﾚｲﾄ</t>
  </si>
  <si>
    <t>齋藤　幹斗</t>
  </si>
  <si>
    <t>ｻｲﾄｳ ﾐｷﾄ</t>
  </si>
  <si>
    <t>秋山　柊二</t>
  </si>
  <si>
    <t>ｱｷﾔﾏ ｼｭｳｼﾞ</t>
  </si>
  <si>
    <t>田中　裕人</t>
  </si>
  <si>
    <t>ﾀﾅｶ ﾕｳﾄ</t>
  </si>
  <si>
    <t>高屋　天海</t>
  </si>
  <si>
    <t>ﾀｶﾔ ﾃﾝｶ</t>
  </si>
  <si>
    <t>鈴木　陽太</t>
  </si>
  <si>
    <t>ｽｽﾞｷ ﾋﾅﾀ</t>
  </si>
  <si>
    <t>浦﨑　倖碧</t>
  </si>
  <si>
    <t>ｳﾗｻｷ ｺｳﾍｷ</t>
  </si>
  <si>
    <t>落合　駿介</t>
  </si>
  <si>
    <t>ｵﾁｱｲ ｼｭﾝｽｹ</t>
  </si>
  <si>
    <t>東　誠樹</t>
  </si>
  <si>
    <t>ﾋｶﾞｼ ﾅﾙｷ</t>
  </si>
  <si>
    <t>小西　篤史</t>
  </si>
  <si>
    <t>ｺﾆｼ ｱﾂｼ</t>
  </si>
  <si>
    <t>鈴江　優人</t>
  </si>
  <si>
    <t>ｽｽﾞｴ ﾕｳﾄ</t>
  </si>
  <si>
    <t>今在家　直暉</t>
  </si>
  <si>
    <t>ｲﾏｻﾞｲｹ ﾅｵｷ</t>
  </si>
  <si>
    <t>織田　誠也</t>
  </si>
  <si>
    <t>ｵﾀﾞ ｾｲﾔ</t>
  </si>
  <si>
    <t>岩本　嵩己</t>
  </si>
  <si>
    <t>ｲﾜﾓﾄ ｺｳｷ</t>
  </si>
  <si>
    <t>五十嵐　滉太</t>
  </si>
  <si>
    <t>ｲｶﾞﾗｼ ｺｳﾀ</t>
  </si>
  <si>
    <t>中道　勇翔</t>
  </si>
  <si>
    <t>ﾅｶﾐﾁ ﾕｳﾄ</t>
  </si>
  <si>
    <t>三永　大輔</t>
  </si>
  <si>
    <t>ﾐﾅｶﾞ ﾀﾞｲｽｹ</t>
  </si>
  <si>
    <t>吉尾　康一</t>
  </si>
  <si>
    <t>ﾖｼｵ ｺｳｲﾁ</t>
  </si>
  <si>
    <t>齋藤　輝</t>
  </si>
  <si>
    <t>ｻｲﾄｳ ﾋｶﾙ</t>
  </si>
  <si>
    <t>柏木　優希</t>
  </si>
  <si>
    <t>ｶｼﾜｷﾞ ﾕｳｷ</t>
  </si>
  <si>
    <t>橋本　憲一郎</t>
  </si>
  <si>
    <t>ﾊｼﾓﾄ ｹﾝｲﾁﾛｳ</t>
  </si>
  <si>
    <t>末永　倫輝</t>
  </si>
  <si>
    <t>ｽｴﾅｶﾞ ﾄﾓｷ</t>
  </si>
  <si>
    <t>石川　心希</t>
  </si>
  <si>
    <t>ｲｼｶﾜ ｼﾝｷ</t>
  </si>
  <si>
    <t>松尾　岳</t>
  </si>
  <si>
    <t>ﾏﾂｵ ｶﾞｸ</t>
  </si>
  <si>
    <t>ﾀｶﾀﾞ ﾄﾓｷ</t>
  </si>
  <si>
    <t>濱　良太</t>
  </si>
  <si>
    <t>ﾊﾏ ﾘｮｳﾀ</t>
  </si>
  <si>
    <t>石川　智基</t>
  </si>
  <si>
    <t>ｲｼｶﾜ ｻﾄｷ</t>
  </si>
  <si>
    <t>鈴木　哉汰</t>
  </si>
  <si>
    <t>ｽｽﾞｷ ｶﾅﾀ</t>
  </si>
  <si>
    <t>狹間　海人</t>
  </si>
  <si>
    <t>寺川　直央</t>
  </si>
  <si>
    <t>ﾃﾗｶﾜ ﾅｵ</t>
  </si>
  <si>
    <t>藤家　尚平</t>
  </si>
  <si>
    <t>ﾌｼﾞｲｴ ｼｮｳﾍｲ</t>
  </si>
  <si>
    <t>加留部　凪</t>
  </si>
  <si>
    <t>ｶﾙﾍﾞ ﾅｷﾞ</t>
  </si>
  <si>
    <t>中山　慈温</t>
  </si>
  <si>
    <t>ﾅｶﾔﾏ ｼﾞｵﾝ</t>
  </si>
  <si>
    <t>泉川　歩斗</t>
  </si>
  <si>
    <t>ｲｽﾞﾐｶﾜ ｱﾕﾄ</t>
  </si>
  <si>
    <t>谷生　悠真</t>
  </si>
  <si>
    <t>ﾀﾆｼｮｳ ﾕｳﾏ</t>
  </si>
  <si>
    <t>嘉味本　謙信</t>
  </si>
  <si>
    <t>ｶﾐﾓﾄ ｹﾝｼﾝ</t>
  </si>
  <si>
    <t>冨永　己太朗</t>
  </si>
  <si>
    <t>ﾄﾐﾅｶﾞ ｺﾀﾛｳ</t>
  </si>
  <si>
    <t>本田　敬大</t>
  </si>
  <si>
    <t>ﾎﾝﾀﾞ ｹｲﾀ</t>
  </si>
  <si>
    <t>森　大和</t>
  </si>
  <si>
    <t>ﾓﾘ ﾔﾏﾄ</t>
  </si>
  <si>
    <t>久山　大祐</t>
  </si>
  <si>
    <t>ｸﾔﾏ ﾀﾞｲｽｹ</t>
  </si>
  <si>
    <t>岩崎　佑</t>
  </si>
  <si>
    <t>ｲﾜｻｷ ﾀｽｸ</t>
  </si>
  <si>
    <t>野一色　雄善</t>
  </si>
  <si>
    <t>ﾉｲｼｷ ﾕｳｾﾞﾝ</t>
  </si>
  <si>
    <t>白数　脩一郎</t>
  </si>
  <si>
    <t>ｼﾗｽ ﾕｳｲﾁﾛｳ</t>
  </si>
  <si>
    <t>古閑　寛大</t>
  </si>
  <si>
    <t>ｺｶﾞ ｶﾝﾀ</t>
  </si>
  <si>
    <t>吉川　喜理</t>
  </si>
  <si>
    <t>ﾖｼｶﾜ ｷﾘ</t>
  </si>
  <si>
    <t>浅雄　司</t>
  </si>
  <si>
    <t>ｱｻｵ ﾂｶｻ</t>
  </si>
  <si>
    <t>辻田　幸輝</t>
  </si>
  <si>
    <t>藤田　大輝</t>
  </si>
  <si>
    <t>挾間　夢翔</t>
  </si>
  <si>
    <t>ﾊｻﾏ ﾕﾒﾄ</t>
  </si>
  <si>
    <t>内藤　想</t>
  </si>
  <si>
    <t>ﾅｲﾄｳ ｿﾗ</t>
  </si>
  <si>
    <t>松田　侑士</t>
  </si>
  <si>
    <t>ﾏﾂﾀﾞ ﾕｳﾄ</t>
  </si>
  <si>
    <t>八尾　藍麻</t>
  </si>
  <si>
    <t>ﾔｵ ﾗﾝﾏ</t>
  </si>
  <si>
    <t>永野　嶺</t>
  </si>
  <si>
    <t>ﾅｶﾞﾉ ﾚｲ</t>
  </si>
  <si>
    <t>内田　大貴</t>
  </si>
  <si>
    <t>ｳﾁﾀﾞ ﾀﾞｲｷ</t>
  </si>
  <si>
    <t>坂口　遥斗</t>
  </si>
  <si>
    <t>ｻｶｸﾞﾁ ﾊﾙﾄ</t>
  </si>
  <si>
    <t>魚谷　未徠</t>
  </si>
  <si>
    <t>ｳｵﾀﾆ ﾐﾗｲ</t>
  </si>
  <si>
    <t>リード　来優</t>
  </si>
  <si>
    <t>ﾘｰﾄﾞ ﾗｲｳ</t>
  </si>
  <si>
    <t>山本　啓人</t>
  </si>
  <si>
    <t>ﾔﾏﾓﾄ ｹｲﾄ</t>
  </si>
  <si>
    <t>徳廣　匡祇</t>
  </si>
  <si>
    <t>ﾄｸﾋﾛ ﾏｻｼ</t>
  </si>
  <si>
    <t>松永　颯優</t>
  </si>
  <si>
    <t>ﾏﾂﾅｶﾞ ｿｳﾏ</t>
  </si>
  <si>
    <t>菅原　雅晴</t>
  </si>
  <si>
    <t>ｽｶﾞﾜﾗ ﾏｻﾊﾙ</t>
  </si>
  <si>
    <t>河田　隼利</t>
  </si>
  <si>
    <t>ｶﾜﾀ ﾊﾔﾄ</t>
  </si>
  <si>
    <t>板垣　弘海</t>
  </si>
  <si>
    <t>ｲﾀｶﾞｷ ﾋﾛﾐ</t>
  </si>
  <si>
    <t>古田　瑞樹</t>
  </si>
  <si>
    <t>ﾌﾙﾀ ﾐｽﾞｷ</t>
  </si>
  <si>
    <t>竹村　明人</t>
  </si>
  <si>
    <t>ﾀｹﾑﾗ ｱｷﾄ</t>
  </si>
  <si>
    <t>高倉　侃斗</t>
  </si>
  <si>
    <t>ﾀｶｸﾗ ｶﾝﾄ</t>
  </si>
  <si>
    <t>野口　恭吾</t>
  </si>
  <si>
    <t>ﾉｸﾞﾁ ｷｮｳｺﾞ</t>
  </si>
  <si>
    <t>松原　幸之助</t>
  </si>
  <si>
    <t>ﾏﾂﾊﾞﾗ ｺｳﾉｽｹ</t>
  </si>
  <si>
    <t>渡部　篤季</t>
  </si>
  <si>
    <t>ﾜﾀﾅﾍﾞ ｱﾂｷ</t>
  </si>
  <si>
    <t>ｼﾐｽﾞ ｼｭｳﾀ</t>
  </si>
  <si>
    <t>冨江　駿仁</t>
  </si>
  <si>
    <t>ﾄﾐｴ ﾊﾔﾄ</t>
  </si>
  <si>
    <t>桂　将貴</t>
  </si>
  <si>
    <t>ｶﾂﾗ ﾏｻｷ</t>
  </si>
  <si>
    <t>池田　快音</t>
  </si>
  <si>
    <t>ｲｹﾀﾞ ｶｲﾄ</t>
  </si>
  <si>
    <t>角田　陽都</t>
  </si>
  <si>
    <t>ｽﾐﾀﾞ ﾊﾙﾄ</t>
  </si>
  <si>
    <t>中村　孔明</t>
  </si>
  <si>
    <t>ﾅｶﾑﾗ ｺｳﾒｲ</t>
  </si>
  <si>
    <t>ﾔｸﾜ ｶｵﾙ</t>
  </si>
  <si>
    <t>西野　有輝</t>
  </si>
  <si>
    <t>ﾆｼﾉ ﾕｳｷ</t>
  </si>
  <si>
    <t>徳元　颯良</t>
  </si>
  <si>
    <t>ﾄｸﾓﾄ ｿﾗ</t>
  </si>
  <si>
    <t>岩﨑　拓生</t>
  </si>
  <si>
    <t>永尾　礼</t>
  </si>
  <si>
    <t>ﾅｶﾞｵ ﾚｲ</t>
  </si>
  <si>
    <t>三木　湧吾</t>
  </si>
  <si>
    <t>ﾐｷ ﾕｳｺﾞ</t>
  </si>
  <si>
    <t>栗林　春貴</t>
  </si>
  <si>
    <t>ｸﾘﾊﾞﾔｼ ﾊﾙｷ</t>
  </si>
  <si>
    <t>杉野　太一</t>
  </si>
  <si>
    <t>ｽｷﾞﾉ ﾀｲﾁ</t>
  </si>
  <si>
    <t>梶田　天斗</t>
  </si>
  <si>
    <t>ｶｼﾞﾀ ﾀｶﾄ</t>
  </si>
  <si>
    <t>三浦　和人</t>
  </si>
  <si>
    <t>ﾐｳﾗ ｶｽﾞﾄ</t>
  </si>
  <si>
    <t>赤山　愁太</t>
  </si>
  <si>
    <t>ｱｶﾔﾏ ｼｭｳﾀ</t>
  </si>
  <si>
    <t>伊東　龍吾</t>
  </si>
  <si>
    <t>ｲﾄｳ ﾘｭｳｺﾞ</t>
  </si>
  <si>
    <t>野中　悠貴</t>
  </si>
  <si>
    <t>ﾉﾅｶ ﾕｳｷ</t>
  </si>
  <si>
    <t>前田　晃生</t>
  </si>
  <si>
    <t>ﾏｴﾀﾞ ｺｳｾｲ</t>
  </si>
  <si>
    <t>井田　翔眞</t>
  </si>
  <si>
    <t>ｲﾀﾞ ｼｮｳﾏ</t>
  </si>
  <si>
    <t>今井　政宏</t>
  </si>
  <si>
    <t>ｲﾏｲ ﾏｻﾋﾛ</t>
  </si>
  <si>
    <t>梅垣　真太郎</t>
  </si>
  <si>
    <t>ｳﾒｶﾞｷ ｼﾝﾀﾛｳ</t>
  </si>
  <si>
    <t>島中　瑛史</t>
  </si>
  <si>
    <t>ｼﾏﾅｶ ｱｷﾌﾐ</t>
  </si>
  <si>
    <t>山本　大翔</t>
  </si>
  <si>
    <t>ﾔﾏﾓﾄ ﾀｲｼ</t>
  </si>
  <si>
    <t>江口　駿斗</t>
  </si>
  <si>
    <t>ｴｸﾞﾁ ﾊﾔﾄ</t>
  </si>
  <si>
    <t>河野　大誠</t>
  </si>
  <si>
    <t>ｺｳﾉ ﾀｲｾｲ</t>
  </si>
  <si>
    <t>右遠　大輝</t>
  </si>
  <si>
    <t>ｳﾄﾞｳ ﾀﾞｲｷ</t>
  </si>
  <si>
    <t>辻　海斗</t>
  </si>
  <si>
    <t>ﾂｼﾞ ｶｲﾄ</t>
  </si>
  <si>
    <t>近井　勇斗</t>
  </si>
  <si>
    <t>ﾁｶｲ ﾕｳﾄ</t>
  </si>
  <si>
    <t>久米　晴人</t>
  </si>
  <si>
    <t>ｸﾒ ﾊﾙﾄ</t>
  </si>
  <si>
    <t>藤田　雅也</t>
  </si>
  <si>
    <t>ﾌｼﾞﾀ ﾏｻﾔ</t>
  </si>
  <si>
    <t>上　雄大</t>
  </si>
  <si>
    <t>ｳｴ ﾕｳﾀ</t>
  </si>
  <si>
    <t>三和　龍之介</t>
  </si>
  <si>
    <t>ﾐﾜ ﾘｭｳﾉｽｹ</t>
  </si>
  <si>
    <t>白石　涼一</t>
  </si>
  <si>
    <t>ｼﾗｲｼ ﾘｮｳｲﾁ</t>
  </si>
  <si>
    <t>岸田　鋼正</t>
  </si>
  <si>
    <t>ｷｼﾀﾞ ｺｳｾｲ</t>
  </si>
  <si>
    <t>濱田　伊吹</t>
  </si>
  <si>
    <t>ﾊﾏﾀﾞ ｲﾌﾞｷ</t>
  </si>
  <si>
    <t>岡本　光喜</t>
  </si>
  <si>
    <t>福山　琉雲</t>
  </si>
  <si>
    <t>ﾌｸﾔﾏ ﾙﾝ</t>
  </si>
  <si>
    <t>長谷川　倖生</t>
  </si>
  <si>
    <t>ﾊｾｶﾞﾜ ｺｳｾｲ</t>
  </si>
  <si>
    <t>天野　広大</t>
  </si>
  <si>
    <t>ｱﾏﾉ ｺｳﾀﾞｲ</t>
  </si>
  <si>
    <t>望月　快風丘</t>
  </si>
  <si>
    <t>ﾓﾁﾂﾞｷ ｺｳｷ</t>
  </si>
  <si>
    <t>東　健太郎</t>
  </si>
  <si>
    <t>ﾋｶﾞｼ ｹﾝﾀﾛｳ</t>
  </si>
  <si>
    <t>森下　涼介</t>
  </si>
  <si>
    <t>ﾓﾘｼﾀ ﾘｮｳｽｹ</t>
  </si>
  <si>
    <t>髙木　隆誠</t>
  </si>
  <si>
    <t>ﾀｶｷﾞ ﾘｭｳｾｲ</t>
  </si>
  <si>
    <t>中村　寛</t>
  </si>
  <si>
    <t>ﾅｶﾑﾗ ｶﾝ</t>
  </si>
  <si>
    <t>小林　泰輔</t>
  </si>
  <si>
    <t>ｺﾊﾞﾔｼ ﾀｲｽｹ</t>
  </si>
  <si>
    <t>山本　一満</t>
  </si>
  <si>
    <t>ﾔﾏﾓﾄ ｶｽﾞﾏ</t>
  </si>
  <si>
    <t>番　ひろ希</t>
  </si>
  <si>
    <t>ﾊﾞﾝ ﾋﾛｷ</t>
  </si>
  <si>
    <t>山﨑　恵澄</t>
  </si>
  <si>
    <t>ﾔﾏｻﾞｷ ｹｲﾄ</t>
  </si>
  <si>
    <t>古田　優輝</t>
  </si>
  <si>
    <t>ﾌﾙﾀ ﾕｳｷ</t>
  </si>
  <si>
    <t>南部　悠陽</t>
  </si>
  <si>
    <t>ﾅﾝﾌﾞ ﾕｳﾋ</t>
  </si>
  <si>
    <t>北　駿介</t>
  </si>
  <si>
    <t>ｷﾀ ｼｭﾝｽｹ</t>
  </si>
  <si>
    <t>北島　正裕</t>
  </si>
  <si>
    <t>ｷﾀｼﾞﾏ ﾏｻﾋﾛ</t>
  </si>
  <si>
    <t>川﨑　太翔</t>
  </si>
  <si>
    <t>ｶﾜｻｷ ﾀｲｼｮｳ</t>
  </si>
  <si>
    <t>平井　優透</t>
  </si>
  <si>
    <t>ﾋﾗｲ ﾕｳﾄ</t>
  </si>
  <si>
    <t>岩永　倫太郎</t>
  </si>
  <si>
    <t>ｲﾜﾅｶﾞ ﾘﾝﾀﾛｳ</t>
  </si>
  <si>
    <t>佐藤　英次</t>
  </si>
  <si>
    <t>ｻﾄｳ ｴｲｼﾞ</t>
  </si>
  <si>
    <t>中田　凱斗</t>
  </si>
  <si>
    <t>ﾅｶﾀ ｶｲﾄ</t>
  </si>
  <si>
    <t>寺内　亨志郎</t>
  </si>
  <si>
    <t>ﾃﾗｳﾁ ｷｮｳｼﾛｳ</t>
  </si>
  <si>
    <t>蓮香　颯</t>
  </si>
  <si>
    <t>ﾊｽｶ ﾊﾔﾃ</t>
  </si>
  <si>
    <t>髙田　真平</t>
  </si>
  <si>
    <t>ﾀｶﾀﾞ ｼﾝﾍﾟｲ</t>
  </si>
  <si>
    <t>阿部　陽葵</t>
  </si>
  <si>
    <t>ｱﾍﾞ ﾊﾙｷ</t>
  </si>
  <si>
    <t>中川　雄稀</t>
  </si>
  <si>
    <t>ﾅｶｶﾞﾜ ﾕｳｷ</t>
  </si>
  <si>
    <t>竹生　晴彦</t>
  </si>
  <si>
    <t>ﾁｸﾌﾞ ﾊﾙﾋｺ</t>
  </si>
  <si>
    <t>土田　浩生</t>
  </si>
  <si>
    <t>ﾂﾁﾀﾞ ﾋﾛｷ</t>
  </si>
  <si>
    <t>池上　猛志</t>
  </si>
  <si>
    <t>ｲｹｶﾞﾐ ﾀｹｼ</t>
  </si>
  <si>
    <t>八木　皓星</t>
  </si>
  <si>
    <t>ﾔｷﾞ ｺｳｾｲ</t>
  </si>
  <si>
    <t>林　宏太郎</t>
  </si>
  <si>
    <t>ﾊﾔｼ ｺｳﾀﾛｳ</t>
  </si>
  <si>
    <t>大西　智貴</t>
  </si>
  <si>
    <t>ｵｵﾆｼ ﾄﾓｷ</t>
  </si>
  <si>
    <t>佐向　丘</t>
  </si>
  <si>
    <t>ｻｺｳ ｷｭｳ</t>
  </si>
  <si>
    <t>柴折　心汰</t>
  </si>
  <si>
    <t>ｼﾊﾞｵﾘ ｼﾝﾀ</t>
  </si>
  <si>
    <t>川﨑　健太郎</t>
  </si>
  <si>
    <t>ｶﾜｻｷ ｹﾝﾀﾛｳ</t>
  </si>
  <si>
    <t>木下　賀貴</t>
  </si>
  <si>
    <t>ｷﾉｼﾀ ﾖｼｷ</t>
  </si>
  <si>
    <t>東條　純平</t>
  </si>
  <si>
    <t>ﾄｳｼﾞｮｳ ｼﾞｭﾝﾍﾟｲ</t>
  </si>
  <si>
    <t>中村　颯葉</t>
  </si>
  <si>
    <t>ﾅｶﾑﾗ ｿｳﾊ</t>
  </si>
  <si>
    <t>川村　拓也</t>
  </si>
  <si>
    <t>ｶﾜﾑﾗ ﾀｸﾔ</t>
  </si>
  <si>
    <t>大田　琉聖</t>
  </si>
  <si>
    <t>小島　耀雅</t>
  </si>
  <si>
    <t>玉樹　悠</t>
  </si>
  <si>
    <t>ﾀﾏｷ ﾕｳ</t>
  </si>
  <si>
    <t>伊藤　巧朗</t>
  </si>
  <si>
    <t>ｲﾄｳ ﾀｸﾛｳ</t>
  </si>
  <si>
    <t>渋谷　唯斗</t>
  </si>
  <si>
    <t>ｼﾌﾞﾔ ﾕｲﾄ</t>
  </si>
  <si>
    <t>湯本　希</t>
  </si>
  <si>
    <t>ﾕﾓﾄ ﾕｳｷ</t>
  </si>
  <si>
    <t>奥山　奏佑</t>
  </si>
  <si>
    <t>ｵｸﾔﾏ ｶﾅｳ</t>
  </si>
  <si>
    <t>前川　直誉</t>
  </si>
  <si>
    <t>ﾏｴｶﾞﾜ ﾅｵﾀｶ</t>
  </si>
  <si>
    <t>中島　凜星</t>
  </si>
  <si>
    <t>ﾅｶｼﾞﾏ ﾘﾝｾｲ</t>
  </si>
  <si>
    <t>赤尾　優平</t>
  </si>
  <si>
    <t>ｱｶｵ ﾕｳﾍｲ</t>
  </si>
  <si>
    <t>村上　諒弥</t>
  </si>
  <si>
    <t>ﾑﾗｶﾐ ﾘｮｳﾔ</t>
  </si>
  <si>
    <t>中垣内　稜央</t>
  </si>
  <si>
    <t>ﾅｶｶﾞｲﾄ ﾘｮｳ</t>
  </si>
  <si>
    <t>坂口　誠治</t>
  </si>
  <si>
    <t>ｻｶｸﾞﾁ ｾｲｼﾞ</t>
  </si>
  <si>
    <t>谷口　彰悟</t>
  </si>
  <si>
    <t>ﾀﾆｸﾞﾁ ｼｮｳｺﾞ</t>
  </si>
  <si>
    <t>南本　寛茂</t>
  </si>
  <si>
    <t>ﾐﾅﾐﾓﾄ ﾋﾛｼｹﾞ</t>
  </si>
  <si>
    <t>辻本　健太郎</t>
  </si>
  <si>
    <t>ﾂｼﾞﾓﾄ ｹﾝﾀﾛｳ</t>
  </si>
  <si>
    <t>増田　伊吹</t>
  </si>
  <si>
    <t>ﾏｽﾀﾞ ｲﾌﾞｷ</t>
  </si>
  <si>
    <t>浜口　峻一</t>
  </si>
  <si>
    <t>ﾊﾏｸﾞﾁ ｼｭﾝｲﾁ</t>
  </si>
  <si>
    <t>杉林　直人</t>
  </si>
  <si>
    <t>ｽｷﾞﾊﾞﾔｼ ﾅｵﾄ</t>
  </si>
  <si>
    <t>岩嶋　一輝</t>
  </si>
  <si>
    <t>ｲﾜｼﾏ ｶｽﾞｷ</t>
  </si>
  <si>
    <t>比護　智與</t>
  </si>
  <si>
    <t>ﾋｺﾞ ﾄﾓﾖ</t>
  </si>
  <si>
    <t>髙木　洸希</t>
  </si>
  <si>
    <t>ﾀｶｷﾞ ｺｳｷ</t>
  </si>
  <si>
    <t>吉村　成央</t>
  </si>
  <si>
    <t>ﾖｼﾑﾗ ｾｲｵｳ</t>
  </si>
  <si>
    <t>隅垣　宏太</t>
  </si>
  <si>
    <t>ｽﾐｶﾞｷ ｺｳﾀ</t>
  </si>
  <si>
    <t>倉内　翔平</t>
  </si>
  <si>
    <t>ｸﾗｳﾁ ｼｮｳﾍｲ</t>
  </si>
  <si>
    <t>安達　琉魁</t>
  </si>
  <si>
    <t>ｱﾀﾞﾁ ﾘｭｳｶﾞ</t>
  </si>
  <si>
    <t>山本　瑛大</t>
  </si>
  <si>
    <t>ﾔﾏﾓﾄ ｱｷﾋﾛ</t>
  </si>
  <si>
    <t>奥村　颯太</t>
  </si>
  <si>
    <t>ｵｸﾑﾗ ｿｳﾀ</t>
  </si>
  <si>
    <t>田畑　慧太</t>
  </si>
  <si>
    <t>ﾀﾊﾞﾀ ｹｲﾀ</t>
  </si>
  <si>
    <t>片山　朔</t>
  </si>
  <si>
    <t>ｶﾀﾔﾏ ｻｸ</t>
  </si>
  <si>
    <t>村川　貫太</t>
  </si>
  <si>
    <t>ﾑﾗｶﾜ ｶﾝﾀ</t>
  </si>
  <si>
    <t>馬門　孝介</t>
  </si>
  <si>
    <t>ﾏｶﾄﾞ ｺｳｽｹ</t>
  </si>
  <si>
    <t>古阪　優樹</t>
  </si>
  <si>
    <t>ﾌﾙｻｶ ﾕｳｷ</t>
  </si>
  <si>
    <t>藤原　想也</t>
  </si>
  <si>
    <t>ﾌｼﾞﾜﾗ ｿｳﾔ</t>
  </si>
  <si>
    <t>中務　新太</t>
  </si>
  <si>
    <t>ﾅｶﾂｶｻ ｱﾗﾀ</t>
  </si>
  <si>
    <t>小島　碧波</t>
  </si>
  <si>
    <t>ｺｼﾞﾏ ｱｵﾊﾞ</t>
  </si>
  <si>
    <t>柴　吹</t>
  </si>
  <si>
    <t>ｼﾊﾞ ｲﾌﾞｷ</t>
  </si>
  <si>
    <t>水田　湧士</t>
  </si>
  <si>
    <t>ﾐｽﾞﾀ ﾕｳｼ</t>
  </si>
  <si>
    <t>山本　凜</t>
  </si>
  <si>
    <t>ﾔﾏﾓﾄ ﾘﾝ</t>
  </si>
  <si>
    <t>福本　温基</t>
  </si>
  <si>
    <t>ﾌｸﾓﾄ ﾊﾙｷ</t>
  </si>
  <si>
    <t>木村　聡一郎</t>
  </si>
  <si>
    <t>ｷﾑﾗ ｿｳｲﾁﾛｳ</t>
  </si>
  <si>
    <t>川上　諒太</t>
  </si>
  <si>
    <t>ｶﾜｶﾐ ﾘｮｳﾀ</t>
  </si>
  <si>
    <t>玉越　奏太</t>
  </si>
  <si>
    <t>ﾀﾏｺﾞｼ ｿｳﾀ</t>
  </si>
  <si>
    <t>仁科　遼大</t>
  </si>
  <si>
    <t>ﾆｼﾅ ﾘｮｳﾀ</t>
  </si>
  <si>
    <t>山下　洸</t>
  </si>
  <si>
    <t>ﾔﾏｼﾀ ｺｳ</t>
  </si>
  <si>
    <t>杉本　皇輝</t>
  </si>
  <si>
    <t>ｽｷﾞﾓﾄ ｺｳｷ</t>
  </si>
  <si>
    <t>長野　滉之</t>
  </si>
  <si>
    <t>ﾅｶﾞﾉ ｺｳｼ</t>
  </si>
  <si>
    <t>福田　旺城</t>
  </si>
  <si>
    <t>ﾌｸﾀﾞ ｵｳｷ</t>
  </si>
  <si>
    <t>橋本　隼貴</t>
  </si>
  <si>
    <t>ﾊｼﾓﾄ ｼﾞｭﾝｷ</t>
  </si>
  <si>
    <t>藤原　柊平</t>
  </si>
  <si>
    <t>ﾌｼﾞﾜﾗ ｼｭｳﾍｲ</t>
  </si>
  <si>
    <t>中田　皓大</t>
  </si>
  <si>
    <t>ﾅｶﾀ ﾋﾛﾄ</t>
  </si>
  <si>
    <t>横山　寛治</t>
  </si>
  <si>
    <t>ﾖｺﾔﾏ ｶﾝｼﾞ</t>
  </si>
  <si>
    <t>下田　汰知</t>
  </si>
  <si>
    <t>ｼﾓﾀﾞ ﾀｲﾁ</t>
  </si>
  <si>
    <t>橋本　琉靖</t>
  </si>
  <si>
    <t>ﾊｼﾓﾄ ﾘｭｳｾｲ</t>
  </si>
  <si>
    <t>名田　智貴</t>
  </si>
  <si>
    <t>ﾅﾀﾞ ﾄﾓｷ</t>
  </si>
  <si>
    <t>村松　奏汰</t>
  </si>
  <si>
    <t>ﾑﾗﾏﾂ ｶﾅﾀ</t>
  </si>
  <si>
    <t>吉冨　晴心</t>
  </si>
  <si>
    <t>ﾖｼﾄﾞﾐ ﾊﾙﾄ</t>
  </si>
  <si>
    <t>大西　翔也</t>
  </si>
  <si>
    <t>ｵｵﾆｼ ｼｮｳﾔ</t>
  </si>
  <si>
    <t>浅野　晃輝</t>
  </si>
  <si>
    <t>ｱｻﾉ ｺｳｷ</t>
  </si>
  <si>
    <t>東　祥汰</t>
  </si>
  <si>
    <t>ｱｽﾞﾏ ｼｮｳﾀ</t>
  </si>
  <si>
    <t>井指　陸</t>
  </si>
  <si>
    <t>ｲｻｼ ﾘｸ</t>
  </si>
  <si>
    <t>阿部　叶夢</t>
  </si>
  <si>
    <t>ｱﾍﾞ ｶﾅﾑ</t>
  </si>
  <si>
    <t>五月女　皓</t>
  </si>
  <si>
    <t>ｻｵﾄﾒ ﾋｶﾙ</t>
  </si>
  <si>
    <t>村井　隆真</t>
  </si>
  <si>
    <t>ﾑﾗｲ ﾘｭｳﾏ</t>
  </si>
  <si>
    <t>山田　瞬</t>
  </si>
  <si>
    <t>ﾔﾏﾀﾞ ｼｭﾝ</t>
  </si>
  <si>
    <t>臼井　創太</t>
  </si>
  <si>
    <t>ｳｽｲ ｿｳﾀ</t>
  </si>
  <si>
    <t>石井　喜人</t>
  </si>
  <si>
    <t>ｲｼｲ ﾊﾙﾄ</t>
  </si>
  <si>
    <t>井上　智貴</t>
  </si>
  <si>
    <t>ｲﾉｳｴ ﾄﾓｷ</t>
  </si>
  <si>
    <t>北村　蓮太郎</t>
  </si>
  <si>
    <t>ｷﾀﾑﾗ ﾚﾝﾀﾛｳ</t>
  </si>
  <si>
    <t>藤井　暖</t>
  </si>
  <si>
    <t>ﾌｼﾞｲ ﾊﾙ</t>
  </si>
  <si>
    <t>加藤　一閃</t>
  </si>
  <si>
    <t>ｶﾄｳ ﾋﾄｾ</t>
  </si>
  <si>
    <t>木原　琉聖</t>
  </si>
  <si>
    <t>ｷﾊﾗ ﾘｭｳｾｲ</t>
  </si>
  <si>
    <t>脇本　誠也</t>
  </si>
  <si>
    <t>ﾜｷﾓﾄ ｾｲﾔ</t>
  </si>
  <si>
    <t>植田　圭一</t>
  </si>
  <si>
    <t>ｳｴﾀﾞ ｹｲｲﾁ</t>
  </si>
  <si>
    <t>竹内　快斗</t>
  </si>
  <si>
    <t>ﾀｹｳﾁ ｶｲﾄ</t>
  </si>
  <si>
    <t>渡邊　朝陽</t>
  </si>
  <si>
    <t>ﾜﾀﾅﾍﾞ ｱｻﾋ</t>
  </si>
  <si>
    <t>中西　火々良</t>
  </si>
  <si>
    <t>ﾅｶﾆｼ ﾎﾑﾗ</t>
  </si>
  <si>
    <t>松山　翔星</t>
  </si>
  <si>
    <t>ﾏﾂﾔﾏ ｼｮｳｾｲ</t>
  </si>
  <si>
    <t>上田　隼也</t>
  </si>
  <si>
    <t>ｳｴﾀﾞ ｼｭﾝﾔ</t>
  </si>
  <si>
    <t>三澤　陽斗</t>
  </si>
  <si>
    <t>ﾐｻﾜ ﾊﾙﾄ</t>
  </si>
  <si>
    <t>吉本　将希</t>
  </si>
  <si>
    <t>ﾖｼﾓﾄ ｼｮｳｷ</t>
  </si>
  <si>
    <t>伊藤　太郎</t>
  </si>
  <si>
    <t>ｲﾄｳ ﾀﾛｳ</t>
  </si>
  <si>
    <t>堀内　健孜</t>
  </si>
  <si>
    <t>ﾎﾘｳﾁ ﾀﾂｼ</t>
  </si>
  <si>
    <t>東　光流</t>
  </si>
  <si>
    <t>ｱｽﾞﾏ ﾋｶﾙ</t>
  </si>
  <si>
    <t>石橋　優介</t>
  </si>
  <si>
    <t>ｲｼﾊﾞｼ ﾕｳｽｹ</t>
  </si>
  <si>
    <t>八木　善大</t>
  </si>
  <si>
    <t>ﾔｷﾞ ﾖｼﾋﾛ</t>
  </si>
  <si>
    <t>黒木　翔吾</t>
  </si>
  <si>
    <t>ｸﾛｷﾞ ｼｮｳｺﾞ</t>
  </si>
  <si>
    <t>岡　周弥</t>
  </si>
  <si>
    <t>ｵｶ ｼｭｳﾔ</t>
  </si>
  <si>
    <t>ウチェンナ　健太</t>
  </si>
  <si>
    <t>ｳﾁｪﾝﾅ ｹﾝﾀ</t>
  </si>
  <si>
    <t>ﾌｼﾞﾓﾄ ｺｳﾀﾛｳ</t>
  </si>
  <si>
    <t>池辺　智哉</t>
  </si>
  <si>
    <t>ｲｹﾍﾞ ﾄﾓﾔ</t>
  </si>
  <si>
    <t>中澤　亮希</t>
  </si>
  <si>
    <t>ﾅｶｻﾞﾜ ﾘｮｳｷ</t>
  </si>
  <si>
    <t>関谷　友陽</t>
  </si>
  <si>
    <t>ｾｷﾀﾆ ﾕｳﾋ</t>
  </si>
  <si>
    <t>建口　愛斗</t>
  </si>
  <si>
    <t>ﾀﾃｸﾞﾁ ｱｲﾄ</t>
  </si>
  <si>
    <t>道　尚冶</t>
  </si>
  <si>
    <t>ﾐﾁ ﾅｵﾔ</t>
  </si>
  <si>
    <t>上田　龍之介</t>
  </si>
  <si>
    <t>ｳｴﾀﾞ ﾘｭｳﾉｽｹ</t>
  </si>
  <si>
    <t>新木　淳太</t>
  </si>
  <si>
    <t>ｱﾗｷ ｼﾞｭﾝﾀ</t>
  </si>
  <si>
    <t>上西　大和</t>
  </si>
  <si>
    <t>ｳｴﾆｼ ﾔﾏﾄ</t>
  </si>
  <si>
    <t>小蔭　剛</t>
  </si>
  <si>
    <t>ｺｶｹﾞ ﾂﾖｼ</t>
  </si>
  <si>
    <t>高橋　怜生</t>
  </si>
  <si>
    <t>ﾀｶﾊｼ ﾚｲ</t>
  </si>
  <si>
    <t>大上　廉太郎</t>
  </si>
  <si>
    <t>ｵｵｶﾞﾐ ﾚﾝﾀﾛｳ</t>
  </si>
  <si>
    <t>佐伯　颯真</t>
  </si>
  <si>
    <t>ｻｴｷ ｿｳﾏ</t>
  </si>
  <si>
    <t>佐藤　吏</t>
  </si>
  <si>
    <t>ｻﾄｳ ﾂｶｻ</t>
  </si>
  <si>
    <t>北野　敦也</t>
  </si>
  <si>
    <t>ｷﾀﾉ ｱﾂﾔ</t>
  </si>
  <si>
    <t>大山　愛悟</t>
  </si>
  <si>
    <t>ｵｵﾔﾏ ｱｲﾄ</t>
  </si>
  <si>
    <t>前川　瑠偉</t>
  </si>
  <si>
    <t>ﾏｴｶﾜ ﾙｲ</t>
  </si>
  <si>
    <t>宮浦　寿明</t>
  </si>
  <si>
    <t>ﾐﾔｳﾗ ﾄｼｱｷ</t>
  </si>
  <si>
    <t>森下　大瑚</t>
  </si>
  <si>
    <t>金川　和楽</t>
  </si>
  <si>
    <t>月本　雄基</t>
  </si>
  <si>
    <t>小林　大羽</t>
  </si>
  <si>
    <t>三宅　陸斗</t>
  </si>
  <si>
    <t>山村　春斗</t>
  </si>
  <si>
    <t>村山　天斗</t>
  </si>
  <si>
    <t>西端　大和</t>
  </si>
  <si>
    <t>鹿嶋　一希</t>
  </si>
  <si>
    <t>渡邉　裕也</t>
  </si>
  <si>
    <t>渡邉　雅也</t>
  </si>
  <si>
    <t>南地　祐希</t>
  </si>
  <si>
    <t>ﾐﾅﾐﾁﾞ ﾕｳｷ</t>
  </si>
  <si>
    <t>露谷　悠</t>
  </si>
  <si>
    <t>ﾂﾕﾀﾆ ﾕｳ</t>
  </si>
  <si>
    <t>白石　直樹</t>
  </si>
  <si>
    <t>ｼﾗｲｼ ﾅｵｷ</t>
  </si>
  <si>
    <t>寺井　博冬</t>
  </si>
  <si>
    <t>ﾃﾗｲ ﾊｸﾄ</t>
  </si>
  <si>
    <t>小坂田　偉月</t>
  </si>
  <si>
    <t>ｵｻｶﾀﾞ ｲﾂｷ</t>
  </si>
  <si>
    <t>池田　尚悟</t>
  </si>
  <si>
    <t>ｲｹﾀﾞ ｼｮｳｺﾞ</t>
  </si>
  <si>
    <t>土江　将太</t>
  </si>
  <si>
    <t>ﾂﾁｴ ｼｮｳﾀ</t>
  </si>
  <si>
    <t>三宅　貴大</t>
  </si>
  <si>
    <t>ﾐﾔｹ ﾀｶﾋﾛ</t>
  </si>
  <si>
    <t>向井　亮太</t>
  </si>
  <si>
    <t>ﾑｶｲ ﾘｮｳﾀ</t>
  </si>
  <si>
    <t>冨江　俊矢</t>
  </si>
  <si>
    <t>ﾄﾐｴ ｼｭﾝﾔ</t>
  </si>
  <si>
    <t>神戸　奏汰</t>
  </si>
  <si>
    <t>ｺｳﾍﾞ ｿｳﾀ</t>
  </si>
  <si>
    <t>前川　幸来</t>
  </si>
  <si>
    <t>ﾏｴｶﾜ ﾕﾗ</t>
  </si>
  <si>
    <t>新山　創大</t>
  </si>
  <si>
    <t>ﾆｲﾔﾏ ｿｳﾀ</t>
  </si>
  <si>
    <t>南　勇成</t>
  </si>
  <si>
    <t>ﾐﾅﾐ ﾕｳｾｲ</t>
  </si>
  <si>
    <t>小関　唯人</t>
  </si>
  <si>
    <t>ｵｾﾞｷ ﾕｲﾄ</t>
  </si>
  <si>
    <t>花染　元太</t>
  </si>
  <si>
    <t>ﾊﾅｿﾞﾒ ｹﾞﾝﾀ</t>
  </si>
  <si>
    <t>櫛間　涼世</t>
  </si>
  <si>
    <t>ｸｼﾏ ﾘｮｳｾｲ</t>
  </si>
  <si>
    <t>ﾔﾏｻﾞｷ ﾏｻﾄｼ</t>
  </si>
  <si>
    <t>岡田　悠希</t>
  </si>
  <si>
    <t>ｵｶﾀﾞ ﾕｳｷ</t>
  </si>
  <si>
    <t>渡邊　哉太朗</t>
  </si>
  <si>
    <t>ﾜﾀﾅﾍﾞ ﾔﾀﾛｳ</t>
  </si>
  <si>
    <t>瀧川　就太</t>
  </si>
  <si>
    <t>ﾀｷｶﾞﾜ ｼｭｳﾀ</t>
  </si>
  <si>
    <t>松村　倖輔</t>
  </si>
  <si>
    <t>ﾏﾂﾑﾗ ｺｳｽｹ</t>
  </si>
  <si>
    <t>池渕　天翔</t>
  </si>
  <si>
    <t>ｲｹﾌﾞﾁ ﾂﾊﾞｻ</t>
  </si>
  <si>
    <t>岩坂　蓮太</t>
  </si>
  <si>
    <t>ｲﾜｻｶ ﾚﾝﾀ</t>
  </si>
  <si>
    <t>上田　寛太</t>
  </si>
  <si>
    <t>ｳｴﾀﾞ ｶﾝﾀ</t>
  </si>
  <si>
    <t>卯野　大樹</t>
  </si>
  <si>
    <t>ｳﾉ ﾀﾞｲｷ</t>
  </si>
  <si>
    <t>内尾　射光矢</t>
  </si>
  <si>
    <t>ｳﾁｵ ｲﾙﾔ</t>
  </si>
  <si>
    <t>岡田　飛龍</t>
  </si>
  <si>
    <t>ｵｶﾀﾞ ﾋﾘｭｳ</t>
  </si>
  <si>
    <t>河合　恒輝</t>
  </si>
  <si>
    <t>ｶﾜｲ ｺｳｷ</t>
  </si>
  <si>
    <t>田中　大地</t>
  </si>
  <si>
    <t>ﾀﾅｶ ﾀﾞｲﾁ</t>
  </si>
  <si>
    <t>谷村　祐太郎</t>
  </si>
  <si>
    <t>ﾀﾆﾑﾗ ﾕｳﾀﾛｳ</t>
  </si>
  <si>
    <t>野島　清盟</t>
  </si>
  <si>
    <t>ﾉｼﾞﾏ ｾｲﾒｲ</t>
  </si>
  <si>
    <t>古田　一吹</t>
  </si>
  <si>
    <t>ﾌﾙﾀ ｲﾌﾞｷ</t>
  </si>
  <si>
    <t>瀬樂　雅斗</t>
  </si>
  <si>
    <t>ｾﾗｸ ﾏｻﾄ</t>
  </si>
  <si>
    <t>瀬﨑　刻</t>
  </si>
  <si>
    <t>ｾｻﾞｷ ｺｸﾄ</t>
  </si>
  <si>
    <t>小野　悠太</t>
  </si>
  <si>
    <t>ｵﾉ ﾕｳﾀ</t>
  </si>
  <si>
    <t>小嶋　洸央</t>
  </si>
  <si>
    <t>ｺｼﾞﾏ ﾋﾛﾃﾙ</t>
  </si>
  <si>
    <t>泉谷　勇佑</t>
  </si>
  <si>
    <t>ｲｽﾞﾐﾀﾆ ﾕｳｽｹ</t>
  </si>
  <si>
    <t>岡本　陸音</t>
  </si>
  <si>
    <t>ｵｶﾓﾄ ﾘｸﾄ</t>
  </si>
  <si>
    <t>西園　悠人</t>
  </si>
  <si>
    <t>ﾆｼｿﾞﾉ ﾕｳﾄ</t>
  </si>
  <si>
    <t>渡邊　慧亮</t>
  </si>
  <si>
    <t>ﾜﾀﾅﾍﾞ ｹｲｽｹ</t>
  </si>
  <si>
    <t>山﨑　陽仁</t>
  </si>
  <si>
    <t>山和　大希</t>
  </si>
  <si>
    <t>ﾔﾏﾜ ﾀﾞｲｷ</t>
  </si>
  <si>
    <t>川端　将英</t>
  </si>
  <si>
    <t>ｶﾜﾊﾞﾀ ｼｮｳｴｲ</t>
  </si>
  <si>
    <t>今岡　侑希</t>
  </si>
  <si>
    <t>ｲﾏｵｶ ﾕｳｷ</t>
  </si>
  <si>
    <t>久保　慶介</t>
  </si>
  <si>
    <t>ｸﾎﾞ ｹｲｽｹ</t>
  </si>
  <si>
    <t>黒田　大晴</t>
  </si>
  <si>
    <t>ｸﾛﾀﾞ ﾀｲｾｲ</t>
  </si>
  <si>
    <t>周世原　春玖</t>
  </si>
  <si>
    <t>ｽｾﾊﾗ ﾊｸ</t>
  </si>
  <si>
    <t>田辺　峻</t>
  </si>
  <si>
    <t>ﾀﾅﾍﾞ ｼｭﾝ</t>
  </si>
  <si>
    <t>田村　翔輝</t>
  </si>
  <si>
    <t>ﾀﾑﾗ ｼｮｳｷ</t>
  </si>
  <si>
    <t>野田　努</t>
  </si>
  <si>
    <t>ﾉﾀﾞ ﾂﾄﾑ</t>
  </si>
  <si>
    <t>前木場　獅音</t>
  </si>
  <si>
    <t>ﾏｴｺﾊﾞ ｼｵﾝ</t>
  </si>
  <si>
    <t>村山　颯良</t>
  </si>
  <si>
    <t>ﾑﾗﾔﾏ ｿﾗ</t>
  </si>
  <si>
    <t>元栄　怜心</t>
  </si>
  <si>
    <t>ﾓﾄｴ ﾚｵ</t>
  </si>
  <si>
    <t>武田　青空</t>
  </si>
  <si>
    <t>ﾀｹﾀﾞ ｿﾗ</t>
  </si>
  <si>
    <t>丸山　琉聖</t>
  </si>
  <si>
    <t>ﾏﾙﾔﾏ ﾘｭｳｾｲ</t>
  </si>
  <si>
    <t>東山　健人</t>
  </si>
  <si>
    <t>ﾋｶﾞｼﾔﾏ ｹﾝﾄ</t>
  </si>
  <si>
    <t>澤田　勝英</t>
  </si>
  <si>
    <t>ｻﾜﾀﾞ ｼｮｳｴｲ</t>
  </si>
  <si>
    <t>末安　亜友人</t>
  </si>
  <si>
    <t>ｽｴﾔｽ ｱﾕﾄ</t>
  </si>
  <si>
    <t>松夲　大幸</t>
  </si>
  <si>
    <t>ﾏﾂﾓﾄ ﾋﾛﾕｷ</t>
  </si>
  <si>
    <t>堀　友昭</t>
  </si>
  <si>
    <t>ﾎﾘ ﾄﾓｱｷ</t>
  </si>
  <si>
    <t>照井　壱成</t>
  </si>
  <si>
    <t>ﾃﾙｲ ｲｯｾｲ</t>
  </si>
  <si>
    <t>岸本　翔太</t>
  </si>
  <si>
    <t>ｷｼﾓﾄ ｼｮｳﾀ</t>
  </si>
  <si>
    <t>古越　大輝</t>
  </si>
  <si>
    <t>ﾌﾙｺｼ ﾀﾞｲｷ</t>
  </si>
  <si>
    <t>父川　真宏</t>
  </si>
  <si>
    <t>ﾁﾁｶﾜ ﾏﾋﾛ</t>
  </si>
  <si>
    <t>屋田　優太</t>
  </si>
  <si>
    <t>ｵｸﾀﾞ ﾕｳﾀ</t>
  </si>
  <si>
    <t>寺脇　靖史</t>
  </si>
  <si>
    <t>ﾃﾗﾜｷ ﾔｽﾌﾐ</t>
  </si>
  <si>
    <t>島田　恭輔</t>
  </si>
  <si>
    <t>ｼﾏﾀﾞ ｷｮｳｽｹ</t>
  </si>
  <si>
    <t>野村　怜</t>
  </si>
  <si>
    <t>ﾉﾑﾗ ﾚｲ</t>
  </si>
  <si>
    <t>ｱﾍﾞ ｺｳﾀ</t>
  </si>
  <si>
    <t>石原　健太朗</t>
  </si>
  <si>
    <t>ｲｼﾊﾗ ｹﾝﾀﾛｳ</t>
  </si>
  <si>
    <t>川端　善</t>
  </si>
  <si>
    <t>ｶﾜﾊﾞﾀ ｾﾞﾝ</t>
  </si>
  <si>
    <t>村上　堅亮</t>
  </si>
  <si>
    <t>ﾑﾗｶﾐ ｹﾝﾘｮｳ</t>
  </si>
  <si>
    <t>逢坂　豪</t>
  </si>
  <si>
    <t>ｱｲｻｶ ｺﾞｳ</t>
  </si>
  <si>
    <t>根平　拓磨</t>
  </si>
  <si>
    <t>ﾈﾋﾗ ﾀｸﾏ</t>
  </si>
  <si>
    <t>松本　樹楽</t>
  </si>
  <si>
    <t>ﾏﾂﾓﾄ ｷﾗ</t>
  </si>
  <si>
    <t>川股　哲瑠</t>
  </si>
  <si>
    <t>ｶﾜﾏﾀ ｻﾄﾙ</t>
  </si>
  <si>
    <t>在津　壮真</t>
  </si>
  <si>
    <t>ｻﾞｲﾂ ｿｳﾏ</t>
  </si>
  <si>
    <t>松下　惺真</t>
  </si>
  <si>
    <t>ﾏﾂｼﾀ ｿｳﾏ</t>
  </si>
  <si>
    <t>長谷川　椋大</t>
  </si>
  <si>
    <t>ﾊｾｶﾞﾜ ﾘｮｳﾀ</t>
  </si>
  <si>
    <t>青木　陽良</t>
  </si>
  <si>
    <t>ｱｵｷ ﾀｶﾗ</t>
  </si>
  <si>
    <t>相原　海斗</t>
  </si>
  <si>
    <t>ｱｲﾊﾞﾗ ｶｲﾄ</t>
  </si>
  <si>
    <t>中村　公紀</t>
  </si>
  <si>
    <t>山口　悟</t>
  </si>
  <si>
    <t>ﾔﾏｸﾞﾁ ｻﾄﾙ</t>
  </si>
  <si>
    <t>藤川　大地</t>
  </si>
  <si>
    <t>ﾌｼﾞｶﾜ ﾀﾞｲﾁ</t>
  </si>
  <si>
    <t>野上　煌輝</t>
  </si>
  <si>
    <t>ﾉｶﾞﾐ ｺｳｷ</t>
  </si>
  <si>
    <t>江金　翔太</t>
  </si>
  <si>
    <t>ｴｶﾞﾈ ｼｮｳﾀ</t>
  </si>
  <si>
    <t>増田　良暉</t>
  </si>
  <si>
    <t>樋口　拓実</t>
  </si>
  <si>
    <t>ﾋｸﾞﾁ ﾀｸﾐ</t>
  </si>
  <si>
    <t>玉井　成樹</t>
  </si>
  <si>
    <t>ﾀﾏｲ ﾅﾙｷ</t>
  </si>
  <si>
    <t>矢田　一徳</t>
  </si>
  <si>
    <t>ﾔﾀ ｲｯﾄｸ</t>
  </si>
  <si>
    <t>横手　一輝</t>
  </si>
  <si>
    <t>ﾖｺﾃ ｶｽﾞｷ</t>
  </si>
  <si>
    <t>速水　修史</t>
  </si>
  <si>
    <t>ﾊﾔﾐｽﾞ ｼｭｳｼﾞ</t>
  </si>
  <si>
    <t>阿部　拓斗</t>
  </si>
  <si>
    <t>ｱﾍﾞ ﾀｸﾄ</t>
  </si>
  <si>
    <t>猪狩　宏太</t>
  </si>
  <si>
    <t>ｲｶﾞﾘ ｺｳﾀ</t>
  </si>
  <si>
    <t>中山　純</t>
  </si>
  <si>
    <t>ﾅｶﾔﾏ ｼﾞｭﾝ</t>
  </si>
  <si>
    <t>阿嘉　克浩</t>
  </si>
  <si>
    <t>ｱｶﾞ ｶﾂﾋﾛ</t>
  </si>
  <si>
    <t>田中　琉喜</t>
  </si>
  <si>
    <t>ﾀﾅｶ ﾘｭｳｷ</t>
  </si>
  <si>
    <t>太田　遙人</t>
  </si>
  <si>
    <t>ｵｵﾀ ﾊﾙﾄ</t>
  </si>
  <si>
    <t>小林　純也</t>
  </si>
  <si>
    <t>ｺﾊﾞﾔｼ ｼﾞｭﾝﾔ</t>
  </si>
  <si>
    <t>栗本　悠生</t>
  </si>
  <si>
    <t>青木　誠太朗</t>
  </si>
  <si>
    <t>ｱｵｷ ｾｲﾀﾛｳ</t>
  </si>
  <si>
    <t>鈴木　仁</t>
  </si>
  <si>
    <t>ｽｽﾞｷ ｼﾞﾝ</t>
  </si>
  <si>
    <t>東道　佑人</t>
  </si>
  <si>
    <t>ﾋｶﾞｼﾐﾁ ﾕｳﾄ</t>
  </si>
  <si>
    <t>千葉　敬純</t>
  </si>
  <si>
    <t>ﾁﾊﾞ ﾀｶｽﾐ</t>
  </si>
  <si>
    <t>杉本　麗也</t>
  </si>
  <si>
    <t>ｽｷﾞﾓﾄ ﾚｲﾔ</t>
  </si>
  <si>
    <t>井上　裕貴</t>
  </si>
  <si>
    <t>ｲﾉｳｴ ﾕｳｷ</t>
  </si>
  <si>
    <t>藤井　一晴</t>
  </si>
  <si>
    <t>ﾌｼﾞｲ ｲｯｾｲ</t>
  </si>
  <si>
    <t>前田　真一郎</t>
  </si>
  <si>
    <t>ﾏｴﾀﾞ ｼﾝｲﾁﾛｳ</t>
  </si>
  <si>
    <t>三枝　睦哉</t>
  </si>
  <si>
    <t>ｻｲｸｻ ﾁｶﾔ</t>
  </si>
  <si>
    <t>古野　太一</t>
  </si>
  <si>
    <t>ﾌﾙﾉ ﾀｲﾁ</t>
  </si>
  <si>
    <t>高山　烈</t>
  </si>
  <si>
    <t>ﾀｶﾔﾏ ﾚﾂ</t>
  </si>
  <si>
    <t>竹之内　順也</t>
  </si>
  <si>
    <t>ﾀｹﾉｳﾁ ｼﾞｭﾝﾔ</t>
  </si>
  <si>
    <t>沖中　康生</t>
  </si>
  <si>
    <t>ｵｷﾅｶ ｺｳｾｲ</t>
  </si>
  <si>
    <t>光隨　隼弥</t>
  </si>
  <si>
    <t>ｺｳｽﾞｲ ｼｭﾝﾔ</t>
  </si>
  <si>
    <t>髙田　陽人</t>
  </si>
  <si>
    <t>ﾀｶﾀﾞ ﾊﾙﾄ</t>
  </si>
  <si>
    <t>細川　裕明</t>
  </si>
  <si>
    <t>ﾎｿｶﾜ ﾋﾛｱｷ</t>
  </si>
  <si>
    <t>鎌田　理郎</t>
  </si>
  <si>
    <t>ｶﾏﾀﾞ ﾐﾁﾛｳ</t>
  </si>
  <si>
    <t>原田　大輝</t>
  </si>
  <si>
    <t>ﾊﾗﾀﾞ ﾀｲｷ</t>
  </si>
  <si>
    <t>木下　秀平</t>
  </si>
  <si>
    <t>ｷﾉｼﾀ ｼｭｳﾍｲ</t>
  </si>
  <si>
    <t>佐藤　秀磨</t>
  </si>
  <si>
    <t>ｻﾄｳ ｼｭｳﾏ</t>
  </si>
  <si>
    <t>新井　和彬</t>
  </si>
  <si>
    <t>ｱﾗｲ ｶｽﾞｱｷ</t>
  </si>
  <si>
    <t>吉田　達哉</t>
  </si>
  <si>
    <t>ﾖｼﾀﾞ ﾀﾂﾔ</t>
  </si>
  <si>
    <t>小池　一功</t>
  </si>
  <si>
    <t>ｺｲｹ ｶｽﾞﾅﾘ</t>
  </si>
  <si>
    <t>竹内　大輝</t>
  </si>
  <si>
    <t>ﾀｹｳﾁ ﾋﾛｷ</t>
  </si>
  <si>
    <t>河島　光佑</t>
  </si>
  <si>
    <t>ｶﾜｼﾏ ｺｳｽｹ</t>
  </si>
  <si>
    <t>山本　侑生</t>
  </si>
  <si>
    <t>ﾔﾏﾓﾄ ﾕｳｾｲ</t>
  </si>
  <si>
    <t>大森　颯馬</t>
  </si>
  <si>
    <t>ｵｵﾓﾘ ｿｳﾏ</t>
  </si>
  <si>
    <t>石川　直樹</t>
  </si>
  <si>
    <t>ｲｼｶﾜ ﾅｵｷ</t>
  </si>
  <si>
    <t>木村　快</t>
  </si>
  <si>
    <t>川東　世汰</t>
  </si>
  <si>
    <t>ｶﾜﾋｶﾞｼ ｾｲﾀ</t>
  </si>
  <si>
    <t>白濱　紘太</t>
  </si>
  <si>
    <t>ｼﾗﾊﾏ ｺｳﾀ</t>
  </si>
  <si>
    <t>村上　陽太郎</t>
  </si>
  <si>
    <t>ﾑﾗｶﾐ ﾖｳﾀﾛｳ</t>
  </si>
  <si>
    <t>渡邊　航多</t>
  </si>
  <si>
    <t>ﾜﾀﾅﾍﾞ ｺｳﾀ</t>
  </si>
  <si>
    <t>松谷　颯汰</t>
  </si>
  <si>
    <t>ﾏﾂﾀﾆ ｿｳﾀ</t>
  </si>
  <si>
    <t>能津　昴輔</t>
  </si>
  <si>
    <t>ﾉｳﾂﾞ ｺｳｽｹ</t>
  </si>
  <si>
    <t>谷　一輝</t>
  </si>
  <si>
    <t>タニ カズキ</t>
  </si>
  <si>
    <t>前川　駿佑</t>
  </si>
  <si>
    <t>伊部　龍之介</t>
  </si>
  <si>
    <t>ｲﾍﾞ ﾘｭｳﾉｽｹ</t>
  </si>
  <si>
    <t>岩城　光伸</t>
  </si>
  <si>
    <t>ｲﾜｷ ﾃﾙﾉﾌﾞ</t>
  </si>
  <si>
    <t>小森　優輝</t>
  </si>
  <si>
    <t>ｺﾓﾘ ﾕｳｷ</t>
  </si>
  <si>
    <t>花尾　宏仁</t>
  </si>
  <si>
    <t>ﾊﾅｵ ﾋﾛﾏｻ</t>
  </si>
  <si>
    <t>山本　幹太</t>
  </si>
  <si>
    <t>福田　悠翔</t>
  </si>
  <si>
    <t>ﾌｸﾀﾞ ﾕｳﾄ</t>
  </si>
  <si>
    <t>中尾　帆孝</t>
  </si>
  <si>
    <t>ﾅｶｵ ﾎﾀﾞｶ</t>
  </si>
  <si>
    <t>多井　翔</t>
  </si>
  <si>
    <t>ﾀｲ ｼｮｳ</t>
  </si>
  <si>
    <t>山下　堅大</t>
  </si>
  <si>
    <t>ﾔﾏｼﾀ ｹﾝﾄ</t>
  </si>
  <si>
    <t>中川　祐矢</t>
  </si>
  <si>
    <t>ﾅｶｶﾞﾜ ﾕｳﾔ</t>
  </si>
  <si>
    <t>岩戸　康平</t>
  </si>
  <si>
    <t>ｲﾜﾄ ｺｳﾍｲ</t>
  </si>
  <si>
    <t>毛利　拓真</t>
  </si>
  <si>
    <t>ﾓｳﾘ ﾀｸﾏ</t>
  </si>
  <si>
    <t>木下　智弘</t>
  </si>
  <si>
    <t>ｷﾉｼﾀ ﾄﾓﾋﾛ</t>
  </si>
  <si>
    <t>上田　龍英</t>
  </si>
  <si>
    <t>ｳｴﾀﾞ ﾘｭｳｴｲ</t>
  </si>
  <si>
    <t>市瀬　俊介</t>
  </si>
  <si>
    <t>ｲﾁﾉｾ ｼｭﾝｽｹ</t>
  </si>
  <si>
    <t>岡﨑　陸</t>
  </si>
  <si>
    <t>ｵｶｻﾞｷ ﾘｸ</t>
  </si>
  <si>
    <t>手鹿　宏輝</t>
  </si>
  <si>
    <t>ﾃｶﾞ ﾋﾛｷ</t>
  </si>
  <si>
    <t>梅本　直明</t>
  </si>
  <si>
    <t>ｳﾒﾓﾄ ﾅｵｱｷ</t>
  </si>
  <si>
    <t>西村　典晃</t>
  </si>
  <si>
    <t>ﾆｼﾑﾗ ﾉﾘｱｷ</t>
  </si>
  <si>
    <t>井上　唯都</t>
  </si>
  <si>
    <t>ｲﾉｳｴ ﾕｲﾄ</t>
  </si>
  <si>
    <t>萬野　喜洸</t>
  </si>
  <si>
    <t>ﾏﾝﾉ ﾖｼﾋﾛ</t>
  </si>
  <si>
    <t>元屋　拓巳</t>
  </si>
  <si>
    <t>ﾓﾄﾔ ﾀｸﾐ</t>
  </si>
  <si>
    <t>松井　健輔</t>
  </si>
  <si>
    <t>ﾏﾂｲ ｹﾝｽｹ</t>
  </si>
  <si>
    <t>吉屋　隆太</t>
  </si>
  <si>
    <t>ﾖｼﾔ ﾘｭｳﾀ</t>
  </si>
  <si>
    <t>米谷　誠太郎</t>
  </si>
  <si>
    <t>ﾖﾈﾀﾆ ｾｲﾀﾛｳ</t>
  </si>
  <si>
    <t>寺下　世成</t>
  </si>
  <si>
    <t>ﾃﾗｼﾀ ｾﾅ</t>
  </si>
  <si>
    <t>叶井　暖人</t>
  </si>
  <si>
    <t>ｶﾉｲ ﾊﾙﾄ</t>
  </si>
  <si>
    <t>大淵　裕翔</t>
  </si>
  <si>
    <t>ｵｵﾌﾁ ﾋﾛﾄ</t>
  </si>
  <si>
    <t>田渕　翔大</t>
  </si>
  <si>
    <t>ﾀﾌﾞﾁ ｼｮｳﾀ</t>
  </si>
  <si>
    <t>野田　夏矢</t>
  </si>
  <si>
    <t>ﾉﾀﾞ ﾅﾂﾔ</t>
  </si>
  <si>
    <t>菅原　翔太</t>
  </si>
  <si>
    <t>ｽｶﾞﾊﾗ ｼｮｳﾀ</t>
  </si>
  <si>
    <t>水井　康輝</t>
  </si>
  <si>
    <t>ﾐｽﾞｲ ｺｳｷ</t>
  </si>
  <si>
    <t>山下　遥司</t>
  </si>
  <si>
    <t>ﾔﾏｼﾀ ﾊﾙｼﾞ</t>
  </si>
  <si>
    <t>豊田　琉斗</t>
  </si>
  <si>
    <t>ﾄﾖﾀﾞ ﾘｭｳﾄ</t>
  </si>
  <si>
    <t>松田　煌汰</t>
  </si>
  <si>
    <t>ﾏﾂﾀﾞ ｺｳﾀ</t>
  </si>
  <si>
    <t>岩井　歩夢</t>
  </si>
  <si>
    <t>ｲﾜｲ ｱﾕﾑ</t>
  </si>
  <si>
    <t>堀田　悠裕</t>
  </si>
  <si>
    <t>ﾎﾘﾀ ﾕｳｽｹ</t>
  </si>
  <si>
    <t>大竹　玲央</t>
  </si>
  <si>
    <t>ｵｵﾀｹ ﾚｵ</t>
  </si>
  <si>
    <t>佐山　和寿也</t>
  </si>
  <si>
    <t>ｻﾔﾏ ｶｽﾞﾔ</t>
  </si>
  <si>
    <t>松浦　楓</t>
  </si>
  <si>
    <t>ﾏﾂｳﾗ ｶｴﾃﾞ</t>
  </si>
  <si>
    <t>東　虹希</t>
  </si>
  <si>
    <t>ﾋｶﾞｼ ｺｳｷ</t>
  </si>
  <si>
    <t>和島　優羽</t>
  </si>
  <si>
    <t>ﾜｼﾞﾏ ﾕｳﾊ</t>
  </si>
  <si>
    <t>髙谷　望巳</t>
  </si>
  <si>
    <t>ﾀｶﾀﾆ ﾉｿﾞﾐ</t>
  </si>
  <si>
    <t>寅丸　颯太</t>
  </si>
  <si>
    <t>ﾄﾗﾏﾙ ｿｳﾀ</t>
  </si>
  <si>
    <t>吉留　利樹</t>
  </si>
  <si>
    <t>ﾖｼﾄﾞﾒ ﾄｼｷ</t>
  </si>
  <si>
    <t>松榮　諒</t>
  </si>
  <si>
    <t>ﾏﾂﾊﾞｴ ｻﾄﾙ</t>
  </si>
  <si>
    <t>中田　晴斗</t>
  </si>
  <si>
    <t>ﾅｶﾀ ﾊﾙﾄ</t>
  </si>
  <si>
    <t>井上　紘希</t>
  </si>
  <si>
    <t>ｲﾉｳｴ ｺｳｷ</t>
  </si>
  <si>
    <t>小原　拓真</t>
  </si>
  <si>
    <t>ｺﾊﾗ ﾀｸﾏ</t>
  </si>
  <si>
    <t>田守　雅治</t>
  </si>
  <si>
    <t>ﾀﾓﾘ ﾏｻﾊﾙ</t>
  </si>
  <si>
    <t>生田　賢祐</t>
  </si>
  <si>
    <t>ｲｸﾀ ｹﾝｽｹ</t>
  </si>
  <si>
    <t>冨田　陽誠</t>
  </si>
  <si>
    <t>ﾄﾐﾀ ﾖｳｾｲ</t>
  </si>
  <si>
    <t>大越　温真</t>
  </si>
  <si>
    <t>ｵｵｺｼ ﾊﾙﾏ</t>
  </si>
  <si>
    <t>宮城　亮佑</t>
  </si>
  <si>
    <t>ﾐﾔｷﾞ ﾘｮｳｽｹ</t>
  </si>
  <si>
    <t>中戸　翔大</t>
  </si>
  <si>
    <t>ﾅｶﾄ ｼｮｳﾀ</t>
  </si>
  <si>
    <t>足立　奏太</t>
  </si>
  <si>
    <t>井上　晃汰</t>
  </si>
  <si>
    <t>ｲﾉｳｴ ｺｳﾀ</t>
  </si>
  <si>
    <t>村山　心太</t>
  </si>
  <si>
    <t>ﾑﾗﾔﾏ ｼﾝﾀ</t>
  </si>
  <si>
    <t>吉村　青空</t>
  </si>
  <si>
    <t>ﾖｼﾑﾗ ｿﾗ</t>
  </si>
  <si>
    <t>高橋　伶旺</t>
  </si>
  <si>
    <t>ﾀｶﾊｼ ﾚｵ</t>
  </si>
  <si>
    <t>藤田　大二朗</t>
  </si>
  <si>
    <t>ﾌｼﾞﾀ ﾀﾞｲｼﾞﾛｳ</t>
  </si>
  <si>
    <t>白石　香葵</t>
  </si>
  <si>
    <t>ｼﾗｲｼ ｺｳｷ</t>
  </si>
  <si>
    <t>弓削　晴慈</t>
  </si>
  <si>
    <t>ﾕｹﾞ ﾊﾙﾖｼ</t>
  </si>
  <si>
    <t>廣渡　剛志</t>
  </si>
  <si>
    <t>ﾋﾛﾜﾀﾘ ﾂﾖｼ</t>
  </si>
  <si>
    <t>ｱｶｻｶ ﾂﾊﾞｻ</t>
  </si>
  <si>
    <t>前川　賢太郎</t>
  </si>
  <si>
    <t>ﾏｴｶﾜ ｹﾝﾀﾛｳ</t>
  </si>
  <si>
    <t>木村　悠誠</t>
  </si>
  <si>
    <t>D2</t>
  </si>
  <si>
    <t>OKAHANA</t>
  </si>
  <si>
    <t>KHAN</t>
  </si>
  <si>
    <t>DANNO</t>
  </si>
  <si>
    <t>MASAI</t>
  </si>
  <si>
    <t>SAKURA</t>
  </si>
  <si>
    <t>TOKUZU</t>
  </si>
  <si>
    <t>Akihisa</t>
  </si>
  <si>
    <t>Ichiro</t>
  </si>
  <si>
    <t>Oga</t>
  </si>
  <si>
    <t>IDE</t>
  </si>
  <si>
    <t>Hodaka</t>
  </si>
  <si>
    <t>IDA</t>
  </si>
  <si>
    <t>Kokoro</t>
  </si>
  <si>
    <t>OANA</t>
  </si>
  <si>
    <t>KAWAJI</t>
  </si>
  <si>
    <t>Ryuhei</t>
  </si>
  <si>
    <t>YASUKI</t>
  </si>
  <si>
    <t>KANECHIKA</t>
  </si>
  <si>
    <t>Togo</t>
  </si>
  <si>
    <t>Joji</t>
  </si>
  <si>
    <t>Reito</t>
  </si>
  <si>
    <t>TAKAYA</t>
  </si>
  <si>
    <t>Tenka</t>
  </si>
  <si>
    <t>URASAKI</t>
  </si>
  <si>
    <t>Koheki</t>
  </si>
  <si>
    <t>SUZUE</t>
  </si>
  <si>
    <t>IMAZAIKE</t>
  </si>
  <si>
    <t>IGARASHI</t>
  </si>
  <si>
    <t>NAKAMICHI</t>
  </si>
  <si>
    <t>MINAGA</t>
  </si>
  <si>
    <t>YOSHIO</t>
  </si>
  <si>
    <t>Kenichiro</t>
  </si>
  <si>
    <t>Shinki</t>
  </si>
  <si>
    <t>MATSUO</t>
  </si>
  <si>
    <t>TERAKAWA</t>
  </si>
  <si>
    <t>FUJIIE</t>
  </si>
  <si>
    <t>KARUBE</t>
  </si>
  <si>
    <t>Nagi</t>
  </si>
  <si>
    <t>Jion</t>
  </si>
  <si>
    <t>IZUMIKAWA</t>
  </si>
  <si>
    <t>TANISHO</t>
  </si>
  <si>
    <t>KAMIMOTO</t>
  </si>
  <si>
    <t>KUYAMA</t>
  </si>
  <si>
    <t>NOISHIKI</t>
  </si>
  <si>
    <t>Yuzen</t>
  </si>
  <si>
    <t>SHIRASU</t>
  </si>
  <si>
    <t>Kiri</t>
  </si>
  <si>
    <t>Tsukasa</t>
  </si>
  <si>
    <t>HASAMA</t>
  </si>
  <si>
    <t>Yumeto</t>
  </si>
  <si>
    <t>Ramma</t>
  </si>
  <si>
    <t>REED</t>
  </si>
  <si>
    <t>Raiu</t>
  </si>
  <si>
    <t>TOKUHIRO</t>
  </si>
  <si>
    <t>SUGAWARA</t>
  </si>
  <si>
    <t>ITAGAKI</t>
  </si>
  <si>
    <t>TAKEMURA</t>
  </si>
  <si>
    <t>TAKAKURA</t>
  </si>
  <si>
    <t>Kanto</t>
  </si>
  <si>
    <t>NOGUCHI</t>
  </si>
  <si>
    <t>Konosuke</t>
  </si>
  <si>
    <t>TOMIE</t>
  </si>
  <si>
    <t>SUMIDA</t>
  </si>
  <si>
    <t>Komei</t>
  </si>
  <si>
    <t>TOKUMOTO</t>
  </si>
  <si>
    <t>YOSHIZU</t>
  </si>
  <si>
    <t>Shiyu</t>
  </si>
  <si>
    <t>Yugo</t>
  </si>
  <si>
    <t>AKAYAMA</t>
  </si>
  <si>
    <t>NONAKA</t>
  </si>
  <si>
    <t>UMEGAKI</t>
  </si>
  <si>
    <t>SHIMANAKA</t>
  </si>
  <si>
    <t>EGUCHI</t>
  </si>
  <si>
    <t>UDO</t>
  </si>
  <si>
    <t>CHIKAI</t>
  </si>
  <si>
    <t>KUME</t>
  </si>
  <si>
    <t>UE</t>
  </si>
  <si>
    <t>MIWA</t>
  </si>
  <si>
    <t>SHIRAISHI</t>
  </si>
  <si>
    <t>Ryoichi</t>
  </si>
  <si>
    <t>KISHIDA</t>
  </si>
  <si>
    <t>FUKUYAMA</t>
  </si>
  <si>
    <t>Run</t>
  </si>
  <si>
    <t>Kan</t>
  </si>
  <si>
    <t>HARADA</t>
  </si>
  <si>
    <t>Yuhi</t>
  </si>
  <si>
    <t>Taisho</t>
  </si>
  <si>
    <t>IWANAGA</t>
  </si>
  <si>
    <t>Eiji</t>
  </si>
  <si>
    <t>TERAUCHI</t>
  </si>
  <si>
    <t>Kyoshiro</t>
  </si>
  <si>
    <t>HASUKA</t>
  </si>
  <si>
    <t>Shimpei</t>
  </si>
  <si>
    <t>CHIKUBU</t>
  </si>
  <si>
    <t>TSUCHIDA</t>
  </si>
  <si>
    <t>IKEGAMI</t>
  </si>
  <si>
    <t>SAKO</t>
  </si>
  <si>
    <t>SHIBAORI</t>
  </si>
  <si>
    <t>Shinta</t>
  </si>
  <si>
    <t>TOJO</t>
  </si>
  <si>
    <t>Soha</t>
  </si>
  <si>
    <t>TSUCHIDE</t>
  </si>
  <si>
    <t>Yoga</t>
  </si>
  <si>
    <t>Takuro</t>
  </si>
  <si>
    <t>YUMOTO</t>
  </si>
  <si>
    <t>OKUYAMA</t>
  </si>
  <si>
    <t>Kanau</t>
  </si>
  <si>
    <t>Naotaka</t>
  </si>
  <si>
    <t>Rinsei</t>
  </si>
  <si>
    <t>AKAO</t>
  </si>
  <si>
    <t>NAKAGAITO</t>
  </si>
  <si>
    <t>Seiji</t>
  </si>
  <si>
    <t>Hiroshige</t>
  </si>
  <si>
    <t>SUGIBAYASHI</t>
  </si>
  <si>
    <t>IWASHIMA</t>
  </si>
  <si>
    <t>HIGO</t>
  </si>
  <si>
    <t>Tomoyo</t>
  </si>
  <si>
    <t>Seio</t>
  </si>
  <si>
    <t>SUMIGAKI</t>
  </si>
  <si>
    <t>KURAUCHI</t>
  </si>
  <si>
    <t>Ryuga</t>
  </si>
  <si>
    <t>KATAYAMA</t>
  </si>
  <si>
    <t>Saku</t>
  </si>
  <si>
    <t>MURAKAWA</t>
  </si>
  <si>
    <t>MAKADO</t>
  </si>
  <si>
    <t>FURUSAKA</t>
  </si>
  <si>
    <t>Soya</t>
  </si>
  <si>
    <t>NAKATSUKASA</t>
  </si>
  <si>
    <t>Aoba</t>
  </si>
  <si>
    <t>TAMAGOSHI</t>
  </si>
  <si>
    <t>NISHINA</t>
  </si>
  <si>
    <t>Oki</t>
  </si>
  <si>
    <t>Kanji</t>
  </si>
  <si>
    <t>NADA</t>
  </si>
  <si>
    <t>MURAMATSU</t>
  </si>
  <si>
    <t>YOSHIDOMI</t>
  </si>
  <si>
    <t>ISASHI</t>
  </si>
  <si>
    <t>Kanamu</t>
  </si>
  <si>
    <t>SAOTOME</t>
  </si>
  <si>
    <t>MURAI</t>
  </si>
  <si>
    <t>Hitose</t>
  </si>
  <si>
    <t>KIHARA</t>
  </si>
  <si>
    <t>WAKIMOTO</t>
  </si>
  <si>
    <t>Homura</t>
  </si>
  <si>
    <t>MISAWA</t>
  </si>
  <si>
    <t>Tatsushi</t>
  </si>
  <si>
    <t>ISHIBASHI</t>
  </si>
  <si>
    <t>KUROGI</t>
  </si>
  <si>
    <t>UCHENNA</t>
  </si>
  <si>
    <t>SEKITANI</t>
  </si>
  <si>
    <t>TATEGUCHI</t>
  </si>
  <si>
    <t>MICHI</t>
  </si>
  <si>
    <t>UENISHI</t>
  </si>
  <si>
    <t>KOKAGE</t>
  </si>
  <si>
    <t>OGAMI</t>
  </si>
  <si>
    <t>Shuga</t>
  </si>
  <si>
    <t>MIYAURA</t>
  </si>
  <si>
    <t>Toshiaki</t>
  </si>
  <si>
    <t>NAKACHI</t>
  </si>
  <si>
    <t>KANAGAWA</t>
  </si>
  <si>
    <t>Waraku</t>
  </si>
  <si>
    <t>Daiha</t>
  </si>
  <si>
    <t>MIYAKE</t>
  </si>
  <si>
    <t>KASHIMA</t>
  </si>
  <si>
    <t>OTANI</t>
  </si>
  <si>
    <t>Yutaro</t>
  </si>
  <si>
    <t>OGARI</t>
  </si>
  <si>
    <t>MINAMIJI</t>
  </si>
  <si>
    <t>TSUYUTANI</t>
  </si>
  <si>
    <t>OSAKADA</t>
  </si>
  <si>
    <t>TSUCHIE</t>
  </si>
  <si>
    <t>MUKAI</t>
  </si>
  <si>
    <t>KOBE</t>
  </si>
  <si>
    <t>Yura</t>
  </si>
  <si>
    <t>NIIYAMA</t>
  </si>
  <si>
    <t>OZEKI</t>
  </si>
  <si>
    <t>HANAZOME</t>
  </si>
  <si>
    <t>KUSHIMA</t>
  </si>
  <si>
    <t>SENOO</t>
  </si>
  <si>
    <t>Ryutaro</t>
  </si>
  <si>
    <t>Yataro</t>
  </si>
  <si>
    <t>TAKIGAWA</t>
  </si>
  <si>
    <t>IKEBUCHI</t>
  </si>
  <si>
    <t>IWASAKA</t>
  </si>
  <si>
    <t>Renta</t>
  </si>
  <si>
    <t>UCHIO</t>
  </si>
  <si>
    <t>Iruya</t>
  </si>
  <si>
    <t>Hiryu</t>
  </si>
  <si>
    <t>NOJIMA</t>
  </si>
  <si>
    <t>Seimei</t>
  </si>
  <si>
    <t>SERAKU</t>
  </si>
  <si>
    <t>SEZAKI</t>
  </si>
  <si>
    <t>Kokuto</t>
  </si>
  <si>
    <t>Hiroteru</t>
  </si>
  <si>
    <t>IZUMITANI</t>
  </si>
  <si>
    <t>NISHIZONO</t>
  </si>
  <si>
    <t>YAMAWA</t>
  </si>
  <si>
    <t>KAWABATA</t>
  </si>
  <si>
    <t>SUSEHARA</t>
  </si>
  <si>
    <t>Tsutomu</t>
  </si>
  <si>
    <t>MAEKOBA</t>
  </si>
  <si>
    <t>MOTOE</t>
  </si>
  <si>
    <t>HIGASHIYAMA</t>
  </si>
  <si>
    <t>SUEYASU</t>
  </si>
  <si>
    <t>Hiroyuki</t>
  </si>
  <si>
    <t>TERUI</t>
  </si>
  <si>
    <t>FURUKOSHI</t>
  </si>
  <si>
    <t>CHICHIKAWA</t>
  </si>
  <si>
    <t>TERAWAKI</t>
  </si>
  <si>
    <t>Yasufumi</t>
  </si>
  <si>
    <t>NOMURA</t>
  </si>
  <si>
    <t>Kenryo</t>
  </si>
  <si>
    <t>Aoi</t>
  </si>
  <si>
    <t>AISAKA</t>
  </si>
  <si>
    <t>NEHIRA</t>
  </si>
  <si>
    <t>Kira</t>
  </si>
  <si>
    <t>Takara</t>
  </si>
  <si>
    <t>AIBARA</t>
  </si>
  <si>
    <t>EGANE</t>
  </si>
  <si>
    <t>TAMAI</t>
  </si>
  <si>
    <t>YATA</t>
  </si>
  <si>
    <t>Ittoku</t>
  </si>
  <si>
    <t>HAYAMIZU</t>
  </si>
  <si>
    <t>IGARI</t>
  </si>
  <si>
    <t>Ryoo</t>
  </si>
  <si>
    <t>DONOMAE</t>
  </si>
  <si>
    <t>HIGASHIMICHI</t>
  </si>
  <si>
    <t>CHIBA</t>
  </si>
  <si>
    <t>Takasumi</t>
  </si>
  <si>
    <t>SAIKUSA</t>
  </si>
  <si>
    <t>Chikaya</t>
  </si>
  <si>
    <t>TAKENOUCHI</t>
  </si>
  <si>
    <t>OKINAKA</t>
  </si>
  <si>
    <t>KOZUI</t>
  </si>
  <si>
    <t>KAMADA</t>
  </si>
  <si>
    <t>Michiro</t>
  </si>
  <si>
    <t>ARAI</t>
  </si>
  <si>
    <t>Kazunari</t>
  </si>
  <si>
    <t>KAWASHIMA</t>
  </si>
  <si>
    <t>KAWAHIGASHI</t>
  </si>
  <si>
    <t>SHIRAHAMA</t>
  </si>
  <si>
    <t>MATSUTANI</t>
  </si>
  <si>
    <t>NOZU</t>
  </si>
  <si>
    <t>Terunobu</t>
  </si>
  <si>
    <t>KOMORI</t>
  </si>
  <si>
    <t>HANAO</t>
  </si>
  <si>
    <t>Hiromasa</t>
  </si>
  <si>
    <t>TAI</t>
  </si>
  <si>
    <t>IWATO</t>
  </si>
  <si>
    <t>ICHINOSE</t>
  </si>
  <si>
    <t>OKAZAKI</t>
  </si>
  <si>
    <t>TEGA</t>
  </si>
  <si>
    <t>Naoaki</t>
  </si>
  <si>
    <t>Noriaki</t>
  </si>
  <si>
    <t>MANNO</t>
  </si>
  <si>
    <t>MOTOYA</t>
  </si>
  <si>
    <t>YOSHIYA</t>
  </si>
  <si>
    <t>Shuntaro</t>
  </si>
  <si>
    <t>YONETANI</t>
  </si>
  <si>
    <t>KANOI</t>
  </si>
  <si>
    <t>Natsuya</t>
  </si>
  <si>
    <t>SUGAHARA</t>
  </si>
  <si>
    <t>MIZUI</t>
  </si>
  <si>
    <t>Haruji</t>
  </si>
  <si>
    <t>TOYODA</t>
  </si>
  <si>
    <t>KAGEYAMA</t>
  </si>
  <si>
    <t>OTAKE</t>
  </si>
  <si>
    <t>SAYAMA</t>
  </si>
  <si>
    <t>MATSUURA</t>
  </si>
  <si>
    <t>WAJIMA</t>
  </si>
  <si>
    <t>Yuha</t>
  </si>
  <si>
    <t>Nozomi</t>
  </si>
  <si>
    <t>TORAMARU</t>
  </si>
  <si>
    <t>YOSHIDOME</t>
  </si>
  <si>
    <t>MATSUBAE</t>
  </si>
  <si>
    <t>TAMORI</t>
  </si>
  <si>
    <t>IKUTA</t>
  </si>
  <si>
    <t>OKOSHI</t>
  </si>
  <si>
    <t>Haruma</t>
  </si>
  <si>
    <t>YUGE</t>
  </si>
  <si>
    <t>Haruyoshi</t>
  </si>
  <si>
    <t>HIROWATARI</t>
  </si>
  <si>
    <t>学校枠</t>
    <rPh sb="0" eb="2">
      <t>ガッコウ</t>
    </rPh>
    <rPh sb="2" eb="3">
      <t>ワク</t>
    </rPh>
    <phoneticPr fontId="2"/>
  </si>
  <si>
    <t>団体コード</t>
    <rPh sb="0" eb="2">
      <t>ダンタイ</t>
    </rPh>
    <phoneticPr fontId="3"/>
  </si>
  <si>
    <t>漢字(学年)</t>
    <rPh sb="0" eb="2">
      <t>カンジ</t>
    </rPh>
    <rPh sb="3" eb="5">
      <t>ガクネン</t>
    </rPh>
    <phoneticPr fontId="8"/>
  </si>
  <si>
    <t>ｶﾅ氏名</t>
    <rPh sb="2" eb="4">
      <t>シメイ</t>
    </rPh>
    <phoneticPr fontId="3"/>
  </si>
  <si>
    <t>アルファベット(生年)</t>
    <rPh sb="8" eb="9">
      <t>ネン</t>
    </rPh>
    <phoneticPr fontId="8"/>
  </si>
  <si>
    <t>陸協コード</t>
    <rPh sb="0" eb="2">
      <t>リクキョウ</t>
    </rPh>
    <phoneticPr fontId="3"/>
  </si>
  <si>
    <t>国籍(3レター)</t>
    <rPh sb="0" eb="2">
      <t>コクセキ</t>
    </rPh>
    <phoneticPr fontId="3"/>
  </si>
  <si>
    <t>所属団体名</t>
    <rPh sb="0" eb="2">
      <t>ショゾク</t>
    </rPh>
    <rPh sb="2" eb="5">
      <t>ダンタイメイ</t>
    </rPh>
    <phoneticPr fontId="2"/>
  </si>
  <si>
    <t>団体名略称</t>
    <rPh sb="0" eb="3">
      <t>ダンタイメイ</t>
    </rPh>
    <rPh sb="3" eb="5">
      <t>リャクショウ</t>
    </rPh>
    <phoneticPr fontId="2"/>
  </si>
  <si>
    <t>団体名ｶﾅ</t>
    <rPh sb="0" eb="3">
      <t>ダンタイメイ</t>
    </rPh>
    <phoneticPr fontId="2"/>
  </si>
  <si>
    <t>団体名英字</t>
    <rPh sb="0" eb="3">
      <t>ダンタイメイ</t>
    </rPh>
    <rPh sb="3" eb="5">
      <t>エイジ</t>
    </rPh>
    <phoneticPr fontId="2"/>
  </si>
  <si>
    <t>団体コード</t>
    <rPh sb="0" eb="2">
      <t>ダンタイ</t>
    </rPh>
    <phoneticPr fontId="2"/>
  </si>
  <si>
    <t>男子登録人数</t>
    <rPh sb="0" eb="2">
      <t>ダンシ</t>
    </rPh>
    <rPh sb="2" eb="6">
      <t>トウロクニンズウ</t>
    </rPh>
    <phoneticPr fontId="2"/>
  </si>
  <si>
    <t>女子登録人数</t>
    <rPh sb="0" eb="2">
      <t>ジョシ</t>
    </rPh>
    <rPh sb="2" eb="6">
      <t>トウロクニンズウ</t>
    </rPh>
    <phoneticPr fontId="2"/>
  </si>
  <si>
    <t>合計登録人数</t>
    <rPh sb="0" eb="2">
      <t>ゴウケイ</t>
    </rPh>
    <rPh sb="2" eb="6">
      <t>トウロクニンズウ</t>
    </rPh>
    <phoneticPr fontId="2"/>
  </si>
  <si>
    <t>支部</t>
    <rPh sb="0" eb="2">
      <t>シブ</t>
    </rPh>
    <phoneticPr fontId="2"/>
  </si>
  <si>
    <t>Ritsumeikan Univ.</t>
  </si>
  <si>
    <t>京都</t>
  </si>
  <si>
    <t>園田学園女子大学</t>
  </si>
  <si>
    <t>Sonoda Women's Univ.</t>
  </si>
  <si>
    <t/>
  </si>
  <si>
    <t>兵庫</t>
  </si>
  <si>
    <t>Konan Univ.</t>
  </si>
  <si>
    <t>Osaka Univ. of Health and Sport Sciences</t>
  </si>
  <si>
    <t>大阪</t>
  </si>
  <si>
    <t>Kansai Univ.</t>
  </si>
  <si>
    <t>武庫川女子大学</t>
  </si>
  <si>
    <t>Mukogawa Women's Univ.</t>
  </si>
  <si>
    <t>Kwansei Gakuin Univ.</t>
  </si>
  <si>
    <t>Osaka Kyoiku Univ.</t>
  </si>
  <si>
    <t>Doshisha Univ.</t>
  </si>
  <si>
    <t>Osaka Seikei Univ.</t>
  </si>
  <si>
    <t>Higashiosaka Coll.</t>
  </si>
  <si>
    <t>Kyoto Sangyo Univ.</t>
  </si>
  <si>
    <t>大阪芸術大学</t>
  </si>
  <si>
    <t>Osaka Univ. of Arts</t>
  </si>
  <si>
    <t>Osaka Gakuin Univ.</t>
  </si>
  <si>
    <t>Tenri Univ.</t>
  </si>
  <si>
    <t>Kansai Gaidai Univ.</t>
  </si>
  <si>
    <t>Kyoto Univ. of Education</t>
  </si>
  <si>
    <t>Osaka Univ.</t>
  </si>
  <si>
    <t>Kansai Univ. of Social Welfare</t>
  </si>
  <si>
    <t>Kyoto Univ.</t>
  </si>
  <si>
    <t>Kobe Univ.</t>
  </si>
  <si>
    <t>Hyogo Univ.</t>
  </si>
  <si>
    <t>京都女子大学</t>
  </si>
  <si>
    <t>Kyoto Women's Univ.</t>
  </si>
  <si>
    <t>Bukkyo Univ.</t>
  </si>
  <si>
    <t>京都光華女子大学</t>
  </si>
  <si>
    <t>Kyoto Koka Women's Univ.</t>
  </si>
  <si>
    <t>びわスポ大</t>
  </si>
  <si>
    <t>Biwako Seikei Sport Coll.</t>
  </si>
  <si>
    <t>Osaka Sangyo Univ.</t>
  </si>
  <si>
    <t>Biwako-Gakuin Univ.</t>
  </si>
  <si>
    <t>羽衣国際大学</t>
  </si>
  <si>
    <t>Hagoromo Univ. of International Studies</t>
  </si>
  <si>
    <t>Kansai Medical Univ.</t>
  </si>
  <si>
    <t>Kyoto Univ. of Foreign Studies</t>
  </si>
  <si>
    <t>Kyoto Prefectural Univ. of Medicine</t>
  </si>
  <si>
    <t>Kyoto Prefectural Univ.</t>
  </si>
  <si>
    <t>Kyoto Pharmaceutical Univ.</t>
  </si>
  <si>
    <t>Kindai Univ.</t>
  </si>
  <si>
    <t>The Univ. of Shiga Prefecture</t>
  </si>
  <si>
    <t>Shiga Univ.</t>
  </si>
  <si>
    <t>Kobe Gakuin Univ.</t>
  </si>
  <si>
    <t>Kobe International Univ.</t>
  </si>
  <si>
    <t>神戸親和大</t>
  </si>
  <si>
    <t>ｺｳﾍﾞｼﾝﾜﾀﾞｲ</t>
  </si>
  <si>
    <t>Kobe Shinwa Univ.</t>
  </si>
  <si>
    <t>Kobe Pharmaceutical Univ.</t>
  </si>
  <si>
    <t>Setsunan Univ.</t>
  </si>
  <si>
    <t>Osaka Medical and Pharmaceutical Univ.</t>
  </si>
  <si>
    <t>Osaka Univ. of Economics</t>
  </si>
  <si>
    <t>Osaka Inst. of Technology</t>
  </si>
  <si>
    <t>Osaka International Univ.</t>
  </si>
  <si>
    <t>Osaka Univ. of Commerce</t>
  </si>
  <si>
    <t>Osaka Ohtani Univ.</t>
  </si>
  <si>
    <t>Yamato Univ.</t>
  </si>
  <si>
    <t>Otemon Gakuin Univ.</t>
  </si>
  <si>
    <t>同志社女子大学</t>
  </si>
  <si>
    <t>Doshisha Women's Coll. of Liberal Arts</t>
  </si>
  <si>
    <t>Nara Univ. of Education</t>
  </si>
  <si>
    <t>Nara Medical Univ.</t>
  </si>
  <si>
    <t>奈良女子大学</t>
  </si>
  <si>
    <t>Nara Women's Univ.</t>
  </si>
  <si>
    <t>Nara Univ.</t>
  </si>
  <si>
    <t>Univ. of Hyogo</t>
  </si>
  <si>
    <t>Wakayama Univ.</t>
  </si>
  <si>
    <t>Ryukoku Univ.</t>
  </si>
  <si>
    <t>Meiji Univ. of Integrative Medicine</t>
  </si>
  <si>
    <t>Osaka Metropolitan Univ.</t>
  </si>
  <si>
    <t>St. Andrew's Univ.</t>
  </si>
  <si>
    <t>放送大関西</t>
  </si>
  <si>
    <t>ﾎｳｿｳﾀﾞｲｶﾝｻｲ</t>
  </si>
  <si>
    <t>The Open Univ. of Japan</t>
  </si>
  <si>
    <t>Kyoto Inst. of Technology</t>
  </si>
  <si>
    <t>Univ. of Marketing and Distribution Sciences</t>
  </si>
  <si>
    <t>Kyoto Tachibana Univ.</t>
  </si>
  <si>
    <t>Shiga Univ. of Medical Science</t>
  </si>
  <si>
    <t>Morinomiya Univ. of Medical Sciences</t>
  </si>
  <si>
    <t>Osaka Univ. of Economics and Law</t>
  </si>
  <si>
    <t>Otani Univ.</t>
  </si>
  <si>
    <t>Tezukayama Univ.</t>
  </si>
  <si>
    <t>29</t>
  </si>
  <si>
    <t>27</t>
  </si>
  <si>
    <t>28</t>
  </si>
  <si>
    <t>04</t>
  </si>
  <si>
    <t>34</t>
  </si>
  <si>
    <t>30</t>
  </si>
  <si>
    <t>25</t>
  </si>
  <si>
    <t>26</t>
  </si>
  <si>
    <t>37</t>
  </si>
  <si>
    <t>18</t>
  </si>
  <si>
    <t>23</t>
  </si>
  <si>
    <t>33</t>
  </si>
  <si>
    <t>24</t>
  </si>
  <si>
    <t>49</t>
  </si>
  <si>
    <t>35</t>
  </si>
  <si>
    <t>17</t>
  </si>
  <si>
    <t>13</t>
  </si>
  <si>
    <t>40</t>
  </si>
  <si>
    <t>21</t>
  </si>
  <si>
    <t>01</t>
  </si>
  <si>
    <t>31</t>
  </si>
  <si>
    <t>12</t>
  </si>
  <si>
    <t>43</t>
  </si>
  <si>
    <t>39</t>
  </si>
  <si>
    <t>14</t>
  </si>
  <si>
    <t>36</t>
  </si>
  <si>
    <t>45</t>
  </si>
  <si>
    <t>22</t>
  </si>
  <si>
    <t>11</t>
  </si>
  <si>
    <t>08</t>
  </si>
  <si>
    <t>06</t>
  </si>
  <si>
    <t>42</t>
  </si>
  <si>
    <t>16</t>
  </si>
  <si>
    <t>41</t>
  </si>
  <si>
    <t>32</t>
  </si>
  <si>
    <t>38</t>
  </si>
  <si>
    <t>44</t>
  </si>
  <si>
    <t>10</t>
  </si>
  <si>
    <t>15</t>
  </si>
  <si>
    <t>20</t>
  </si>
  <si>
    <t>09</t>
  </si>
  <si>
    <t>46</t>
  </si>
  <si>
    <t>47</t>
  </si>
  <si>
    <t>JPN</t>
  </si>
  <si>
    <t>HKG</t>
  </si>
  <si>
    <t>CHN</t>
  </si>
  <si>
    <t>NT</t>
    <phoneticPr fontId="2"/>
  </si>
  <si>
    <t>Hyogo Univ. of Teacher Education</t>
  </si>
  <si>
    <t>桃山学院教育大学</t>
    <rPh sb="0" eb="6">
      <t>モモヤマガクインキョウイク</t>
    </rPh>
    <rPh sb="6" eb="8">
      <t>ダイガク</t>
    </rPh>
    <phoneticPr fontId="1"/>
  </si>
  <si>
    <t>St. Andrew's Univ. of Education</t>
  </si>
  <si>
    <t>第102回関西学生陸上競技対校選手権大会</t>
    <rPh sb="0" eb="1">
      <t>ダイ</t>
    </rPh>
    <rPh sb="4" eb="5">
      <t>カイ</t>
    </rPh>
    <rPh sb="5" eb="9">
      <t>カンサイガクセイ</t>
    </rPh>
    <rPh sb="9" eb="13">
      <t>リクジョウキョウギ</t>
    </rPh>
    <rPh sb="13" eb="15">
      <t>タイコウ</t>
    </rPh>
    <rPh sb="15" eb="20">
      <t>センシュケンタイカイ</t>
    </rPh>
    <phoneticPr fontId="2"/>
  </si>
  <si>
    <t>2024年関西学生男子50傑に掲載されている</t>
    <rPh sb="4" eb="5">
      <t>ネン</t>
    </rPh>
    <rPh sb="5" eb="9">
      <t>カンサイガクセイ</t>
    </rPh>
    <rPh sb="9" eb="11">
      <t>ダンシ</t>
    </rPh>
    <rPh sb="13" eb="14">
      <t>ケツ</t>
    </rPh>
    <rPh sb="15" eb="17">
      <t>ケイサイ</t>
    </rPh>
    <phoneticPr fontId="2"/>
  </si>
  <si>
    <t>ﾀｶﾅｼ ｱﾙﾋﾄ</t>
  </si>
  <si>
    <t>遠藤　瑞季</t>
  </si>
  <si>
    <t>堀田　陽樹</t>
  </si>
  <si>
    <t>ﾎﾘﾀ ﾊﾙｷ</t>
  </si>
  <si>
    <t>谷野　佑成</t>
  </si>
  <si>
    <t>ﾀﾆﾉ ﾕｳｾｲ</t>
  </si>
  <si>
    <t>冨田　啓斗</t>
  </si>
  <si>
    <t>ﾄﾐﾀ ｹｲﾄ</t>
  </si>
  <si>
    <t>安井　達哉</t>
  </si>
  <si>
    <t>ﾔｽｲ ﾀﾂﾔ</t>
  </si>
  <si>
    <t>大路　昇太郎</t>
  </si>
  <si>
    <t>ｵｵｼﾞ ｼｮｳﾀﾛｳ</t>
  </si>
  <si>
    <t>福本　陽己</t>
  </si>
  <si>
    <t>岡田　優真</t>
  </si>
  <si>
    <t>ｵｶﾀﾞ ﾕｳﾏ</t>
  </si>
  <si>
    <t>堀　泰将</t>
  </si>
  <si>
    <t>ﾎﾘ ﾔｽﾏｻ</t>
  </si>
  <si>
    <t>畚野　湧成</t>
  </si>
  <si>
    <t>ﾌｺﾞﾉ ﾕｳｾｲ</t>
  </si>
  <si>
    <t>亀之園　新</t>
  </si>
  <si>
    <t>ｶﾒﾉｿﾉ ｱﾗﾀ</t>
  </si>
  <si>
    <t>実田　大心</t>
  </si>
  <si>
    <t>ｼﾞﾂﾀﾞ ﾀｲｼﾝ</t>
  </si>
  <si>
    <t>糟谷　源太</t>
  </si>
  <si>
    <t>ｶｽﾔ ｹﾞﾝﾀ</t>
  </si>
  <si>
    <t>高村　瑛太</t>
  </si>
  <si>
    <t>ﾀｶﾑﾗ ｴｲﾀ</t>
  </si>
  <si>
    <t>須田　旺来</t>
  </si>
  <si>
    <t>ｽﾀﾞ ｵｳﾗ</t>
  </si>
  <si>
    <t>萬野　七樹</t>
  </si>
  <si>
    <t>ﾏﾝﾉ ﾅﾅｷ</t>
  </si>
  <si>
    <t>濵路　悠真</t>
  </si>
  <si>
    <t>ﾊﾏｼﾞ ﾕｳﾏ</t>
  </si>
  <si>
    <t>立花　晟</t>
  </si>
  <si>
    <t>ﾀﾁﾊﾞﾅ ｼﾞｮｳ</t>
  </si>
  <si>
    <t>浦川　尚樹</t>
  </si>
  <si>
    <t>ｳﾗｶﾜ ﾅｵｷ</t>
  </si>
  <si>
    <t>梅川　倖生</t>
  </si>
  <si>
    <t>ｳﾒｶﾜ ｺｳｾｲ</t>
  </si>
  <si>
    <t>増澤　亮太</t>
  </si>
  <si>
    <t>ﾏｽｻﾞﾜ ﾘｮｳﾀ</t>
  </si>
  <si>
    <t>諸岡　俊亮</t>
  </si>
  <si>
    <t>ﾓﾛｵｶ ｼｭﾝｽｹ</t>
  </si>
  <si>
    <t>猶野　翼</t>
  </si>
  <si>
    <t>ﾅｵﾉ ﾂﾊﾞｻ</t>
  </si>
  <si>
    <t>中村　綸之介</t>
  </si>
  <si>
    <t>ﾅｶﾑﾗ ﾘﾝﾉｽｹ</t>
  </si>
  <si>
    <t>中井　大地</t>
  </si>
  <si>
    <t>ﾅｶｲ ﾀﾞｲﾁ</t>
  </si>
  <si>
    <t>嶋田　樹</t>
  </si>
  <si>
    <t>ｼﾏﾀﾞ ｲﾂｷ</t>
  </si>
  <si>
    <t>宮島　大地</t>
  </si>
  <si>
    <t>ﾐﾔｼﾞﾏ ﾀﾞｲﾁ</t>
  </si>
  <si>
    <t>田中　雅久</t>
  </si>
  <si>
    <t>ﾀﾅｶ ｶﾞｸ</t>
  </si>
  <si>
    <t>森　結誠</t>
  </si>
  <si>
    <t>ﾓﾘ ﾕｳｾｲ</t>
  </si>
  <si>
    <t>大澤　茶汰</t>
  </si>
  <si>
    <t>ｵｵｻﾜ ﾁｬﾀ</t>
  </si>
  <si>
    <t>勝田　優翔</t>
  </si>
  <si>
    <t>ｶﾂﾀﾞ ﾕｳﾄ</t>
  </si>
  <si>
    <t>金子　陽一</t>
  </si>
  <si>
    <t>ｶﾈｺ ﾋﾛｶｽﾞ</t>
  </si>
  <si>
    <t>福田　鷹飛</t>
  </si>
  <si>
    <t>ﾌｸﾀﾞ ﾀｶﾄ</t>
  </si>
  <si>
    <t>齋藤　未侑</t>
  </si>
  <si>
    <t>ｻｲﾄｳ ﾐﾕｳ</t>
  </si>
  <si>
    <t>上田　泰成</t>
  </si>
  <si>
    <t>ｳｴﾀﾞ ﾀｲｾｲ</t>
  </si>
  <si>
    <t>菰田　誠志</t>
  </si>
  <si>
    <t>ｺﾓﾀﾞ ﾏｻﾕｷ</t>
  </si>
  <si>
    <t>戸島　清太</t>
  </si>
  <si>
    <t>ﾄｼﾏ ｾｲﾀ</t>
  </si>
  <si>
    <t>岸本　大輝</t>
  </si>
  <si>
    <t>ｷｼﾓﾄ ﾀﾞｲｷ</t>
  </si>
  <si>
    <t>釣田　要</t>
  </si>
  <si>
    <t>ﾂﾙﾀ ｶﾅﾒ</t>
  </si>
  <si>
    <t>木ノ下　優成</t>
  </si>
  <si>
    <t>ｷﾉｼﾀ ﾕｳｾｲ</t>
  </si>
  <si>
    <t>楠神　隼翔</t>
  </si>
  <si>
    <t>ｸｽｶﾐ ﾊﾔﾄ</t>
  </si>
  <si>
    <t>和田　純弥</t>
  </si>
  <si>
    <t>ﾜﾀﾞ ｼﾞｭﾝﾔ</t>
  </si>
  <si>
    <t>松山　璃大</t>
  </si>
  <si>
    <t>ﾏﾂﾔﾏ ﾘｵ</t>
  </si>
  <si>
    <t>迫　悠真</t>
  </si>
  <si>
    <t>ｻｺ ﾕｳｼﾝ</t>
  </si>
  <si>
    <t>信田　亮太</t>
  </si>
  <si>
    <t>ｼﾉﾀﾞ ﾘｮｳﾀ</t>
  </si>
  <si>
    <t>沼田　晃</t>
  </si>
  <si>
    <t>ﾇﾏﾀ ﾋｶﾙ</t>
  </si>
  <si>
    <t>アブラハム　光オシナチ</t>
  </si>
  <si>
    <t>ｱﾌﾞﾗﾊﾑ ﾋｶﾘｵｼﾅﾁ</t>
  </si>
  <si>
    <t>木村　公響</t>
  </si>
  <si>
    <t>ｷﾑﾗ ｺｳｷ</t>
  </si>
  <si>
    <t>佐々木　浩希</t>
  </si>
  <si>
    <t>ｻｻｷ ｺｳｷ</t>
  </si>
  <si>
    <t>中村　知毅</t>
  </si>
  <si>
    <t>ﾅｶﾑﾗ ﾄﾓｷ</t>
  </si>
  <si>
    <t>幸地　琉生</t>
  </si>
  <si>
    <t>ｺｳﾁ ﾘｭｳｾｲ</t>
  </si>
  <si>
    <t>岡橋　虎之介</t>
  </si>
  <si>
    <t>ｵｶﾊｼ ﾄﾗﾉｽｹ</t>
  </si>
  <si>
    <t>清水　柊汰</t>
  </si>
  <si>
    <t>桂　蒼人</t>
  </si>
  <si>
    <t>ｶﾂﾗ ｱｵﾄ</t>
  </si>
  <si>
    <t>吉村　陸翔</t>
  </si>
  <si>
    <t>ﾖｼﾑﾗ ﾘｸﾄ</t>
  </si>
  <si>
    <t>西　桔平</t>
  </si>
  <si>
    <t>ﾆｼ ｷｯﾍﾟｲ</t>
  </si>
  <si>
    <t>小西　夢空</t>
  </si>
  <si>
    <t>ｺﾆｼ ﾕｱ</t>
  </si>
  <si>
    <t>渡邉　皇寿</t>
  </si>
  <si>
    <t>ﾜﾀﾅﾍﾞ ｵｳｼﾞｭ</t>
  </si>
  <si>
    <t>安田　煌音</t>
  </si>
  <si>
    <t>ﾔｽﾀﾞ ｷﾗﾄ</t>
  </si>
  <si>
    <t>今泉　翔</t>
  </si>
  <si>
    <t>ｲﾏｲｽﾞﾐ ｼｮｳ</t>
  </si>
  <si>
    <t>鶴田　龍成</t>
  </si>
  <si>
    <t>ﾂﾙﾀ ﾘｭｳｾｲ</t>
  </si>
  <si>
    <t>稲葉　良雅</t>
  </si>
  <si>
    <t>ｲﾅﾊﾞ ﾘｮｳｶﾞ</t>
  </si>
  <si>
    <t>前川　圭吾</t>
  </si>
  <si>
    <t>ﾏｴｶﾞﾜ ｹｲｺﾞ</t>
  </si>
  <si>
    <t>伊藤　琉成</t>
  </si>
  <si>
    <t>ｲﾄｳ ﾘｭｳｾｲ</t>
  </si>
  <si>
    <t>南　月人</t>
  </si>
  <si>
    <t>ﾐﾅﾐ ﾂｷﾄ</t>
  </si>
  <si>
    <t>大内　渉夢</t>
  </si>
  <si>
    <t>ｵｵｳﾁ ｱﾕﾑ</t>
  </si>
  <si>
    <t>別府　哲雄</t>
  </si>
  <si>
    <t>ﾍﾞｯﾌﾟ ﾃﾂｵ</t>
  </si>
  <si>
    <t>角田　侑介</t>
  </si>
  <si>
    <t>ﾂﾉﾀﾞ ﾕｳｽｹ</t>
  </si>
  <si>
    <t>西川　天馬</t>
  </si>
  <si>
    <t>ﾆｼｶﾜ ﾃﾝﾏ</t>
  </si>
  <si>
    <t>宿理　浩暉</t>
  </si>
  <si>
    <t>ｼｭｸﾘ ｺｳｷ</t>
  </si>
  <si>
    <t>村島　優太</t>
  </si>
  <si>
    <t>ﾑﾗｼﾏ ﾕｳﾀ</t>
  </si>
  <si>
    <t>本橋　悠輝</t>
  </si>
  <si>
    <t>ﾓﾄﾊｼ ﾕｳｷ</t>
  </si>
  <si>
    <t>川邊　翔太</t>
  </si>
  <si>
    <t>ｶﾜﾍﾞ ｼｮｳﾀ</t>
  </si>
  <si>
    <t>林　良祐</t>
  </si>
  <si>
    <t>ﾊﾔｼ ﾘｮｳｽｹ</t>
  </si>
  <si>
    <t>野上　颯人</t>
  </si>
  <si>
    <t>ﾉｶﾞﾐ ﾊﾔﾄ</t>
  </si>
  <si>
    <t>中島　虎太郎</t>
  </si>
  <si>
    <t>ﾅｶｼﾞﾏ ｺﾀﾛｳ</t>
  </si>
  <si>
    <t>林　佑有</t>
  </si>
  <si>
    <t>ﾊﾔｼ ﾕｳ</t>
  </si>
  <si>
    <t>土江　恒輝</t>
  </si>
  <si>
    <t>ﾄﾞｴ ｺｳｷ</t>
  </si>
  <si>
    <t>波部　拓真</t>
  </si>
  <si>
    <t>ﾊﾍﾞ ﾀｸﾏ</t>
  </si>
  <si>
    <t>今井　陸都</t>
  </si>
  <si>
    <t>ｲﾏｲ ﾘｸﾄ</t>
  </si>
  <si>
    <t>長谷川　雄琉</t>
  </si>
  <si>
    <t>ﾊｾｶﾞﾜ ﾀｹﾙ</t>
  </si>
  <si>
    <t>金山　太一</t>
  </si>
  <si>
    <t>ｶﾅﾔﾏ ﾀｲﾁ</t>
  </si>
  <si>
    <t>八田　好誠</t>
  </si>
  <si>
    <t>ﾊｯﾀ ｺｳｾｲ</t>
  </si>
  <si>
    <t>白石　陵</t>
  </si>
  <si>
    <t>ｼﾗｲｼ ﾘｮｳ</t>
  </si>
  <si>
    <t>設樂　和希</t>
  </si>
  <si>
    <t>ｼﾀﾗ ｶｽﾞｷ</t>
  </si>
  <si>
    <t>小幡　丈士</t>
  </si>
  <si>
    <t>ｺﾊﾞﾀ ﾂﾖｼ</t>
  </si>
  <si>
    <t>實藤　仁</t>
  </si>
  <si>
    <t>ｻﾈﾌｼﾞ ｼﾞﾝ</t>
  </si>
  <si>
    <t>河野　隆之介</t>
  </si>
  <si>
    <t>ｺｳﾉ ﾘｭｳﾉｽｹ</t>
  </si>
  <si>
    <t>乾　響王</t>
  </si>
  <si>
    <t>ｲﾇｲ ﾋﾋﾞｷ</t>
  </si>
  <si>
    <t>金田　壮平</t>
  </si>
  <si>
    <t>ｶﾅﾀﾞ ｿｳﾍｲ</t>
  </si>
  <si>
    <t>上井　卓巳</t>
  </si>
  <si>
    <t>ｳﾜｲ ﾀｸﾐ</t>
  </si>
  <si>
    <t>大井　廉</t>
  </si>
  <si>
    <t>ｵｵｲ ﾚﾝ</t>
  </si>
  <si>
    <t>尾下　学</t>
  </si>
  <si>
    <t>ｵｼﾀ ﾏﾅﾌﾞ</t>
  </si>
  <si>
    <t>福島　直樹</t>
  </si>
  <si>
    <t>ﾌｸｼﾏ ﾅｵｷ</t>
  </si>
  <si>
    <t>木村　晴</t>
  </si>
  <si>
    <t>ｷﾑﾗ ﾊﾙ</t>
  </si>
  <si>
    <t>橋口　孟史</t>
  </si>
  <si>
    <t>ﾊｼｸﾞﾁ ﾀｹｼ</t>
  </si>
  <si>
    <t>室田 篤季</t>
  </si>
  <si>
    <t>ﾑﾛﾀ ｱﾂｷ</t>
  </si>
  <si>
    <t>横田　知宏</t>
  </si>
  <si>
    <t>ﾖｺﾀ ﾄﾓﾋﾛ</t>
  </si>
  <si>
    <t>梶山　陽桜</t>
  </si>
  <si>
    <t>ｶｼﾞﾔﾏ ﾋｮｳ</t>
  </si>
  <si>
    <t>渡邊　晴葵</t>
  </si>
  <si>
    <t>ﾜﾀﾅﾍﾞ ﾊﾙｷ</t>
  </si>
  <si>
    <t>和久　純也</t>
  </si>
  <si>
    <t>ﾜｸ ｼﾞｭﾝﾔ</t>
  </si>
  <si>
    <t>妻鹿　匠</t>
  </si>
  <si>
    <t>ﾒｶﾞ ﾀｸﾐ</t>
  </si>
  <si>
    <t>羅　真葉</t>
  </si>
  <si>
    <t>ﾗ ｼﾝﾊﾞ</t>
  </si>
  <si>
    <t>平野　歩</t>
  </si>
  <si>
    <t>ﾋﾗﾉ ｱﾕﾑ</t>
  </si>
  <si>
    <t>下元　謙</t>
  </si>
  <si>
    <t>ｼﾓﾓﾄ ｹﾝ</t>
  </si>
  <si>
    <t>久田　竜士</t>
  </si>
  <si>
    <t>ﾋｻﾀﾞ ﾘｭｳｼ</t>
  </si>
  <si>
    <t>脇本　祥太</t>
  </si>
  <si>
    <t>ﾜｷﾓﾄ ｼｮｳﾀ</t>
  </si>
  <si>
    <t>奥村　宗太</t>
  </si>
  <si>
    <t>日高　雅康</t>
  </si>
  <si>
    <t>ﾋﾀﾞｶ ﾏｻﾔｽ</t>
  </si>
  <si>
    <t>室田　篤季</t>
  </si>
  <si>
    <t>石井　璃玖斗</t>
  </si>
  <si>
    <t>ｲｼｲ ﾘｸﾄ</t>
  </si>
  <si>
    <t>中山　輝</t>
  </si>
  <si>
    <t>ﾅｶﾔﾏ ﾋｶﾙ</t>
  </si>
  <si>
    <t>片山　堅友</t>
  </si>
  <si>
    <t>ｶﾀﾔﾏ ｹﾝﾕｳ</t>
  </si>
  <si>
    <t>藤井　大智</t>
  </si>
  <si>
    <t>ﾌｼﾞｲ ﾀｲﾁ</t>
  </si>
  <si>
    <t>大下　潤</t>
  </si>
  <si>
    <t>ｵｵｼﾀ ｼﾞｭﾝ</t>
  </si>
  <si>
    <t>村上　泰誠</t>
  </si>
  <si>
    <t>ﾑﾗｶﾐ ﾀｲｾｲ</t>
  </si>
  <si>
    <t>兒玉　琥珀</t>
  </si>
  <si>
    <t>ｺﾀﾞﾏ ｺﾊｸ</t>
  </si>
  <si>
    <t>松本　祥真</t>
  </si>
  <si>
    <t>ﾏﾂﾓﾄ ｼｮｳﾏ</t>
  </si>
  <si>
    <t>森　優人</t>
  </si>
  <si>
    <t>ﾓﾘ ﾕｳﾄ</t>
  </si>
  <si>
    <t>檜垣　禮人</t>
  </si>
  <si>
    <t>ﾋｶﾞｷ ﾖｼﾋﾄ</t>
  </si>
  <si>
    <t>髙橋　一虎</t>
  </si>
  <si>
    <t>ﾀｶﾊｼ ｲｯｺｳ</t>
  </si>
  <si>
    <t>永田　晃誠</t>
  </si>
  <si>
    <t>ﾅｶﾞﾀ ｺｳｾｲ</t>
  </si>
  <si>
    <t>小澤　軌心</t>
  </si>
  <si>
    <t>ｵｻﾞﾜ ｷｼﾝ</t>
  </si>
  <si>
    <t>福井　秀馬</t>
  </si>
  <si>
    <t>ﾌｸｲ ｼｭｳﾏ</t>
  </si>
  <si>
    <t>髙橋　樹生</t>
  </si>
  <si>
    <t>ﾀｶﾊｼ ｲﾂｷ</t>
  </si>
  <si>
    <t>渡邉　空</t>
  </si>
  <si>
    <t>ﾜﾀﾅﾍﾞ ｿﾗ</t>
  </si>
  <si>
    <t>山本　聖陽</t>
  </si>
  <si>
    <t>ﾔﾏﾓﾄ ｾﾅ</t>
  </si>
  <si>
    <t>原科　歩季</t>
  </si>
  <si>
    <t>ﾊﾗｼﾅ ｱﾕｷ</t>
  </si>
  <si>
    <t>松田　竜弥</t>
  </si>
  <si>
    <t>ﾏﾂﾀﾞ ﾀﾂﾔ</t>
  </si>
  <si>
    <t>増山　煌冨</t>
  </si>
  <si>
    <t>ﾏｽﾔﾏ ｷﾗﾄ</t>
  </si>
  <si>
    <t>中西　奏輔</t>
  </si>
  <si>
    <t>ﾅｶﾆｼ ｿｳｽｹ</t>
  </si>
  <si>
    <t>嶋野　涼太</t>
  </si>
  <si>
    <t>ｼﾏﾉ ﾘｮｳﾀ</t>
  </si>
  <si>
    <t>尼子　和磨</t>
  </si>
  <si>
    <t>ｱﾏｺ ｶｽﾞﾏ</t>
  </si>
  <si>
    <t>川添　勇吹</t>
  </si>
  <si>
    <t>ｶﾜｿﾞｴ ｲﾌﾞｷ</t>
  </si>
  <si>
    <t>山元　颯真</t>
  </si>
  <si>
    <t>ﾔﾏﾓﾄ ｿｳﾏ</t>
  </si>
  <si>
    <t>土肥　星太</t>
  </si>
  <si>
    <t>ﾄﾞｲ ｾｲﾀ</t>
  </si>
  <si>
    <t>山本　聖琉</t>
  </si>
  <si>
    <t>ﾔﾏﾓﾄ ﾋｶﾙ</t>
  </si>
  <si>
    <t>颯波　壮一</t>
  </si>
  <si>
    <t>ｻｯﾊﾟ ｿｳｲﾁ</t>
  </si>
  <si>
    <t>緒方　隆太</t>
  </si>
  <si>
    <t>ｵｶﾞﾀ ﾘｭｳﾀ</t>
  </si>
  <si>
    <t>小林　一稀</t>
  </si>
  <si>
    <t>ｺﾊﾞﾔｼ ｶｽﾞｷ</t>
  </si>
  <si>
    <t>長田　悠仁</t>
  </si>
  <si>
    <t>ﾅｶﾞﾀ ﾕｳｼﾞﾝ</t>
  </si>
  <si>
    <t>髙田　智生</t>
  </si>
  <si>
    <t>関　大樹</t>
  </si>
  <si>
    <t>ｾｷ ﾀﾞｲｷ</t>
  </si>
  <si>
    <t>川原畑　海人</t>
  </si>
  <si>
    <t>ｶﾜﾗﾊﾀ ｶｲﾄ</t>
  </si>
  <si>
    <t>野口　蒼太</t>
  </si>
  <si>
    <t>ﾉｸﾞﾁ ｿｳﾀ</t>
  </si>
  <si>
    <t>鈴木　俊瑛</t>
  </si>
  <si>
    <t>ｽｽﾞｷ ﾄｼｱｷ</t>
  </si>
  <si>
    <t>井上　大誠</t>
  </si>
  <si>
    <t>ｲﾉｳｴ ﾀｲｾｲ</t>
  </si>
  <si>
    <t>山崎　洸</t>
  </si>
  <si>
    <t>ﾔﾏｻﾞｷ ｺｳ</t>
  </si>
  <si>
    <t>中谷　篤司</t>
  </si>
  <si>
    <t>ﾅｶﾀﾆ ｱﾂｼ</t>
  </si>
  <si>
    <t>佐々木　隆之介</t>
  </si>
  <si>
    <t>ｻｻｷ ﾘｭｳﾉｽｹ</t>
  </si>
  <si>
    <t>粟井　丈</t>
  </si>
  <si>
    <t>ｱﾜｲ ｼﾞｮｳ</t>
  </si>
  <si>
    <t>水野　那音</t>
  </si>
  <si>
    <t>ﾐｽﾞﾉ ﾅｵﾄ</t>
  </si>
  <si>
    <t>林　壌</t>
  </si>
  <si>
    <t>ﾊﾔｼ ｼﾞｮｳ</t>
  </si>
  <si>
    <t>金森　晴音</t>
  </si>
  <si>
    <t>ｶﾅﾓﾘ ﾊﾙﾄ</t>
  </si>
  <si>
    <t>岩男　昇空</t>
  </si>
  <si>
    <t>ｲﾜｵ ｼｮｳ</t>
  </si>
  <si>
    <t>奥野　耀</t>
  </si>
  <si>
    <t>ｵｸﾉ ﾖｳ</t>
  </si>
  <si>
    <t>小川　智也</t>
  </si>
  <si>
    <t>ｵｶﾞﾜ ﾄﾓﾔ</t>
  </si>
  <si>
    <t>岸本　琢磨</t>
  </si>
  <si>
    <t>ｷｼﾓﾄ ﾀｸﾏ</t>
  </si>
  <si>
    <t>森安　瑛音</t>
  </si>
  <si>
    <t>ﾓﾘﾔｽ ｴｲﾄ</t>
  </si>
  <si>
    <t>河上　芯之介</t>
  </si>
  <si>
    <t>ｶﾜｶﾐ ｼﾝﾉｽｹ</t>
  </si>
  <si>
    <t>平居　昊</t>
  </si>
  <si>
    <t>ﾋﾗｲ ｺｳ</t>
  </si>
  <si>
    <t>山口　徹真</t>
  </si>
  <si>
    <t>ﾔﾏｸﾞﾁ ﾃﾂﾏ</t>
  </si>
  <si>
    <t>東島　啓晃</t>
  </si>
  <si>
    <t>ﾋｶﾞｼｼﾏ ﾋﾛｱｷ</t>
  </si>
  <si>
    <t>中園　翔貴</t>
  </si>
  <si>
    <t>ﾅｶｿﾞﾉ ｼｮｳｷ</t>
  </si>
  <si>
    <t>中野　樹範</t>
  </si>
  <si>
    <t>ﾅｶﾉ ﾀﾂﾉﾘ</t>
  </si>
  <si>
    <t>島村　拓</t>
  </si>
  <si>
    <t>ｼﾏﾑﾗ ﾀｸ</t>
  </si>
  <si>
    <t>竹口　遼</t>
  </si>
  <si>
    <t>ﾀｹｸﾞﾁ ﾘｮｳ</t>
  </si>
  <si>
    <t>元吉　優太</t>
  </si>
  <si>
    <t>ﾓﾄﾖｼ ﾕｳﾀ</t>
  </si>
  <si>
    <t>山内　翔馬</t>
  </si>
  <si>
    <t>ﾔﾏｳﾁ ｼｮｳﾏ</t>
  </si>
  <si>
    <t>久世　優空</t>
  </si>
  <si>
    <t>ｸｾﾞ ﾕﾗ</t>
  </si>
  <si>
    <t>奥津　翔太</t>
  </si>
  <si>
    <t>ｵｸﾂ ｼｮｳﾀ</t>
  </si>
  <si>
    <t>大畑　貴裕</t>
  </si>
  <si>
    <t>ｵｵﾊﾀ ﾀｶﾋﾛ</t>
  </si>
  <si>
    <t>丸尾　陸斗</t>
  </si>
  <si>
    <t>ﾏﾙｵ ﾘｸﾄ</t>
  </si>
  <si>
    <t>寺村　桃</t>
  </si>
  <si>
    <t>ﾃﾗﾑﾗ ﾓﾓ</t>
  </si>
  <si>
    <t>藤原　光汰</t>
  </si>
  <si>
    <t>ﾌｼﾞﾜﾗ ｺｳﾀ</t>
  </si>
  <si>
    <t>玉井　廉之助</t>
  </si>
  <si>
    <t>ﾀﾏｲ ﾚﾝﾉｽｹ</t>
  </si>
  <si>
    <t>片山　結宇</t>
  </si>
  <si>
    <t>ｶﾀﾔﾏ ﾕｳ</t>
  </si>
  <si>
    <t>宮内　廣騎</t>
  </si>
  <si>
    <t>ﾐﾔｳﾁ ｺｳｷ</t>
  </si>
  <si>
    <t>石澤　和弥</t>
  </si>
  <si>
    <t>ｲｼｻﾞﾜ ｶｽﾞﾔ</t>
  </si>
  <si>
    <t>雨森　俊典</t>
  </si>
  <si>
    <t>ｱﾒﾓﾘ ｼｭﾝｽｹ</t>
  </si>
  <si>
    <t>谷　謙太朗</t>
  </si>
  <si>
    <t>ﾀﾆ ｹﾝﾀﾛｳ</t>
  </si>
  <si>
    <t>安藤　亘輝</t>
  </si>
  <si>
    <t>ｱﾝﾄﾞｳ ｺｳｷ</t>
  </si>
  <si>
    <t>山口　翔</t>
  </si>
  <si>
    <t>ﾔﾏｸﾞﾁ ｼｮｳ</t>
  </si>
  <si>
    <t>藤崎　連汰</t>
  </si>
  <si>
    <t>ﾌｼﾞｻｷ ﾚﾝﾀ</t>
  </si>
  <si>
    <t>大野　和晴</t>
  </si>
  <si>
    <t>ｵｵﾉ ｶｽﾞﾊﾙ</t>
  </si>
  <si>
    <t>金原　優也</t>
  </si>
  <si>
    <t>ｷﾝﾊﾞﾗ ﾕｳﾔ</t>
  </si>
  <si>
    <t>和田　拓真</t>
  </si>
  <si>
    <t>ﾜﾀﾞ ﾀｸﾏ</t>
  </si>
  <si>
    <t>白髭　怜士</t>
  </si>
  <si>
    <t>ｼﾗﾋｹﾞ ﾚｲｼﾞ</t>
  </si>
  <si>
    <t>三森　咲大朗</t>
  </si>
  <si>
    <t>ﾐﾓﾘ ｻｸﾀﾛｳ</t>
  </si>
  <si>
    <t>近藤　謙心</t>
  </si>
  <si>
    <t>ｺﾝﾄﾞｳ ｹﾝｼﾝ</t>
  </si>
  <si>
    <t>荒木　匠</t>
  </si>
  <si>
    <t>ｱﾗｷ ﾀｸﾐ</t>
  </si>
  <si>
    <t>石原　陽翔</t>
  </si>
  <si>
    <t>ｲｼﾊﾗ ﾊﾙﾄ</t>
  </si>
  <si>
    <t>伊藤　創</t>
  </si>
  <si>
    <t>ｲﾄｳ ﾊｼﾞﾒ</t>
  </si>
  <si>
    <t>井上　栄幸</t>
  </si>
  <si>
    <t>ｲﾉｳｴ ｴｲｺｳ</t>
  </si>
  <si>
    <t>今居　秋羽</t>
  </si>
  <si>
    <t>ｲﾏｲ ｼｭｳ</t>
  </si>
  <si>
    <t>植垣　綜太</t>
  </si>
  <si>
    <t>ｳｴﾑﾗ ｿｳﾀ</t>
  </si>
  <si>
    <t>打田　悠真</t>
  </si>
  <si>
    <t>ｳﾁﾀﾞ ﾕｳﾏ</t>
  </si>
  <si>
    <t>浦島　祝人</t>
  </si>
  <si>
    <t>ｳﾗｼﾏ ｼｭｳﾄ</t>
  </si>
  <si>
    <t>大橋　透綺</t>
  </si>
  <si>
    <t>ｵｵﾊｼ ﾄｷ</t>
  </si>
  <si>
    <t>岡田　碧伊</t>
  </si>
  <si>
    <t>ｵｶﾀﾞ ｱｵｲ</t>
  </si>
  <si>
    <t>尾形　成梧</t>
  </si>
  <si>
    <t>ｵｶﾞﾀ ｾｲｺﾞ</t>
  </si>
  <si>
    <t>亀井　和希</t>
  </si>
  <si>
    <t>ｶﾒｲ ｶｽﾞｷ</t>
  </si>
  <si>
    <t>仮屋薗　漣</t>
  </si>
  <si>
    <t>ｶﾘﾔｿﾞﾉ ﾚﾝ</t>
  </si>
  <si>
    <t>川邉　勝哉</t>
  </si>
  <si>
    <t>ｶﾜﾍﾞ ﾏｻﾔ</t>
  </si>
  <si>
    <t>管野　祐士</t>
  </si>
  <si>
    <t>ｶﾝﾉ ﾕｳｼﾞ</t>
  </si>
  <si>
    <t>岸村　心渉</t>
  </si>
  <si>
    <t>ｷｼﾑﾗ ｱｲﾙ</t>
  </si>
  <si>
    <t>岸本　羚那</t>
  </si>
  <si>
    <t>ｷｼﾓﾄ ﾚｲﾅ</t>
  </si>
  <si>
    <t>北村　淳之佑</t>
  </si>
  <si>
    <t>ｷﾀﾑﾗ ｼﾞｭﾝﾉｽｹ</t>
  </si>
  <si>
    <t>木内　翔梧</t>
  </si>
  <si>
    <t>ｷﾉｳﾁ ｼｮｳｺﾞ</t>
  </si>
  <si>
    <t>木下　凱斗</t>
  </si>
  <si>
    <t>ｷﾉｼﾀ ｶｲﾄ</t>
  </si>
  <si>
    <t>木下　泰成</t>
  </si>
  <si>
    <t>木村　和真</t>
  </si>
  <si>
    <t>ｷﾑﾗ ｶｽﾞﾏ</t>
  </si>
  <si>
    <t>小西　一太郎</t>
  </si>
  <si>
    <t>ｺﾆｼ ｲﾁﾀﾛｳ</t>
  </si>
  <si>
    <t>小濱　颯真</t>
  </si>
  <si>
    <t>ｺﾊﾏ ｿｳﾏ</t>
  </si>
  <si>
    <t>三田　澪音</t>
  </si>
  <si>
    <t>ｻﾝﾀﾞ ﾚﾉﾝ</t>
  </si>
  <si>
    <t>鈴木　累生</t>
  </si>
  <si>
    <t>ｽｽﾞｷ ﾙｲ</t>
  </si>
  <si>
    <t>高岸　啓佑</t>
  </si>
  <si>
    <t>ﾀｶｷﾞｼ ｹｲｽｹ</t>
  </si>
  <si>
    <t>田川　友介</t>
  </si>
  <si>
    <t>ﾀｶﾞﾜ ﾕｳｽｹ</t>
  </si>
  <si>
    <t>竹澤　友喜</t>
  </si>
  <si>
    <t>ﾀｹｻﾞﾜ ﾄﾓｷ</t>
  </si>
  <si>
    <t>武田　耀</t>
  </si>
  <si>
    <t>ﾀｹﾀﾞ ﾖｳ</t>
  </si>
  <si>
    <t>竹村　奏汰</t>
  </si>
  <si>
    <t>ﾀｹﾑﾗ ｶﾅﾀ</t>
  </si>
  <si>
    <t>田嶋　隆親</t>
  </si>
  <si>
    <t>ﾀｼﾞﾏ ﾘｭｳｼﾝ</t>
  </si>
  <si>
    <t>田中　泰雅</t>
  </si>
  <si>
    <t>ﾀﾅｶ ﾀｲｶﾞ</t>
  </si>
  <si>
    <t>田中　遥翔</t>
  </si>
  <si>
    <t>ﾀﾅｶ ﾊﾙﾄ</t>
  </si>
  <si>
    <t>田中　大陸</t>
  </si>
  <si>
    <t>ﾀﾅｶ ﾘｸ</t>
  </si>
  <si>
    <t>田畑　海斗</t>
  </si>
  <si>
    <t>ﾀﾊﾞﾀ ｶｲﾄ</t>
  </si>
  <si>
    <t>土井　悠?</t>
  </si>
  <si>
    <t>ﾄﾞｲ ﾕｳｷ</t>
  </si>
  <si>
    <t>永江　樹</t>
  </si>
  <si>
    <t>ﾅｶﾞｴ ｲﾂｷ</t>
  </si>
  <si>
    <t>中崎　櫂斗</t>
  </si>
  <si>
    <t>ﾅｶｻﾞｷ ｶｲﾄ</t>
  </si>
  <si>
    <t>中嶋　康太</t>
  </si>
  <si>
    <t>ﾅｶｼﾞﾏ ｺｳﾀ</t>
  </si>
  <si>
    <t>永田　大和</t>
  </si>
  <si>
    <t>ﾅｶﾞﾀ ﾔﾏﾄ</t>
  </si>
  <si>
    <t>中平　翔悟</t>
  </si>
  <si>
    <t>ﾅｶﾋﾗ ｼｮｳｺﾞ</t>
  </si>
  <si>
    <t>中村　玲皇</t>
  </si>
  <si>
    <t>ﾅｶﾑﾗ ﾚｵ</t>
  </si>
  <si>
    <t>西内　悠人</t>
  </si>
  <si>
    <t>ﾆｼｳﾁ ﾊﾙﾄ</t>
  </si>
  <si>
    <t>西川　成土</t>
  </si>
  <si>
    <t>ﾆｼｶﾜ ﾅﾙﾄ</t>
  </si>
  <si>
    <t>西澤　輝斗</t>
  </si>
  <si>
    <t>ﾆｼｻﾞﾜ ｷﾗﾄ</t>
  </si>
  <si>
    <t>枦元　拓幹</t>
  </si>
  <si>
    <t>ﾊｾﾞﾓﾄ ﾀｸﾐ</t>
  </si>
  <si>
    <t>八田　優希</t>
  </si>
  <si>
    <t>ﾊｯﾀ ﾕｳｷ</t>
  </si>
  <si>
    <t>服部　禅樹</t>
  </si>
  <si>
    <t>ﾊｯﾄﾘ ﾕｽﾞｷ</t>
  </si>
  <si>
    <t>樋口　宗嗣</t>
  </si>
  <si>
    <t>ﾋｸﾞﾁ ｿｳｼ</t>
  </si>
  <si>
    <t>平山　凌大</t>
  </si>
  <si>
    <t>ﾋﾗﾔﾏ ﾘｮｳﾀ</t>
  </si>
  <si>
    <t>廣江　優太</t>
  </si>
  <si>
    <t>ﾋﾛｴ ﾕｳﾀ</t>
  </si>
  <si>
    <t>藤村　慧祥</t>
  </si>
  <si>
    <t>ﾌｼﾞﾑﾗ ｹｲｼｮｳ</t>
  </si>
  <si>
    <t>別府　涼司</t>
  </si>
  <si>
    <t>堀　大夢</t>
  </si>
  <si>
    <t>ﾎﾘ ﾀｲﾑ</t>
  </si>
  <si>
    <t>堀川　正樹</t>
  </si>
  <si>
    <t>ﾎﾘｶﾜ ﾏｻｷ</t>
  </si>
  <si>
    <t>前川　雄飛</t>
  </si>
  <si>
    <t>ﾏｴｶﾜ ﾕｳﾄ</t>
  </si>
  <si>
    <t>町　駿翔</t>
  </si>
  <si>
    <t>ﾏﾁ ﾊﾔﾄ</t>
  </si>
  <si>
    <t>松村　央斗</t>
  </si>
  <si>
    <t>ﾏﾂﾑﾗ ﾋﾛﾄ</t>
  </si>
  <si>
    <t>松山　陸</t>
  </si>
  <si>
    <t>ﾏﾂﾔﾏ ﾘｸ</t>
  </si>
  <si>
    <t>丸山　空大</t>
  </si>
  <si>
    <t>ﾏﾙﾔﾏ ｿﾗ</t>
  </si>
  <si>
    <t>三木　志門</t>
  </si>
  <si>
    <t>ﾐｷ ｼﾓﾝ</t>
  </si>
  <si>
    <t>宮城　威明</t>
  </si>
  <si>
    <t>ﾐﾔｷﾞ ﾀｹｱｷ</t>
  </si>
  <si>
    <t>村田　周</t>
  </si>
  <si>
    <t>ﾑﾗﾀ ｼｭｳ</t>
  </si>
  <si>
    <t>森田　誠矢</t>
  </si>
  <si>
    <t>ﾓﾘﾀ ｾｲﾔ</t>
  </si>
  <si>
    <t>柳　大翔</t>
  </si>
  <si>
    <t>ﾔﾅｷﾞ ﾊﾙﾄ</t>
  </si>
  <si>
    <t>柳田　晴哉</t>
  </si>
  <si>
    <t>ﾔﾅﾀﾞ ｾｲﾔ</t>
  </si>
  <si>
    <t>山口　正孝</t>
  </si>
  <si>
    <t>ﾔﾏｸﾞﾁ ﾏｻﾀｶ</t>
  </si>
  <si>
    <t>山本　渉琉</t>
  </si>
  <si>
    <t>ﾔﾏﾓﾄ ﾜﾀﾙ</t>
  </si>
  <si>
    <t>吉田　直生</t>
  </si>
  <si>
    <t>ﾖｼﾀﾞ ﾅｵｷ</t>
  </si>
  <si>
    <t>吉田　直也</t>
  </si>
  <si>
    <t>ﾖｼﾀﾞ ﾅｵﾔ</t>
  </si>
  <si>
    <t>吉谷　悠輝</t>
  </si>
  <si>
    <t>ﾖｼﾀﾆ ﾕｳｷ</t>
  </si>
  <si>
    <t>和田　真明</t>
  </si>
  <si>
    <t>ﾜﾀﾞ ﾏｻｱｷ</t>
  </si>
  <si>
    <t>村上　翔太</t>
  </si>
  <si>
    <t>ﾑﾗｶﾐ ｼｮｳﾀ</t>
  </si>
  <si>
    <t>湯浅　可絃</t>
  </si>
  <si>
    <t>松宮　武蔵</t>
  </si>
  <si>
    <t>ﾏﾂﾐﾔ ﾑｻｼ</t>
  </si>
  <si>
    <t>池永　雅也</t>
  </si>
  <si>
    <t>ｲｹﾅｶﾞ ﾏｻﾔ</t>
  </si>
  <si>
    <t>尾上　倖大</t>
  </si>
  <si>
    <t>ｵﾉｳｴ ｺｳﾀﾞｲ</t>
  </si>
  <si>
    <t>伊藤　優太</t>
  </si>
  <si>
    <t>津田　慎</t>
  </si>
  <si>
    <t>ﾂﾀﾞ ｼﾝ</t>
  </si>
  <si>
    <t>谷口　瑶昊</t>
  </si>
  <si>
    <t>ﾀﾆｸﾞﾁ ﾖｳｺｳ</t>
  </si>
  <si>
    <t>田中　想叶</t>
  </si>
  <si>
    <t>ﾀﾅｶ ｶﾅﾙ</t>
  </si>
  <si>
    <t>大村　大和</t>
  </si>
  <si>
    <t>ｵｵﾑﾗ ﾔﾏﾄ</t>
  </si>
  <si>
    <t>貝　章太郎</t>
  </si>
  <si>
    <t>ｶｲ ｼｮｳﾀﾛｳ</t>
  </si>
  <si>
    <t>山口　裕星</t>
  </si>
  <si>
    <t>ﾔﾏｸﾞﾁ ﾕｳｾｲ</t>
  </si>
  <si>
    <t>上甲　嵩晃</t>
  </si>
  <si>
    <t>ｼﾞｮｳｺｳ ﾀｶｱｷ</t>
  </si>
  <si>
    <t>川田　遥斗</t>
  </si>
  <si>
    <t>ｶﾜﾀ ﾊﾙﾄ</t>
  </si>
  <si>
    <t>亀石　理穏</t>
  </si>
  <si>
    <t>ｶﾒｲｼ ﾘｵﾝ</t>
  </si>
  <si>
    <t>安田　麟太郎</t>
  </si>
  <si>
    <t>ﾔｽﾀﾞ ﾘﾝﾀﾛｳ</t>
  </si>
  <si>
    <t>角田　大夢</t>
  </si>
  <si>
    <t>ｽﾐﾀﾞ ﾋﾛﾑ</t>
  </si>
  <si>
    <t>中清水　律</t>
  </si>
  <si>
    <t>ﾅｶｼﾐｽﾞ ﾘﾂ</t>
  </si>
  <si>
    <t>林　祐太</t>
  </si>
  <si>
    <t>ﾊﾔｼ ﾕｳﾀ</t>
  </si>
  <si>
    <t>棚橋　永翔</t>
  </si>
  <si>
    <t>ﾀﾅﾊﾞｼ ｴｲﾄ</t>
  </si>
  <si>
    <t>榎　渚</t>
  </si>
  <si>
    <t>ｴﾉｷ ﾅｷﾞｻ</t>
  </si>
  <si>
    <t>中島　聡太</t>
  </si>
  <si>
    <t>ﾅｶｼﾞﾏ ｿｳﾀ</t>
  </si>
  <si>
    <t>小野田　拓真</t>
  </si>
  <si>
    <t>ｵﾉﾀﾞ ﾀｸﾏ</t>
  </si>
  <si>
    <t>池上　汀</t>
  </si>
  <si>
    <t>ｲｹｶﾞﾐ ﾐｷﾞﾜ</t>
  </si>
  <si>
    <t>稲垣　快飛</t>
  </si>
  <si>
    <t>ｲｹｶﾞｷ ｶｲﾄ</t>
  </si>
  <si>
    <t>大磯　一也</t>
  </si>
  <si>
    <t>ｵｵｲｿ ｶｽﾞﾔ</t>
  </si>
  <si>
    <t>谷埜　太郎</t>
  </si>
  <si>
    <t>ﾀﾆﾉ ﾀﾛｳ</t>
  </si>
  <si>
    <t>山縣　翔</t>
  </si>
  <si>
    <t>ﾔﾏｶﾞﾀ ｼｮｳ</t>
  </si>
  <si>
    <t>伴　優英</t>
  </si>
  <si>
    <t>ﾊﾞﾝ ﾕｳｴｲ</t>
  </si>
  <si>
    <t>服部　賢慎</t>
  </si>
  <si>
    <t>ﾊｯﾄﾘ ｹﾝｼﾝ</t>
  </si>
  <si>
    <t>高木　晴</t>
  </si>
  <si>
    <t>ﾀｶｷﾞ ﾊﾙ</t>
  </si>
  <si>
    <t>戎　晴大</t>
  </si>
  <si>
    <t>ｴﾋﾞｽ ｾｲﾀﾞｲ</t>
  </si>
  <si>
    <t>岡　勇晴</t>
  </si>
  <si>
    <t>ｵｶ ｲﾊﾙ</t>
  </si>
  <si>
    <t>白井　誉</t>
  </si>
  <si>
    <t>ｼﾗｲ ﾎﾏﾚ</t>
  </si>
  <si>
    <t>小堀　慎之介</t>
  </si>
  <si>
    <t>ｺﾎﾞﾘ ｼﾝﾉｽｹ</t>
  </si>
  <si>
    <t>田中　鷲仁生</t>
  </si>
  <si>
    <t>ﾀﾅｶ ｼﾞｭﾆｲ</t>
  </si>
  <si>
    <t>中谷　空楽</t>
  </si>
  <si>
    <t>ﾅｶﾀﾆ ｸｳｶﾞ</t>
  </si>
  <si>
    <t>斉藤　陸</t>
  </si>
  <si>
    <t>ｻｲﾄｳ ﾘｸ</t>
  </si>
  <si>
    <t>小住　渉太</t>
  </si>
  <si>
    <t>ｺｽﾐ ｼｮｳﾀ</t>
  </si>
  <si>
    <t>藤原　悠之</t>
  </si>
  <si>
    <t>ﾌｼﾞﾜﾗ ﾊﾙﾕｷ</t>
  </si>
  <si>
    <t>本多　力</t>
  </si>
  <si>
    <t>ﾎﾝﾀﾞ ﾁｶﾗ</t>
  </si>
  <si>
    <t>長東　功大</t>
  </si>
  <si>
    <t>ﾅｶﾞﾄ ｺｳﾀﾞｲ</t>
  </si>
  <si>
    <t>立花　玲磨</t>
  </si>
  <si>
    <t>ﾀﾁﾊﾞﾅ ﾘｮｳﾏ</t>
  </si>
  <si>
    <t>柳　琉雅</t>
  </si>
  <si>
    <t>ﾔﾅｷﾞ ﾘｭｳｶﾞ</t>
  </si>
  <si>
    <t>南　政希</t>
  </si>
  <si>
    <t>ﾐﾅﾐ ﾏｻｷ</t>
  </si>
  <si>
    <t>関　栖々弥</t>
  </si>
  <si>
    <t>ｾｷ ｽｽﾞﾔ</t>
  </si>
  <si>
    <t>道野　尊琉</t>
  </si>
  <si>
    <t>ﾐﾁﾉ ﾀｹﾙ</t>
  </si>
  <si>
    <t>櫻井　俊輔</t>
  </si>
  <si>
    <t>ｻｸﾗｲ ｼｭﾝｽｹ</t>
  </si>
  <si>
    <t>山本　靖斗</t>
  </si>
  <si>
    <t>ﾔﾏﾓﾄ ﾔｽﾄ</t>
  </si>
  <si>
    <t>神崎　隼人</t>
  </si>
  <si>
    <t>ｶﾝｻﾞｷ ﾊﾔﾄ</t>
  </si>
  <si>
    <t>河上　侑聖</t>
  </si>
  <si>
    <t>ｶﾜｶﾐ ﾕｳｾｲ</t>
  </si>
  <si>
    <t>平井　遥陽</t>
  </si>
  <si>
    <t>ﾋﾗｲ ﾊﾙﾋ</t>
  </si>
  <si>
    <t>片川　寛翔</t>
  </si>
  <si>
    <t>ｶﾀｶﾜ ﾋﾛﾄ</t>
  </si>
  <si>
    <t>西村　圭柊</t>
  </si>
  <si>
    <t>ﾆｼﾑﾗ ｹｲｼｭｳ</t>
  </si>
  <si>
    <t>南　冠太</t>
  </si>
  <si>
    <t>ﾐﾅﾐ ｶﾝﾀ</t>
  </si>
  <si>
    <t>奥野　泰希</t>
  </si>
  <si>
    <t>ｵｸﾉ ﾀｲｷ</t>
  </si>
  <si>
    <t>西田　優座</t>
  </si>
  <si>
    <t>ﾆｼﾀﾞ ﾕｳｻﾞ</t>
  </si>
  <si>
    <t>髙橋　雄大</t>
  </si>
  <si>
    <t>ﾀｶﾊｼ ﾕｳﾀﾞｲ</t>
  </si>
  <si>
    <t>志手　奏太</t>
  </si>
  <si>
    <t>ｼﾃ ｿｳﾀ</t>
  </si>
  <si>
    <t>樋口　夢叶</t>
  </si>
  <si>
    <t>ﾋｸﾞﾁ ﾕｳﾄ</t>
  </si>
  <si>
    <t>木下　富美之</t>
  </si>
  <si>
    <t>ｷﾉｼﾀ ﾌﾐﾕｷ</t>
  </si>
  <si>
    <t>青山　泰樹</t>
  </si>
  <si>
    <t>ｱｵﾔﾏ ﾀｲｷ</t>
  </si>
  <si>
    <t>細見　昂輝</t>
  </si>
  <si>
    <t>ﾎｿﾐ ｺｳｷ</t>
  </si>
  <si>
    <t>梶山　大輝</t>
  </si>
  <si>
    <t>ｶｼﾞﾔﾏ ﾀﾞｲｷ</t>
  </si>
  <si>
    <t>樋口　聡一</t>
  </si>
  <si>
    <t>ﾋｸﾞﾁ ｿｳｲﾁ</t>
  </si>
  <si>
    <t>稲垣　喜一</t>
  </si>
  <si>
    <t>ｲﾅｶﾞｷ ﾖｼｶｽﾞ</t>
  </si>
  <si>
    <t>押谷　征明</t>
  </si>
  <si>
    <t>ｵｼﾀﾆ ﾊﾙ</t>
  </si>
  <si>
    <t>名代　涼真</t>
  </si>
  <si>
    <t>ﾅﾀﾞｲ ﾘｮｳﾏ</t>
  </si>
  <si>
    <t>藤井　継音</t>
  </si>
  <si>
    <t>ﾌｼﾞｲ ｵﾄ</t>
  </si>
  <si>
    <t>若林　亮彦</t>
  </si>
  <si>
    <t>ﾜｶﾊﾞﾔｼ ﾖｼﾋｺ</t>
  </si>
  <si>
    <t>川口　航生</t>
  </si>
  <si>
    <t>ｶﾜｸﾞﾁ ｺｳｾｲ</t>
  </si>
  <si>
    <t>阪口　航太</t>
  </si>
  <si>
    <t>ｻｶｸﾞﾁ ｺｳﾀ</t>
  </si>
  <si>
    <t>好金　空良</t>
  </si>
  <si>
    <t>ﾖｼｶﾈ ｿﾗ</t>
  </si>
  <si>
    <t>大久保　康祐</t>
  </si>
  <si>
    <t>ｵｵｸﾎﾞ ｺｳｽｹ</t>
  </si>
  <si>
    <t>山口　裕士</t>
  </si>
  <si>
    <t>ﾔﾏｸﾞﾁ ﾕｳｼﾞ</t>
  </si>
  <si>
    <t>髙橋　由一朗</t>
  </si>
  <si>
    <t>ﾀｶﾊｼ ﾕｳｲﾁﾛｳ</t>
  </si>
  <si>
    <t>武下　侃巧</t>
  </si>
  <si>
    <t>ﾀｹｼﾀ ｶﾝﾀ</t>
  </si>
  <si>
    <t>深沢　虎太朗</t>
  </si>
  <si>
    <t>ﾌｶｻﾜ ｺﾀﾛｳ</t>
  </si>
  <si>
    <t>藪内　拓望</t>
  </si>
  <si>
    <t>ﾔﾌﾞｳﾁ ﾀｸﾐ</t>
  </si>
  <si>
    <t>宮原　悠太</t>
  </si>
  <si>
    <t>ﾐﾔﾊﾗ ﾕｳﾀ</t>
  </si>
  <si>
    <t>三神　大翔</t>
  </si>
  <si>
    <t>ﾐｶﾐ ﾋﾛﾄ</t>
  </si>
  <si>
    <t>長谷川　佑輝</t>
  </si>
  <si>
    <t>ﾊｾｶﾞﾜ ﾕｳｷ</t>
  </si>
  <si>
    <t>筑紫　公秀</t>
  </si>
  <si>
    <t>ﾂｸｼ ｷﾐﾋﾃﾞ</t>
  </si>
  <si>
    <t>文珠　榮太</t>
  </si>
  <si>
    <t>ﾓﾝｼﾞｭ ｴｲﾀ</t>
  </si>
  <si>
    <t>重村　波也斗</t>
  </si>
  <si>
    <t>ｼｹﾞﾑﾗ ﾊﾔﾄ</t>
  </si>
  <si>
    <t>中村　昊羽</t>
  </si>
  <si>
    <t>ﾅｶﾑﾗ ｺｳ</t>
  </si>
  <si>
    <t>三浦　慈音</t>
  </si>
  <si>
    <t>ﾐｳﾗ ｼﾞｵﾝ</t>
  </si>
  <si>
    <t>溝渕　遼太</t>
  </si>
  <si>
    <t>ﾐｿﾞﾌﾞﾁ ﾘｮｳﾀ</t>
  </si>
  <si>
    <t>政平　渉太</t>
  </si>
  <si>
    <t>ﾏｻﾋﾗ ｼｮｳﾀ</t>
  </si>
  <si>
    <t>山田　那月</t>
  </si>
  <si>
    <t>ﾔﾏﾀﾞ ﾅﾂｷ</t>
  </si>
  <si>
    <t>末武　勇樹</t>
  </si>
  <si>
    <t>ｽｴﾀｹ ﾕｳｷ</t>
  </si>
  <si>
    <t>藪西　隼人</t>
  </si>
  <si>
    <t>ﾔﾌﾞﾆｼ ﾊﾔﾄ</t>
  </si>
  <si>
    <t>柳町　悠斗</t>
  </si>
  <si>
    <t>ﾔﾅｷﾞﾏﾁ ﾊﾙﾄ</t>
  </si>
  <si>
    <t>遠藤　大介</t>
  </si>
  <si>
    <t>ｴﾝﾄﾞｳ ﾀｲｽｹ</t>
  </si>
  <si>
    <t>小野　竜之介</t>
  </si>
  <si>
    <t>ｵﾉ ﾘｭｳﾉｽｹ</t>
  </si>
  <si>
    <t>山岡　直生</t>
  </si>
  <si>
    <t>ﾔﾏｵｶ ﾅｵﾐ</t>
  </si>
  <si>
    <t>前田　朝陽</t>
  </si>
  <si>
    <t>ﾏｴﾀﾞ ｱｻﾋ</t>
  </si>
  <si>
    <t>田中　洋佑</t>
  </si>
  <si>
    <t>瀬戸　信成</t>
  </si>
  <si>
    <t>ｾﾄ ﾉﾌﾞﾅﾘ</t>
  </si>
  <si>
    <t>小島　伸介</t>
  </si>
  <si>
    <t>ｺｼﾞﾏ ｼﾝｽｹ</t>
  </si>
  <si>
    <t>北島　悠翔</t>
  </si>
  <si>
    <t>ｷﾀｼﾞﾏ ﾕｳﾄ</t>
  </si>
  <si>
    <t>水野　椋介</t>
  </si>
  <si>
    <t>ﾐｽﾞﾉ ﾘｮｳｽｹ</t>
  </si>
  <si>
    <t>太田　航生</t>
  </si>
  <si>
    <t>ｵｵﾀ ｺｳｾｲ</t>
  </si>
  <si>
    <t>山本　泰平</t>
  </si>
  <si>
    <t>ﾔﾏﾓﾄ ﾀｲﾍｲ</t>
  </si>
  <si>
    <t>ﾅｶﾀﾞ ﾊﾙﾄ</t>
  </si>
  <si>
    <t>安藤　誉純</t>
  </si>
  <si>
    <t>ｱﾝﾄﾞｳ ﾀｶｽﾞﾐ</t>
  </si>
  <si>
    <t>丹野　啓仁</t>
  </si>
  <si>
    <t>ﾀﾝﾉ ｹｲﾄ</t>
  </si>
  <si>
    <t>浦田　峻太朗</t>
  </si>
  <si>
    <t>ｳﾗﾀ ｼｭﾝﾀﾛｳ</t>
  </si>
  <si>
    <t>庄田　隆人</t>
  </si>
  <si>
    <t>ｼｮｳﾀﾞ ﾘｭｳﾄ</t>
  </si>
  <si>
    <t>折橋　巧也</t>
  </si>
  <si>
    <t>ｵﾘﾊｼ ﾀｸﾔ</t>
  </si>
  <si>
    <t>中尾　亮介</t>
  </si>
  <si>
    <t>ﾅｶｵ ﾘｮｳｽｹ</t>
  </si>
  <si>
    <t>造田　隼佑</t>
  </si>
  <si>
    <t>ｿﾞｳﾀﾞ ｼｭﾝｽｹ</t>
  </si>
  <si>
    <t>北田　泰基</t>
  </si>
  <si>
    <t>ｷﾀﾀﾞ ﾀｲｷ</t>
  </si>
  <si>
    <t>吉田　和史</t>
  </si>
  <si>
    <t>ﾖｼﾀﾞ ｶｽﾞｼ</t>
  </si>
  <si>
    <t>新美　凌大</t>
  </si>
  <si>
    <t>ﾆｲﾐ ﾘｮｳﾀ</t>
  </si>
  <si>
    <t>山口　貴也</t>
  </si>
  <si>
    <t>ﾔﾏｸﾞﾁ ﾀｶﾔ</t>
  </si>
  <si>
    <t>赤松　和樹</t>
  </si>
  <si>
    <t>ｱｶﾏﾂ ｶｽﾞｷ</t>
  </si>
  <si>
    <t>中村　洸文</t>
  </si>
  <si>
    <t>ﾅｶﾑﾗ ﾋﾛﾌﾐ</t>
  </si>
  <si>
    <t>古川　璃空</t>
  </si>
  <si>
    <t>ｺｶﾞﾜ ﾘｸ</t>
  </si>
  <si>
    <t>前田　充輝</t>
  </si>
  <si>
    <t>ﾏｴﾀﾞ ﾐﾂｷ</t>
  </si>
  <si>
    <t>浅野　公太</t>
  </si>
  <si>
    <t>ｱｻﾉ ｺｳﾀ</t>
  </si>
  <si>
    <t>中本　征汰</t>
  </si>
  <si>
    <t>ﾅｶﾓﾄ ｾｲﾀ</t>
  </si>
  <si>
    <t>坂本　晴紀</t>
  </si>
  <si>
    <t>ｻｶﾓﾄ ﾊﾙｷ</t>
  </si>
  <si>
    <t>米澤　陽平</t>
  </si>
  <si>
    <t>ﾖﾈｻﾞﾜ ﾖｳﾍｲ</t>
  </si>
  <si>
    <t>久松　優真</t>
  </si>
  <si>
    <t>ﾋｻﾏﾂ ﾕｳﾏ</t>
  </si>
  <si>
    <t>鷲見　健介</t>
  </si>
  <si>
    <t>ｽﾐ ｹﾝｽｹ</t>
  </si>
  <si>
    <t>川口　拓実</t>
  </si>
  <si>
    <t>ｶﾜｸﾞﾁ ﾀｸﾐ</t>
  </si>
  <si>
    <t>印藤　広翔</t>
  </si>
  <si>
    <t>ｲﾝﾄﾞｳ ﾋﾛﾄ</t>
  </si>
  <si>
    <t>川邊　直征</t>
  </si>
  <si>
    <t>ｶﾜﾅﾍﾞ ﾅｵﾕｷ</t>
  </si>
  <si>
    <t>足立　英士</t>
  </si>
  <si>
    <t>ｱﾀﾞﾁ ｴｲｼﾞ</t>
  </si>
  <si>
    <t>長野　董也</t>
  </si>
  <si>
    <t>ﾅｶﾞﾉ ﾄｳﾔ</t>
  </si>
  <si>
    <t>尾崎　友基</t>
  </si>
  <si>
    <t>ｵｻﾞｷ ﾕｳｷ</t>
  </si>
  <si>
    <t>古田　智也</t>
  </si>
  <si>
    <t>ﾌﾙﾀ ﾄﾓﾔ</t>
  </si>
  <si>
    <t>廣田　悠磨</t>
  </si>
  <si>
    <t>ﾋﾛﾀ ﾕｳﾏ</t>
  </si>
  <si>
    <t>吉木　寛馬</t>
  </si>
  <si>
    <t>ﾖｼｷ ｶﾝﾏ</t>
  </si>
  <si>
    <t>本多　邦之</t>
  </si>
  <si>
    <t>ﾎﾝﾀﾞ ｸﾆﾕｷ</t>
  </si>
  <si>
    <t>落合　勇斗</t>
  </si>
  <si>
    <t>ｵﾁｱｲ ﾕｳﾄ</t>
  </si>
  <si>
    <t>松島　怜哉</t>
  </si>
  <si>
    <t>ﾏﾂｼﾏ ﾘｮｳﾔ</t>
  </si>
  <si>
    <t>島内　僚大</t>
  </si>
  <si>
    <t>ｼﾏｳﾁ ﾘｮｳﾀ</t>
  </si>
  <si>
    <t>吉川　烈央</t>
  </si>
  <si>
    <t>ﾖｼｶﾜ ﾚｵ</t>
  </si>
  <si>
    <t>松本　晶</t>
  </si>
  <si>
    <t>ﾏﾂﾓﾄ ｼｮｳ</t>
  </si>
  <si>
    <t>畝本　悠太</t>
  </si>
  <si>
    <t>ｳﾈﾓﾄ ﾕｳﾀ</t>
  </si>
  <si>
    <t>永安　正弥</t>
  </si>
  <si>
    <t>ﾅｶﾞﾔｽ ﾏｻﾔ</t>
  </si>
  <si>
    <t>辻脇　駿</t>
  </si>
  <si>
    <t>ﾂｼﾞﾜｷ ｼｭﾝ</t>
  </si>
  <si>
    <t>黒田　琥央佑</t>
  </si>
  <si>
    <t>ｸﾛﾀﾞ ｺｳｽｹ</t>
  </si>
  <si>
    <t>萩原　康介</t>
  </si>
  <si>
    <t>ﾊｷﾞﾜﾗ ｺｳｽｹ</t>
  </si>
  <si>
    <t>東　倫太朗</t>
    <rPh sb="4" eb="5">
      <t>ホガ</t>
    </rPh>
    <phoneticPr fontId="4"/>
  </si>
  <si>
    <t>ｱｽﾞﾏ ﾘﾝﾀﾛｳ</t>
  </si>
  <si>
    <t>土居　弘季</t>
  </si>
  <si>
    <t>ﾄﾞｲ ﾋﾛｷ</t>
  </si>
  <si>
    <t>湊　大智</t>
  </si>
  <si>
    <t>ﾐﾅﾄ ﾀｲﾁ</t>
  </si>
  <si>
    <t>菅沼　直紘</t>
  </si>
  <si>
    <t>ｽｶﾞﾇﾏ ﾅｵﾋﾛ</t>
  </si>
  <si>
    <t>松原　蒼</t>
  </si>
  <si>
    <t>ﾏﾂﾊﾞﾗ ｱｵｲ</t>
  </si>
  <si>
    <t>前川　弘樹</t>
  </si>
  <si>
    <t>ﾏｴｶﾜ ﾋﾛｷ</t>
  </si>
  <si>
    <t>恵藤　伸泰</t>
  </si>
  <si>
    <t>ｴﾄｳ ﾉﾌﾞﾔｽ</t>
  </si>
  <si>
    <t>尾嶋　祥太</t>
  </si>
  <si>
    <t>ｵｼﾞﾏ ｼｮｳﾀ</t>
  </si>
  <si>
    <t>葛城　悠太</t>
  </si>
  <si>
    <t>ｶﾂﾗｷﾞ ﾕｳﾀ</t>
  </si>
  <si>
    <t>川杉　泉理</t>
  </si>
  <si>
    <t>ｶﾜｽｷﾞ ｾﾝﾘ</t>
  </si>
  <si>
    <t>木田　大晴</t>
  </si>
  <si>
    <t>ｷﾀﾞ ﾀｲｾｲ</t>
  </si>
  <si>
    <t>松村　泰知</t>
  </si>
  <si>
    <t>ﾏﾂﾑﾗ ﾀｲﾁ</t>
  </si>
  <si>
    <t>岩城　伊弘人</t>
  </si>
  <si>
    <t>ｲﾜｼﾛ ｲｸﾄ</t>
  </si>
  <si>
    <t>上地　白竜</t>
  </si>
  <si>
    <t>ｶﾐｼﾞ ﾊｸﾘｭｳ</t>
  </si>
  <si>
    <t>東本　匠</t>
  </si>
  <si>
    <t>ﾋｶﾞｼﾓﾄ ﾀｸﾐ</t>
  </si>
  <si>
    <t>古賀　天</t>
    <rPh sb="0" eb="2">
      <t>コガ</t>
    </rPh>
    <rPh sb="3" eb="4">
      <t>テン</t>
    </rPh>
    <phoneticPr fontId="4"/>
  </si>
  <si>
    <t>日下　大誠</t>
  </si>
  <si>
    <t>ｸｻｶ ﾀｲｾｲ</t>
  </si>
  <si>
    <t>千田　晃士朗</t>
  </si>
  <si>
    <t>ｾﾝﾀﾞ ｺｳｼﾛｳ</t>
  </si>
  <si>
    <t>山田　翔悟</t>
  </si>
  <si>
    <t>ﾔﾏﾀﾞ ｼｮｳｺﾞ</t>
  </si>
  <si>
    <t>中嶋　律空</t>
  </si>
  <si>
    <t>ﾅｶｼﾞﾏ ﾘｸ</t>
  </si>
  <si>
    <t>浜守　光映</t>
  </si>
  <si>
    <t>ﾊﾏﾓﾘ ﾃﾙｷ</t>
  </si>
  <si>
    <t>吉川　大智</t>
  </si>
  <si>
    <t>ﾖｼｶﾜ ﾀﾞｲﾁ</t>
  </si>
  <si>
    <t>雨澤　優太</t>
  </si>
  <si>
    <t>ｱﾒｻﾞﾜ ﾕｳﾀ</t>
  </si>
  <si>
    <t>新田　翼</t>
  </si>
  <si>
    <t>ﾆｯﾀ ﾂﾊﾞｻ</t>
  </si>
  <si>
    <t>舛田　祥拓</t>
  </si>
  <si>
    <t>ﾏｽﾀﾞ ｼｮｳﾀｸ</t>
  </si>
  <si>
    <t>田口　直裕</t>
  </si>
  <si>
    <t>ﾀｸﾞﾁ ﾅｵﾋﾛ</t>
  </si>
  <si>
    <t>水野　輔</t>
  </si>
  <si>
    <t>ﾐｽﾞﾉ ﾀｽｸ</t>
  </si>
  <si>
    <t>石川　慎翔</t>
  </si>
  <si>
    <t>森本　晴倖</t>
  </si>
  <si>
    <t>ﾓﾘﾓﾄ ﾊﾙﾕｷ</t>
  </si>
  <si>
    <t>市　朋顕</t>
  </si>
  <si>
    <t>ｲﾁ ﾄﾓｱｷ</t>
  </si>
  <si>
    <t>倉本　晃汰</t>
  </si>
  <si>
    <t>ｸﾗﾓﾄ ｺｳﾀ</t>
  </si>
  <si>
    <t>後藤　聖空</t>
  </si>
  <si>
    <t>ｺﾞﾄｳ ｾｲｱ</t>
  </si>
  <si>
    <t>永沼　渡輝央</t>
  </si>
  <si>
    <t>ﾅｶﾞﾇﾏ ﾄｷｵ</t>
  </si>
  <si>
    <t>東川　大輝</t>
  </si>
  <si>
    <t>ﾋｶﾞｼｶﾜ ﾀﾞｲｷ</t>
  </si>
  <si>
    <t>川越　悠生</t>
  </si>
  <si>
    <t>ｶﾜｺﾞｼ ﾊﾙｷ</t>
  </si>
  <si>
    <t>藤本　晃太朗</t>
  </si>
  <si>
    <t>山内　政成</t>
  </si>
  <si>
    <t>ﾔﾏｳﾁ ﾏｻﾅﾘ</t>
  </si>
  <si>
    <t>王前　成登</t>
  </si>
  <si>
    <t>ｵｳﾏｴ ﾅﾘﾄ</t>
  </si>
  <si>
    <t>堀井　昊</t>
  </si>
  <si>
    <t>ﾎﾘｲ ｺｳ</t>
  </si>
  <si>
    <t>岩本　優太</t>
  </si>
  <si>
    <t>ｲﾜﾓﾄ ﾕｳﾀ</t>
  </si>
  <si>
    <t>石塚　洸汰朗</t>
  </si>
  <si>
    <t>ｲｼﾂﾞｶ ｺｳﾀﾛｳ</t>
  </si>
  <si>
    <t>竹内　隆騎</t>
  </si>
  <si>
    <t>ﾀｹｳﾁ ﾘｭｳｷ</t>
  </si>
  <si>
    <t>年綱　諒</t>
  </si>
  <si>
    <t>ﾄｼﾂﾅ ﾏｺﾄ</t>
  </si>
  <si>
    <t>西田　錬哉</t>
  </si>
  <si>
    <t>ﾆｼﾀﾞ ﾚﾝﾔ</t>
  </si>
  <si>
    <t>森本　空凛</t>
  </si>
  <si>
    <t>ﾓﾘﾓﾄ ｿﾗ</t>
  </si>
  <si>
    <t>服部　暖大</t>
  </si>
  <si>
    <t>ﾊｯﾄﾘ ﾊﾙﾄ</t>
  </si>
  <si>
    <t>桑水流　和也</t>
  </si>
  <si>
    <t>ｸﾜｽﾞﾙ ｶｽﾞﾔ</t>
  </si>
  <si>
    <t>淺倉　健太</t>
  </si>
  <si>
    <t>ｱｻｸﾗ ｹﾝﾀ</t>
  </si>
  <si>
    <t>蟹田　藍己</t>
  </si>
  <si>
    <t>ｶﾆﾀﾞ ｱｲｷ</t>
  </si>
  <si>
    <t>片山　寛仁</t>
  </si>
  <si>
    <t>ｶﾀﾔﾏ ﾋﾛﾄ</t>
  </si>
  <si>
    <t>久谷　漣</t>
  </si>
  <si>
    <t>ﾋｻﾀﾆ ﾚﾝ</t>
  </si>
  <si>
    <t>西山　周汰</t>
  </si>
  <si>
    <t>ﾆｼﾔﾏ ｼｭｳﾀ</t>
  </si>
  <si>
    <t>山本　遥斗</t>
  </si>
  <si>
    <t>ﾔﾏﾓﾄ ﾊﾙﾄ</t>
  </si>
  <si>
    <t>山根　悠希</t>
  </si>
  <si>
    <t>ﾔﾏﾈ ﾕｳｷ</t>
  </si>
  <si>
    <t>山田　青生</t>
  </si>
  <si>
    <t>ﾔﾏﾀﾞ ｱｵｲ</t>
  </si>
  <si>
    <t>堅本　迅</t>
  </si>
  <si>
    <t>ｶﾀﾓﾄ ｼﾞﾝ</t>
  </si>
  <si>
    <t>西村　陽輝</t>
  </si>
  <si>
    <t>ﾆｼﾑﾗ ﾊﾙｷ</t>
  </si>
  <si>
    <t>光内　陽大</t>
  </si>
  <si>
    <t>ﾐﾂｳﾁ ﾊﾙﾄ</t>
  </si>
  <si>
    <t>石丸　巧人</t>
  </si>
  <si>
    <t>ｲｼﾏﾙ ｺｳﾄ</t>
  </si>
  <si>
    <t>足立　澪音</t>
  </si>
  <si>
    <t>ｱﾀﾞﾁ ﾚｵﾝ</t>
  </si>
  <si>
    <t>橋本　隆児</t>
  </si>
  <si>
    <t>ﾊｼﾓﾄ ﾘｭｳｼﾞ</t>
  </si>
  <si>
    <t>中西　拓海</t>
  </si>
  <si>
    <t>ﾅｶﾆｼ ﾀｸﾐ</t>
  </si>
  <si>
    <t>松井　優一</t>
  </si>
  <si>
    <t>ﾏﾂｲ ﾕｳｲﾁ</t>
  </si>
  <si>
    <t>竹内　篤史</t>
  </si>
  <si>
    <t>ﾀｹｳﾁ ｱﾂｼ</t>
  </si>
  <si>
    <t>中川　峻匡</t>
  </si>
  <si>
    <t>ﾅｶｶﾞﾜ ﾀｶﾏｻ</t>
  </si>
  <si>
    <t>栗岡　康成</t>
  </si>
  <si>
    <t>ｸﾘｵｶ ｺｳｾｲ</t>
  </si>
  <si>
    <t>駒井　聡一郎</t>
  </si>
  <si>
    <t>ｺﾏｲ ｿｳｲﾁﾛｳ</t>
  </si>
  <si>
    <t>石山　湧大</t>
  </si>
  <si>
    <t>ｲｼﾔﾏ ﾕｳﾀﾞｲ</t>
  </si>
  <si>
    <t>西宮　大貴</t>
  </si>
  <si>
    <t>ﾆｼﾐﾔ ﾀﾞｲｷ</t>
  </si>
  <si>
    <t>西村　倫之介</t>
  </si>
  <si>
    <t>ﾆｼﾑﾗ ﾘﾝﾉｽｹ</t>
  </si>
  <si>
    <t>西畑　太喜</t>
  </si>
  <si>
    <t>ﾆｼﾊﾀ ﾀｲｷ</t>
  </si>
  <si>
    <t>中澤　亮誇</t>
  </si>
  <si>
    <t>ﾅｶｻﾞﾜ ﾘｮｳｺﾞ</t>
  </si>
  <si>
    <t>門林　斗貴</t>
  </si>
  <si>
    <t>ｶﾄﾞﾊﾞﾔｼ ﾄｷ</t>
  </si>
  <si>
    <t>岩田　凛太郎</t>
  </si>
  <si>
    <t>ｲﾜﾀ ﾘﾝﾀﾛｳ</t>
  </si>
  <si>
    <t>大西　勧也</t>
  </si>
  <si>
    <t>ｵｵﾆｼ ﾕｷﾔ</t>
  </si>
  <si>
    <t>角本　尚也</t>
  </si>
  <si>
    <t>ｶｸﾓﾄ ﾅｵﾔ</t>
  </si>
  <si>
    <t>秋野　樹輝</t>
  </si>
  <si>
    <t>ｱｷﾉ ｼﾞｭｷ</t>
  </si>
  <si>
    <t>小田　匠人</t>
  </si>
  <si>
    <t>ｵﾀﾞ ﾀｸﾄ</t>
  </si>
  <si>
    <t>甲斐　傑</t>
  </si>
  <si>
    <t>ｶｲ ｽｸﾞﾙ</t>
  </si>
  <si>
    <t>欅　晴仁</t>
  </si>
  <si>
    <t>ｹﾔｷ ﾊﾙﾄ</t>
  </si>
  <si>
    <t>小口　遥大</t>
  </si>
  <si>
    <t>ｺｸﾞﾁ ﾊﾙｷ</t>
  </si>
  <si>
    <t>豊田　太一</t>
  </si>
  <si>
    <t>ﾄﾖﾀﾞ ﾀｲﾁ</t>
  </si>
  <si>
    <t>中山　悟希</t>
  </si>
  <si>
    <t>ﾅｶﾔﾏ ｻﾄｷ</t>
  </si>
  <si>
    <t>湯本　朋生</t>
  </si>
  <si>
    <t>ﾕﾓﾄ ﾄﾓｷ</t>
  </si>
  <si>
    <t>志水　直樹</t>
  </si>
  <si>
    <t>ｼﾐｽﾞ ﾅｵｷ</t>
  </si>
  <si>
    <t>谷山　達也</t>
  </si>
  <si>
    <t>ﾀﾆﾔﾏ ﾀﾂﾔ</t>
  </si>
  <si>
    <t>井上　嵩二郎</t>
  </si>
  <si>
    <t>ｲﾉｳｴ ｼｭｳｼﾞﾛｳ</t>
  </si>
  <si>
    <t>川口　由一郎</t>
  </si>
  <si>
    <t>ｶﾜｸﾞﾁ ﾕｳｲﾁﾛｳ</t>
  </si>
  <si>
    <t>久世　羽駈</t>
  </si>
  <si>
    <t>ｸｾﾞ ﾊｸ</t>
  </si>
  <si>
    <t>浅井　理孔</t>
  </si>
  <si>
    <t>ｱｻｲ ﾘｸ</t>
  </si>
  <si>
    <t>田中　風雅</t>
  </si>
  <si>
    <t>ﾀﾅｶ ﾌｳｶﾞ</t>
  </si>
  <si>
    <t>中川　敬貴</t>
  </si>
  <si>
    <t>ﾅｶｶﾞﾜ ｻﾄｷ</t>
  </si>
  <si>
    <t>恵中　春斗</t>
  </si>
  <si>
    <t>ｴﾅｶ ﾊﾙﾄ</t>
  </si>
  <si>
    <t>山下　蒼悟</t>
  </si>
  <si>
    <t>ﾔﾏｼﾀ ｿｳｺﾞ</t>
  </si>
  <si>
    <t>西山　直翔</t>
  </si>
  <si>
    <t>ﾆｼﾔﾏ ﾅｵﾄ</t>
  </si>
  <si>
    <t>中西　秀幸</t>
  </si>
  <si>
    <t>ﾅｶﾆｼ ﾋﾃﾞﾕｷ</t>
  </si>
  <si>
    <t>鈴木　柊</t>
  </si>
  <si>
    <t>ｽｽﾞｷ ｼｭｳ</t>
  </si>
  <si>
    <t>岡野　璃大</t>
  </si>
  <si>
    <t>ｵｶﾉ ﾘｵ</t>
  </si>
  <si>
    <t>前田　航太朗</t>
  </si>
  <si>
    <t>ﾏｴﾀﾞ ｺｳﾀﾛｳ</t>
  </si>
  <si>
    <t>中川　貴心</t>
  </si>
  <si>
    <t>ﾅｶｶﾞﾜ ｷｼﾝ</t>
  </si>
  <si>
    <t>赤尾　優斗</t>
  </si>
  <si>
    <t>ｱｶｵ ﾕｳﾄ</t>
  </si>
  <si>
    <t>秋岡　円</t>
  </si>
  <si>
    <t>ｱｷｵｶ ﾏﾙｲ</t>
  </si>
  <si>
    <t>足立　朱優</t>
  </si>
  <si>
    <t>ｱﾀﾞﾁ ｼｭｳﾔ</t>
  </si>
  <si>
    <t>中本　飛羽</t>
  </si>
  <si>
    <t>ﾅｶﾓﾄ ﾄﾜ</t>
  </si>
  <si>
    <t>小谷　歩</t>
  </si>
  <si>
    <t>ｺﾀﾆ ｱﾕﾑ</t>
  </si>
  <si>
    <t>秦野　暁人</t>
  </si>
  <si>
    <t>ﾊﾀﾉ ｱｷﾄ</t>
  </si>
  <si>
    <t>山本　隼大</t>
  </si>
  <si>
    <t>ﾔﾏﾓﾄ ｼｭﾝﾀ</t>
  </si>
  <si>
    <t>藤井　飛和</t>
  </si>
  <si>
    <t>ﾌｼﾞｲ ﾄﾜ</t>
  </si>
  <si>
    <t>船野　叶登</t>
  </si>
  <si>
    <t>ﾌﾈﾉ ｶﾅﾄ</t>
  </si>
  <si>
    <t>長尾　太智</t>
  </si>
  <si>
    <t>ﾅｶﾞｵ ﾀｲﾁ</t>
  </si>
  <si>
    <t>森本　優也</t>
  </si>
  <si>
    <t>ﾓﾘﾓﾄ ﾕｳﾔ</t>
  </si>
  <si>
    <t>為近　直輝</t>
  </si>
  <si>
    <t>ﾀﾒﾁｶ ﾅｵｷ</t>
  </si>
  <si>
    <t>竹内　隆真</t>
  </si>
  <si>
    <t>ﾀｹｳﾁ ﾘｭｳﾏ</t>
  </si>
  <si>
    <t>池上　健太</t>
  </si>
  <si>
    <t>ｲｹｱｶﾞﾐ ｹﾝﾀ</t>
  </si>
  <si>
    <t>宇佐　奏太</t>
  </si>
  <si>
    <t>ｳｻ ｿｳﾀ</t>
  </si>
  <si>
    <t>影山　麟太郎</t>
  </si>
  <si>
    <t>ｶｹﾞﾔﾏ ﾘﾝﾀﾛｳ</t>
  </si>
  <si>
    <t>桑原　千歳</t>
  </si>
  <si>
    <t>ｸﾜﾊﾗ ﾁﾄｾ</t>
  </si>
  <si>
    <t>相樂　創一</t>
  </si>
  <si>
    <t>ｻｶﾞﾗ ｿｳｲﾁ</t>
  </si>
  <si>
    <t>佐藤　透?</t>
  </si>
  <si>
    <t>ｻﾄｳ ﾄｱ</t>
  </si>
  <si>
    <t>中村　拓登</t>
  </si>
  <si>
    <t>ﾅｶﾑﾗ ﾀｸﾄ</t>
  </si>
  <si>
    <t>森本　響</t>
  </si>
  <si>
    <t>ﾓﾘﾓﾄ ﾋﾋﾞｷ</t>
  </si>
  <si>
    <t>山口　優</t>
  </si>
  <si>
    <t>ﾔﾏｸﾞﾁ ﾕｳ</t>
  </si>
  <si>
    <t>大塚　公紀</t>
  </si>
  <si>
    <t>ｵｵﾂｶ ｺｳｷ</t>
  </si>
  <si>
    <t>奥村　頼斗</t>
  </si>
  <si>
    <t>ｵｸﾑﾗ ﾗｲﾄ</t>
  </si>
  <si>
    <t>篠田　大貴</t>
  </si>
  <si>
    <t>ｼﾉﾀﾞ ﾀﾞｲｷ</t>
  </si>
  <si>
    <t>仲地　昊輝</t>
  </si>
  <si>
    <t>ﾅｶﾁ ｺｳｷ</t>
  </si>
  <si>
    <t>ﾓﾘｼﾀ ﾀﾞｲｺﾞ</t>
  </si>
  <si>
    <t>ｶﾅｶﾞﾜ ﾜﾗｸ</t>
  </si>
  <si>
    <t>ﾂｷﾓﾄ ﾕｳｷ</t>
  </si>
  <si>
    <t>ｺﾊﾞﾔｼ ﾀﾞｲﾊ</t>
  </si>
  <si>
    <t>ﾐﾔｹ ﾘｸﾄ</t>
  </si>
  <si>
    <t>ﾔﾏﾑﾗ ﾊﾙﾄ</t>
  </si>
  <si>
    <t>ﾑﾗﾔﾏ ﾀｶﾄ</t>
  </si>
  <si>
    <t>ﾆｼﾊﾞﾀ ﾔﾏﾄ</t>
  </si>
  <si>
    <t>ｶｼﾏ ｶｽﾞｷ</t>
  </si>
  <si>
    <t>赤坂　翼</t>
  </si>
  <si>
    <t>山崎　奏真</t>
  </si>
  <si>
    <t>ﾔﾏｻｷ ｿｳﾏ</t>
  </si>
  <si>
    <t>市川　波琉</t>
  </si>
  <si>
    <t>ｲﾁｶﾜ ﾊﾙ</t>
  </si>
  <si>
    <t>山本　海斗</t>
  </si>
  <si>
    <t>ﾔﾏﾓﾄ ｶｲﾄ</t>
  </si>
  <si>
    <t>桑野　康星</t>
  </si>
  <si>
    <t>ｸﾜﾉ ｺｳｾｲ</t>
  </si>
  <si>
    <t>秋元　繁歩</t>
  </si>
  <si>
    <t>ｱｷﾓﾄ ﾊﾝﾄ</t>
  </si>
  <si>
    <t>馬田　皓司</t>
  </si>
  <si>
    <t>ｳﾏﾀﾞ ｺｳｼﾞ</t>
  </si>
  <si>
    <t>犬束　亮太</t>
  </si>
  <si>
    <t>ｲﾇﾂﾞｶ ﾘｮｳﾀ</t>
  </si>
  <si>
    <t>神澤　悠斗</t>
  </si>
  <si>
    <t>ｶﾝｻﾞﾜ ﾕｳﾄ</t>
  </si>
  <si>
    <t>山田　英汰</t>
  </si>
  <si>
    <t>ﾔﾏﾀﾞ ｴｲﾀ</t>
  </si>
  <si>
    <t>上田　陽</t>
  </si>
  <si>
    <t>ｳｴﾀﾞ ﾊﾙ</t>
  </si>
  <si>
    <t>山根　琉偉</t>
  </si>
  <si>
    <t>ﾔﾏﾈ ﾙｲ</t>
  </si>
  <si>
    <t>石橋　誠司</t>
  </si>
  <si>
    <t>ｲｼﾊﾞｼ ｾｲｼﾞ</t>
  </si>
  <si>
    <t>永野　景聖</t>
  </si>
  <si>
    <t>ﾅｶﾞﾉ ｹｲｼｮｳ</t>
  </si>
  <si>
    <t>井上　隆世</t>
  </si>
  <si>
    <t>ｲﾉｳｴ ﾘｭｳｾｲ</t>
  </si>
  <si>
    <t>大屋鋪　燈矢</t>
  </si>
  <si>
    <t>ｵｵﾔｼｷ ﾄｳﾔ</t>
  </si>
  <si>
    <t>小野　明育</t>
  </si>
  <si>
    <t>ｵﾉ ｱｽｸ</t>
  </si>
  <si>
    <t>國友　勇旗</t>
  </si>
  <si>
    <t>ｸﾆﾄﾓ ｲｯｷ</t>
  </si>
  <si>
    <t>斎藤　翼</t>
  </si>
  <si>
    <t>ｻｲﾄｳ ﾂﾊﾞｻ</t>
  </si>
  <si>
    <t>谷口　颯汰</t>
  </si>
  <si>
    <t>ﾀﾆｸﾞﾁ ｿｳﾀ</t>
  </si>
  <si>
    <t>津崎　颯大</t>
  </si>
  <si>
    <t>ﾂｻﾞｷ ｿｳﾀ</t>
  </si>
  <si>
    <t>中尾　香輝</t>
  </si>
  <si>
    <t>ﾅｶｵ ｺｳｷ</t>
  </si>
  <si>
    <t>藤本　虹輝</t>
  </si>
  <si>
    <t>ﾌｼﾞﾓﾄ ｺｳｷ</t>
  </si>
  <si>
    <t>藤本　健吾</t>
  </si>
  <si>
    <t>ﾌｼﾞﾓﾄ ｹﾝｺﾞ</t>
  </si>
  <si>
    <t>松浦　寛明</t>
  </si>
  <si>
    <t>ﾏﾂｳﾗ ﾋﾛｱｷ</t>
  </si>
  <si>
    <t>松山　瑠希</t>
  </si>
  <si>
    <t>ﾏﾂﾔﾏ ﾘｭｳｷ</t>
  </si>
  <si>
    <t>髙橋　正汰</t>
  </si>
  <si>
    <t>岡野　孝祐</t>
  </si>
  <si>
    <t>ｵｶﾉ ｺｳｽｹ</t>
  </si>
  <si>
    <t>モンパルゴンザレス　朗偉</t>
  </si>
  <si>
    <t>ﾓﾝﾊﾟﾙｺﾞﾝｻﾞﾚｽ ﾛｳｲ</t>
  </si>
  <si>
    <t>大西　陽那太</t>
  </si>
  <si>
    <t>ｵｵﾆｼ ﾋﾅﾀ</t>
  </si>
  <si>
    <t>奥　洪志郎</t>
  </si>
  <si>
    <t>ｵｸ ｺｳｼﾛｳ</t>
  </si>
  <si>
    <t>岸　亜室</t>
  </si>
  <si>
    <t>ｷｼ ｱﾑﾛ</t>
  </si>
  <si>
    <t>北川　幸人</t>
  </si>
  <si>
    <t>ｷﾀｶﾞﾜ ｻﾁﾄ</t>
  </si>
  <si>
    <t>北郷　泰都</t>
  </si>
  <si>
    <t>ｷﾀｺﾞｳ ﾋﾛﾄ</t>
  </si>
  <si>
    <t>北村　翔太</t>
  </si>
  <si>
    <t>ｷﾀﾑﾗ ｼｮｳﾀ</t>
  </si>
  <si>
    <t>小谷口　柚希</t>
  </si>
  <si>
    <t>ｺﾀﾆｸﾞﾁ ﾕｳｷ</t>
  </si>
  <si>
    <t>小浜　優太</t>
  </si>
  <si>
    <t>ｺﾊﾏ ﾕｳﾀ</t>
  </si>
  <si>
    <t>榊　洪晟</t>
  </si>
  <si>
    <t>ｻｶｷ ｺｳｾｲ</t>
  </si>
  <si>
    <t>櫻井　喬文</t>
  </si>
  <si>
    <t>ｻｸﾗｲ ﾀｶﾌﾐ</t>
  </si>
  <si>
    <t>末綱　真啓</t>
  </si>
  <si>
    <t>ｽｴﾂﾅ ﾏｻﾋﾛ</t>
  </si>
  <si>
    <t>園田　侑路</t>
  </si>
  <si>
    <t>ｿﾉﾀﾞ ﾕｳﾛ</t>
  </si>
  <si>
    <t>髙橋　俊介</t>
  </si>
  <si>
    <t>ﾀｶﾊｼ ｼｭﾝｽｹ</t>
  </si>
  <si>
    <t>永崎　嵩人</t>
  </si>
  <si>
    <t>ﾅｶﾞｻｷ ﾀｶﾋﾄ</t>
  </si>
  <si>
    <t>中谷　倖也</t>
  </si>
  <si>
    <t>ﾅｶﾀﾆ ﾕｷﾔ</t>
  </si>
  <si>
    <t>西窪　蒼太</t>
  </si>
  <si>
    <t>ﾆｼｸﾎﾞ ｿｳﾀ</t>
  </si>
  <si>
    <t>松岡　泰輝</t>
  </si>
  <si>
    <t>ﾏﾂｵｶ ﾀｲｷ</t>
  </si>
  <si>
    <t>松本　幸誠</t>
  </si>
  <si>
    <t>ﾏﾂﾓﾄ ｺｳｾｲ</t>
  </si>
  <si>
    <t>松山　幸樹</t>
  </si>
  <si>
    <t>ﾏﾂﾔﾏ ｺｳｷ</t>
  </si>
  <si>
    <t>三國　純輝</t>
  </si>
  <si>
    <t>ﾐｸﾆ ｱﾂｷ</t>
  </si>
  <si>
    <t>森田　愛琉</t>
  </si>
  <si>
    <t>ﾓﾘﾀ ｱｲﾙ</t>
  </si>
  <si>
    <t>安井　碧斗</t>
  </si>
  <si>
    <t>ﾔｽｲ ｱｷﾄ</t>
  </si>
  <si>
    <t>山田　俊男</t>
  </si>
  <si>
    <t>ﾔﾏﾀﾞ ﾄｼｵ</t>
  </si>
  <si>
    <t>山代　壱意</t>
  </si>
  <si>
    <t>ﾔﾏｼﾛ ｲﾁｲ</t>
  </si>
  <si>
    <t>山本　浩千</t>
  </si>
  <si>
    <t>ﾔﾏﾓﾄ ﾋﾛﾕｷ</t>
  </si>
  <si>
    <t>藪上　凜音</t>
  </si>
  <si>
    <t>ﾔﾌﾞｶﾞﾐ ﾘｵﾝ</t>
  </si>
  <si>
    <t>吉住　蒼太</t>
  </si>
  <si>
    <t>ﾖｼｽﾞﾐ ｿｳﾀ</t>
  </si>
  <si>
    <t>山崎　兼申</t>
  </si>
  <si>
    <t>ﾔﾏｻｷ ｹﾝｼﾝ</t>
  </si>
  <si>
    <t>田中　颯太</t>
  </si>
  <si>
    <t>ﾀﾅｶ ｿｳﾀ</t>
  </si>
  <si>
    <t>冨田　雅晴</t>
  </si>
  <si>
    <t>ﾄﾐﾀ ﾏｻﾊﾙ</t>
  </si>
  <si>
    <t>目秦　耕太郎</t>
  </si>
  <si>
    <t>ﾒﾊﾀ ｺｳﾀﾛｳ</t>
  </si>
  <si>
    <t>小川　昂太朗</t>
  </si>
  <si>
    <t>ｵｶﾞﾜ ｺｳﾀﾛｳ</t>
  </si>
  <si>
    <t>今井　海琉</t>
  </si>
  <si>
    <t>ｲﾏｲ ｶｲﾙ</t>
  </si>
  <si>
    <t>野田　陽希</t>
  </si>
  <si>
    <t>ﾉﾀﾞ ﾊﾙｷ</t>
  </si>
  <si>
    <t>上大門　良樹</t>
  </si>
  <si>
    <t>ｶﾐﾀﾞｲﾓﾝ ﾖｼｷ</t>
  </si>
  <si>
    <t>牧　昊正</t>
  </si>
  <si>
    <t>ﾏｷ ｺｳｾｲ</t>
  </si>
  <si>
    <t>和田　陽希</t>
  </si>
  <si>
    <t>ﾜﾀﾞ ﾊﾙｷ</t>
  </si>
  <si>
    <t>林田　岳太</t>
  </si>
  <si>
    <t>ﾊﾔｼﾀﾞ ｶﾞｸﾀ</t>
  </si>
  <si>
    <t>井上　翔太</t>
  </si>
  <si>
    <t>ｲﾉｳｴ ｼｮｳﾀ</t>
  </si>
  <si>
    <t>柴田　凱</t>
  </si>
  <si>
    <t>ｼﾊﾞﾀ ｶﾞｲ</t>
  </si>
  <si>
    <t>松島　陽太</t>
  </si>
  <si>
    <t>ﾏﾂｼﾏ ﾖｳﾀ</t>
  </si>
  <si>
    <t>椿本　天鵬</t>
  </si>
  <si>
    <t>ﾂﾊﾞｷﾓﾄ ﾃﾝﾎｳ</t>
  </si>
  <si>
    <t>中尾　耕大</t>
  </si>
  <si>
    <t>ﾅｶｵ ｺｳﾀﾞｲ</t>
  </si>
  <si>
    <t>石井　晴</t>
  </si>
  <si>
    <t>ｲｼｲ ﾊﾙ</t>
  </si>
  <si>
    <t>山田　明空</t>
  </si>
  <si>
    <t>ﾔﾏﾀﾞ ﾊﾙｸ</t>
  </si>
  <si>
    <t>木村　泰靖</t>
  </si>
  <si>
    <t>ｷﾑﾗ ﾀｲｾｲ</t>
  </si>
  <si>
    <t>表　紡久</t>
  </si>
  <si>
    <t>ｵﾓﾃ ﾂﾑｸﾞ</t>
  </si>
  <si>
    <t>小山　創平</t>
  </si>
  <si>
    <t>ｺﾔﾏ ｿｳﾍｲ</t>
  </si>
  <si>
    <t>古谷　智幸</t>
  </si>
  <si>
    <t>ﾌﾙﾀﾆ ﾄﾓﾕｷ</t>
  </si>
  <si>
    <t>千崎　佑也</t>
  </si>
  <si>
    <t>ｾﾝｻﾞｷ ﾕｳﾔ</t>
  </si>
  <si>
    <t>木野　羽月</t>
  </si>
  <si>
    <t>ｷﾉ ﾊｽﾞｷ</t>
  </si>
  <si>
    <t>岩根サロヴァーラ　ヘンリ</t>
  </si>
  <si>
    <t>ｲﾜﾈｻﾛｳﾞｧｰﾗ ﾍﾝﾘ</t>
  </si>
  <si>
    <t>伊與田　皓翔</t>
  </si>
  <si>
    <t>ｲﾖﾀ ﾋﾛﾄ</t>
  </si>
  <si>
    <t>角田　俊</t>
  </si>
  <si>
    <t>ﾂﾉﾀﾞ ｼｭﾝ</t>
  </si>
  <si>
    <t>杉村　瞭太</t>
  </si>
  <si>
    <t>ｽｷﾞﾑﾗ ﾘｮｳﾀ</t>
  </si>
  <si>
    <t>鍔井　凌羽</t>
  </si>
  <si>
    <t>ﾂﾊﾞｲ ﾘｮｳ</t>
  </si>
  <si>
    <t>島田　湧都</t>
  </si>
  <si>
    <t>ｼﾏﾀﾞ ﾕｳﾄ</t>
  </si>
  <si>
    <t>松本　有透</t>
  </si>
  <si>
    <t>ﾏﾂﾓﾄ ﾕｽﾞｷ</t>
  </si>
  <si>
    <t>狩野　悠太</t>
  </si>
  <si>
    <t>ｶﾉ ﾕｳﾀ</t>
  </si>
  <si>
    <t>尾本　涼亮</t>
  </si>
  <si>
    <t>ｵﾓﾄ ﾘｮｳｽｹ</t>
  </si>
  <si>
    <t>大平　夏野人</t>
  </si>
  <si>
    <t>ｵｵﾋﾗ ｶﾔﾄ</t>
  </si>
  <si>
    <t>清水　陽生</t>
  </si>
  <si>
    <t>ｼﾐｽﾞ ﾊﾙｷ</t>
  </si>
  <si>
    <t>濱田　碧海</t>
  </si>
  <si>
    <t>ﾊﾏﾀﾞ ｱｵｲ</t>
  </si>
  <si>
    <t>本西　悠真</t>
  </si>
  <si>
    <t>ﾓﾄﾆｼ ﾕｳﾏ</t>
  </si>
  <si>
    <t>姫野　シェイン</t>
  </si>
  <si>
    <t>ﾋﾒﾉ ｼｪｲﾝ</t>
  </si>
  <si>
    <t>鈴木　陸宇</t>
  </si>
  <si>
    <t>ｽｽﾞｷ ﾘｸｳ</t>
  </si>
  <si>
    <t>小池　生真</t>
  </si>
  <si>
    <t>ｺｲｹ ｼｮｳﾏ</t>
  </si>
  <si>
    <t>松本　准典</t>
  </si>
  <si>
    <t>ﾏﾂﾓﾄ ｼｭﾝｽｹ</t>
  </si>
  <si>
    <t>川嶋　望叶</t>
  </si>
  <si>
    <t>ｶﾜｼﾏ ﾉｿﾞﾐ</t>
  </si>
  <si>
    <t>青木　良真</t>
  </si>
  <si>
    <t>ｱｵｷ ﾘｮｳﾏ</t>
  </si>
  <si>
    <t>川上　大城</t>
  </si>
  <si>
    <t>ｶﾜｶﾐ ﾀﾞｲｷ</t>
  </si>
  <si>
    <t>臼井　貴哉</t>
  </si>
  <si>
    <t>ｳｽｲ ﾀｶﾔ</t>
  </si>
  <si>
    <t>阿部　皓太</t>
  </si>
  <si>
    <t>坂口　彰良</t>
  </si>
  <si>
    <t>ｻｶｸﾞﾁ ｱｷﾗ</t>
  </si>
  <si>
    <t>青山　昇平</t>
  </si>
  <si>
    <t>ｱｵﾔﾏ ｼｮｳﾍｲ</t>
  </si>
  <si>
    <t>須多　和希</t>
  </si>
  <si>
    <t>ｽﾀﾞ ｶｽﾞｷ</t>
  </si>
  <si>
    <t>野高　廉央</t>
  </si>
  <si>
    <t>ﾉﾀﾞｶ ﾚｵ</t>
  </si>
  <si>
    <t>石井　佑樹</t>
  </si>
  <si>
    <t>ｲｼｲ ﾕｳｷ</t>
  </si>
  <si>
    <t>中田　衆士</t>
  </si>
  <si>
    <t>ﾅｶﾀ ｼｭｳﾄ</t>
  </si>
  <si>
    <t>神澤　るか</t>
  </si>
  <si>
    <t>ｶﾝｻﾞﾜ ﾙｶ</t>
  </si>
  <si>
    <t>藤山　太地</t>
  </si>
  <si>
    <t>ﾄﾔﾏ ﾀｲﾁ</t>
  </si>
  <si>
    <t>里吉　恵太</t>
  </si>
  <si>
    <t>ｻﾄﾖｼ ｹｲﾀ</t>
  </si>
  <si>
    <t>鈴木　智徳</t>
  </si>
  <si>
    <t>ｽｽﾞｷ ﾄﾓﾉﾘ</t>
  </si>
  <si>
    <t>石橋　孝梓</t>
  </si>
  <si>
    <t>ｲｼﾊﾞｼ ﾀｶｼ</t>
  </si>
  <si>
    <t>宮松　諒</t>
  </si>
  <si>
    <t>ﾐﾔﾏﾂ ﾘｮｳ</t>
  </si>
  <si>
    <t>浦上　大和</t>
  </si>
  <si>
    <t>ｳﾗｶﾞﾐ ﾔﾏﾄ</t>
  </si>
  <si>
    <t>農本　駿</t>
  </si>
  <si>
    <t>ﾉｳﾓﾄ ｼｭﾝ</t>
  </si>
  <si>
    <t>神本　康介</t>
  </si>
  <si>
    <t>ｶﾐﾓﾄ ｺｳｽｹ</t>
  </si>
  <si>
    <t>溝下　航太</t>
  </si>
  <si>
    <t>ﾐｿﾞｼﾀ ｺｳﾀ</t>
  </si>
  <si>
    <t>江田　裕人</t>
  </si>
  <si>
    <t>ｴﾀﾞ ﾕｳﾄ</t>
  </si>
  <si>
    <t>田中　大晴</t>
  </si>
  <si>
    <t>ﾀﾅｶ ﾀｲｾｲ</t>
  </si>
  <si>
    <t>岡田　晴希</t>
  </si>
  <si>
    <t>ｵｶﾀﾞ ﾊﾙｷ</t>
  </si>
  <si>
    <t>上手　晴登</t>
  </si>
  <si>
    <t>ｶﾐﾃ ﾊﾙﾄ</t>
  </si>
  <si>
    <t>上手　颯太</t>
  </si>
  <si>
    <t>ｶﾐﾃ ｿｳﾀ</t>
  </si>
  <si>
    <t>土井　遥介</t>
  </si>
  <si>
    <t>ﾄﾞｲ ﾖｳｽｹ</t>
  </si>
  <si>
    <t>西尾　優冬</t>
  </si>
  <si>
    <t>ﾆｼｵ ﾕｳﾄ</t>
  </si>
  <si>
    <t>本山　凱生</t>
  </si>
  <si>
    <t>ﾓﾄﾔﾏ ｶｲｾｲ</t>
  </si>
  <si>
    <t>島瀬　裕次</t>
  </si>
  <si>
    <t>ｼﾏｾ ﾕｳｼﾞ</t>
  </si>
  <si>
    <t>福島　晴</t>
  </si>
  <si>
    <t>ﾌｸｼﾏ ﾊﾙ</t>
  </si>
  <si>
    <t>下村　響生</t>
  </si>
  <si>
    <t>ｼﾓﾑﾗ ﾋﾋﾞｷ</t>
  </si>
  <si>
    <t>稲岡　憲侑</t>
  </si>
  <si>
    <t>ｲﾅｵｶ ﾉﾘﾕｷ</t>
  </si>
  <si>
    <t>辻　飛向</t>
  </si>
  <si>
    <t>ﾂｼﾞ ﾋﾅﾀ</t>
  </si>
  <si>
    <t>瀬川　柊也</t>
  </si>
  <si>
    <t>ｾｶﾞﾜ ｼｭｳﾔ</t>
  </si>
  <si>
    <t>岡本　風太</t>
  </si>
  <si>
    <t>ｵｶﾓﾄ ﾌｳﾀ</t>
  </si>
  <si>
    <t>松上　隼和</t>
  </si>
  <si>
    <t>ﾏﾂｶﾞﾐ ﾊﾔﾄ</t>
  </si>
  <si>
    <t>南場　豪力</t>
  </si>
  <si>
    <t>ﾅﾝﾊﾞ ﾁｶﾗ</t>
  </si>
  <si>
    <t>平尾　優成</t>
  </si>
  <si>
    <t>ﾋﾗｵ ﾕｳｾｲ</t>
  </si>
  <si>
    <t>杉本　直幸</t>
  </si>
  <si>
    <t>ｽｷﾞﾓﾄ ﾅｵﾕｷ</t>
  </si>
  <si>
    <t>田岡　暁</t>
  </si>
  <si>
    <t>ﾀｵｶ ｱｷﾗ</t>
  </si>
  <si>
    <t>横田　優斗</t>
  </si>
  <si>
    <t>ﾖｺﾀ ﾕｳﾄ</t>
  </si>
  <si>
    <t>ｷﾑﾗ ﾕｳｾｲ</t>
  </si>
  <si>
    <t>植村　陸人</t>
  </si>
  <si>
    <t>ｳｴﾑﾗ ﾘｸﾄ</t>
  </si>
  <si>
    <t>名原　弘晃</t>
  </si>
  <si>
    <t>ﾅﾊﾞﾗ ﾋﾛｱｷ</t>
  </si>
  <si>
    <t>七條　颯太</t>
  </si>
  <si>
    <t>ｼﾁｼﾞｮｳ ｿｳﾀ</t>
  </si>
  <si>
    <t>古本　一磨</t>
  </si>
  <si>
    <t>ﾌﾙﾓﾄ ｶｽﾞﾏ</t>
  </si>
  <si>
    <t>播摩　奏人</t>
  </si>
  <si>
    <t>ﾊﾘﾏ ｶﾅﾄ</t>
  </si>
  <si>
    <t>寺西　心奈</t>
  </si>
  <si>
    <t>ﾃﾗﾆｼ ｺｺﾅ</t>
  </si>
  <si>
    <t>田中　景</t>
  </si>
  <si>
    <t>ﾀﾅｶ ｹｲ</t>
  </si>
  <si>
    <t>山下　陽向</t>
  </si>
  <si>
    <t>ﾔﾏｼﾀ ﾋﾅﾀ</t>
  </si>
  <si>
    <t>足立　涼太</t>
  </si>
  <si>
    <t>ｱﾀﾞﾁ ﾘｮｳﾀ</t>
  </si>
  <si>
    <t>小嶋　龍真</t>
  </si>
  <si>
    <t>ｵｼﾞﾏ ﾀﾂﾏ</t>
  </si>
  <si>
    <t>石賀　遙斗</t>
  </si>
  <si>
    <t>ｲｼｶﾞ ﾊﾙﾄ</t>
  </si>
  <si>
    <t>北村　珀斗</t>
  </si>
  <si>
    <t>ｷﾀﾑﾗ ﾊｸﾄ</t>
  </si>
  <si>
    <t>松久　航太朗</t>
  </si>
  <si>
    <t>ﾏﾂﾋｻ ｺｳﾀﾛｳ</t>
  </si>
  <si>
    <t>森田　隼斗</t>
  </si>
  <si>
    <t>ﾓﾘﾀ ﾊﾔﾄ</t>
  </si>
  <si>
    <t>永田　翔洋</t>
  </si>
  <si>
    <t>ﾅｶﾞﾀ ｼｮｳﾖｳ</t>
  </si>
  <si>
    <t>山岸　諒也</t>
  </si>
  <si>
    <t>ﾔﾏｷﾞｼ ﾘｮｳﾔ</t>
  </si>
  <si>
    <t>水田　優貴</t>
  </si>
  <si>
    <t>ﾐｽﾞﾀ ﾕｳｷ</t>
  </si>
  <si>
    <t>高岡　颯良</t>
  </si>
  <si>
    <t>ﾀｶｵｶ ｿﾗ</t>
  </si>
  <si>
    <t>勝本　健斗</t>
  </si>
  <si>
    <t>ｶﾂﾓﾄ ｹﾝﾄ</t>
  </si>
  <si>
    <t>足立　雅典</t>
  </si>
  <si>
    <t>ｱﾀﾞﾁ ﾏｻﾉﾘ</t>
  </si>
  <si>
    <t>山本　陽太</t>
  </si>
  <si>
    <t>ﾔﾏﾓﾄ ﾖｳﾀ</t>
  </si>
  <si>
    <t>射場　政利</t>
  </si>
  <si>
    <t>ｲﾊﾞ ﾏｻﾄｼ</t>
  </si>
  <si>
    <t>髙田　虎雅</t>
  </si>
  <si>
    <t>佐藤　琉輝也</t>
  </si>
  <si>
    <t>ｻﾄｳ ﾙｷﾔ</t>
  </si>
  <si>
    <t>杉浦　哲太</t>
  </si>
  <si>
    <t>ｽｷﾞｳﾗ ﾃｯﾀ</t>
  </si>
  <si>
    <t>小牧　蒼翔</t>
  </si>
  <si>
    <t>ｺﾏｷ ｱｵﾄ</t>
  </si>
  <si>
    <t>有村　優咲</t>
  </si>
  <si>
    <t>ｱﾘﾑﾗ ﾕｳｻｸ</t>
  </si>
  <si>
    <t>荻野　颯亮</t>
  </si>
  <si>
    <t>ｵｷﾞﾉ ｿｳｽｹ</t>
  </si>
  <si>
    <t>奥村　俊太</t>
  </si>
  <si>
    <t>ｵｸﾑﾗ ｼｭﾝﾀ</t>
  </si>
  <si>
    <t>井口　了輔</t>
  </si>
  <si>
    <t>ｲｸﾞﾁ ﾘｮｳｽｹ</t>
  </si>
  <si>
    <t>藤尾　伊三郎</t>
  </si>
  <si>
    <t>ﾌｼﾞｵ ｲｻﾌﾞﾛｳ</t>
  </si>
  <si>
    <t>窪井　晴大</t>
  </si>
  <si>
    <t>ｸﾎﾞｲ ﾊﾙﾄ</t>
  </si>
  <si>
    <t>伊藤　太輔</t>
  </si>
  <si>
    <t>ｲﾄｳ ﾀｲｽｹ</t>
  </si>
  <si>
    <t>堀内　悠斗</t>
  </si>
  <si>
    <t>ﾎﾘｳﾁ ﾕｳﾄ</t>
  </si>
  <si>
    <t>山中　東</t>
  </si>
  <si>
    <t>ﾔﾏﾅｶ ｱｽﾞﾏ</t>
  </si>
  <si>
    <t>釜平　蒼空</t>
  </si>
  <si>
    <t>ｶﾏﾋﾗ ｿﾗ</t>
  </si>
  <si>
    <t>加治　大武</t>
  </si>
  <si>
    <t>ｶｼﾞ ﾋﾛﾑ</t>
  </si>
  <si>
    <t>牧田　一樹</t>
  </si>
  <si>
    <t>ﾏｷﾀ ｲﾂｷ</t>
  </si>
  <si>
    <t>脇阪　泰地</t>
    <rPh sb="0" eb="1">
      <t>ワキ</t>
    </rPh>
    <phoneticPr fontId="4"/>
  </si>
  <si>
    <t>ﾜｷｻｶ ﾀｲﾁ</t>
  </si>
  <si>
    <t>三木　悠也</t>
  </si>
  <si>
    <t>ﾐｷ ﾕｳﾔ</t>
  </si>
  <si>
    <t>蓑輪　達灯</t>
  </si>
  <si>
    <t>ﾐﾉﾜ ﾀﾂﾄｳ</t>
  </si>
  <si>
    <t>山本　玲慈</t>
  </si>
  <si>
    <t>ﾔﾏﾓﾄ ﾚｲｼﾞ</t>
  </si>
  <si>
    <t>瀨戸　亮大</t>
  </si>
  <si>
    <t>ｾﾄ ﾘｮｳﾀ</t>
  </si>
  <si>
    <t>大矢　元気</t>
  </si>
  <si>
    <t>ｵｵﾔ ｹﾞﾝｷ</t>
  </si>
  <si>
    <t>小野山　明寿</t>
  </si>
  <si>
    <t>ｵﾉﾔﾏ ｱｷﾄｼ</t>
  </si>
  <si>
    <t>川居　睦弥</t>
  </si>
  <si>
    <t>ｶﾜｲ ﾑﾂﾔ</t>
  </si>
  <si>
    <t>新澤　悠人</t>
  </si>
  <si>
    <t>ﾆｲｻﾞﾜ ﾕｳﾄ</t>
  </si>
  <si>
    <t>野田　康介</t>
  </si>
  <si>
    <t>ﾉﾀﾞ ｺｳｽｹ</t>
  </si>
  <si>
    <t>舛田　優翔</t>
  </si>
  <si>
    <t>ﾏｽﾀﾞ ﾕｳﾄ</t>
  </si>
  <si>
    <t>中村　圭思</t>
  </si>
  <si>
    <t>ﾅｶﾑﾗ ｹｲｼ</t>
  </si>
  <si>
    <t>岡本　真空</t>
  </si>
  <si>
    <t>ｵｶﾓﾄ ﾏｿﾗ</t>
  </si>
  <si>
    <t>山森　涼風</t>
  </si>
  <si>
    <t>ﾔﾏﾓﾘ ﾘｮｳ</t>
  </si>
  <si>
    <t>山下　大輝</t>
  </si>
  <si>
    <t>ﾔﾏｼﾀ ﾀﾞｲｷ</t>
  </si>
  <si>
    <t>松田　一太</t>
  </si>
  <si>
    <t>ﾏﾂﾀﾞ ｲﾁﾀ</t>
  </si>
  <si>
    <t>徳島　泰生</t>
  </si>
  <si>
    <t>ﾄｸｼﾏ ﾀｲｷ</t>
  </si>
  <si>
    <t>星川　優生</t>
  </si>
  <si>
    <t>ﾎｼｶﾜ ﾕｳｾｲ</t>
  </si>
  <si>
    <t>古中　睦人</t>
  </si>
  <si>
    <t>ﾌﾙﾅｶ ﾑﾂﾄ</t>
  </si>
  <si>
    <t>山本　明生</t>
  </si>
  <si>
    <t>ﾔﾏﾓﾄ ｱｷｵ</t>
  </si>
  <si>
    <t>小峰　蒼平</t>
  </si>
  <si>
    <t>ｺﾐﾈ ｿｳﾍｲ</t>
  </si>
  <si>
    <t>門野　稜平</t>
  </si>
  <si>
    <t>ｶﾄﾞﾉ ﾘｮｳﾍｲ</t>
  </si>
  <si>
    <t>齊藤　樹生</t>
  </si>
  <si>
    <t>ｻｲﾄｳ ｲﾂｷ</t>
  </si>
  <si>
    <t>橋爪　啓太朗</t>
  </si>
  <si>
    <t>ﾊｼﾂﾞﾒ ｹｲﾀﾛｳ</t>
  </si>
  <si>
    <t>小泉　航輝</t>
  </si>
  <si>
    <t>ｺｲｽﾞﾐ ｺｳｷ</t>
  </si>
  <si>
    <t>根塚　大暉</t>
  </si>
  <si>
    <t>ﾈﾂﾞｶ ﾀｲｷ</t>
  </si>
  <si>
    <t>ﾎﾘﾀ　ｶｽﾞｼ</t>
  </si>
  <si>
    <t>榎原　拓海</t>
  </si>
  <si>
    <t>ｴﾊﾞﾗ ﾀｸﾐ</t>
  </si>
  <si>
    <t>大石　壮紀</t>
  </si>
  <si>
    <t>ｵｵｲｼ ｿｳｷ</t>
  </si>
  <si>
    <t>大道　真史</t>
  </si>
  <si>
    <t>ｵｵﾐﾁ ﾏｻｼ</t>
  </si>
  <si>
    <t>小島　翔太</t>
  </si>
  <si>
    <t>西　瑞稀</t>
  </si>
  <si>
    <t>ﾆｼ ﾐｽﾞｷ</t>
  </si>
  <si>
    <t>角田　大心</t>
  </si>
  <si>
    <t>ｽﾐﾀﾞ ﾀｲｼﾝ</t>
  </si>
  <si>
    <t>清永　真矢</t>
  </si>
  <si>
    <t>ｷﾖﾅｶﾞ ｼﾝﾔ</t>
  </si>
  <si>
    <t>塩見　章悟</t>
  </si>
  <si>
    <t>ｼｵﾐ ｼｮｳｺﾞ</t>
  </si>
  <si>
    <t>小澤　光輝</t>
  </si>
  <si>
    <t>ｺｻﾞﾜ ｺｳｷ</t>
  </si>
  <si>
    <t>竹内　皓哉</t>
  </si>
  <si>
    <t>ﾀｹｳﾁ ｺｳﾔ</t>
  </si>
  <si>
    <t>若野　直人</t>
  </si>
  <si>
    <t>ﾜｶﾉ ﾅｵﾄ</t>
  </si>
  <si>
    <t>中村　憲太郎</t>
  </si>
  <si>
    <t>ﾅｶﾑﾗ ｹﾝﾀﾛｳ</t>
  </si>
  <si>
    <t>髙橋　樹</t>
  </si>
  <si>
    <t>市井　祐雅</t>
  </si>
  <si>
    <t>ｲﾁｲ ﾕｳﾏ</t>
  </si>
  <si>
    <t>山田　陸翔</t>
  </si>
  <si>
    <t>ﾔﾏﾀﾞ ﾘｸﾄ</t>
  </si>
  <si>
    <t>今城　拓磨</t>
  </si>
  <si>
    <t>ｲﾏｼﾞｮｳ ﾀｸﾏ</t>
  </si>
  <si>
    <t>木村　亮汰</t>
  </si>
  <si>
    <t>ｷﾑﾗ ﾘｮｳﾀ</t>
  </si>
  <si>
    <t>濵﨑　隆哉</t>
  </si>
  <si>
    <t>ﾊﾏｻｷ ﾀｶﾔ</t>
  </si>
  <si>
    <t>福島　慎也</t>
  </si>
  <si>
    <t>ﾌｸｼﾏ ｼﾝﾔ</t>
  </si>
  <si>
    <t>三久保　祐咲</t>
  </si>
  <si>
    <t>ﾐｸﾎﾞ ﾕｳｻｸ</t>
  </si>
  <si>
    <t>造座　大輝</t>
  </si>
  <si>
    <t>ｿﾞｳｻﾞ ﾀｲｷ</t>
  </si>
  <si>
    <t>吉田　知史</t>
  </si>
  <si>
    <t>ﾖｼﾀﾞ ﾄﾓﾋﾄ</t>
  </si>
  <si>
    <t>門馬　兜馬</t>
  </si>
  <si>
    <t>ｶﾄﾞﾏ ﾄｳﾏ</t>
  </si>
  <si>
    <t>武井　璃久</t>
  </si>
  <si>
    <t>ﾀｹｲ ﾘｸ</t>
  </si>
  <si>
    <t>上垣　好生</t>
  </si>
  <si>
    <t>ｳｴｶﾞｷ ﾖｼｷ</t>
  </si>
  <si>
    <t>吉原　陽大</t>
  </si>
  <si>
    <t>ﾖｼﾊﾗ ｻﾝﾀ</t>
  </si>
  <si>
    <t>水谷　匠吾</t>
  </si>
  <si>
    <t>ﾐｽﾞﾀﾆ ｼｮｳｺﾞ</t>
  </si>
  <si>
    <t>佐々木　大輝</t>
  </si>
  <si>
    <t>ｻｻｷ ﾀﾞｲｷ</t>
  </si>
  <si>
    <t>林口　京平</t>
  </si>
  <si>
    <t>ﾊﾔｼｸﾞﾁ ｷｮｳﾍｲ</t>
  </si>
  <si>
    <t>佐古　大樹</t>
  </si>
  <si>
    <t>ｻｺ ﾀﾞｲｷ</t>
  </si>
  <si>
    <t>小濱　秀太</t>
  </si>
  <si>
    <t>ｺﾊﾏ ｼｭｳﾀ</t>
  </si>
  <si>
    <t>伊藤　巧真</t>
  </si>
  <si>
    <t>岩崎　喜生</t>
  </si>
  <si>
    <t>ｲﾜｻｷ ﾊﾙｷ</t>
  </si>
  <si>
    <t>堀北　翔真</t>
  </si>
  <si>
    <t>ﾎﾘｷﾀ ｼｮｳﾏ</t>
  </si>
  <si>
    <t>木下　慎二</t>
  </si>
  <si>
    <t>ｷﾉｼﾀ ｼﾝｼﾞ</t>
  </si>
  <si>
    <t>政埜　佑輔</t>
  </si>
  <si>
    <t>ﾏｻﾉ ﾕｳｽｹ</t>
  </si>
  <si>
    <t>五島　颯愛</t>
  </si>
  <si>
    <t>ｺﾞｼﾏ ｿｳｱ</t>
  </si>
  <si>
    <t>木瀬　裕介</t>
  </si>
  <si>
    <t>ｷｾ ﾕｳｽｹ</t>
  </si>
  <si>
    <t>吉岡　大知</t>
  </si>
  <si>
    <t>ﾖｼｵｶ ﾀｲﾁ</t>
  </si>
  <si>
    <t>藤田　知也</t>
  </si>
  <si>
    <t>ﾌｼﾞﾀ ﾄﾓﾔ</t>
  </si>
  <si>
    <t>中里　昊</t>
  </si>
  <si>
    <t>ﾅｶｻﾞﾄ ｿﾗ</t>
  </si>
  <si>
    <t>山崎　颯斗</t>
  </si>
  <si>
    <t>ﾔﾏｻｷ ﾊﾔﾄ</t>
  </si>
  <si>
    <t>大開　湧斗</t>
  </si>
  <si>
    <t>ｵｵﾋﾗｷ ﾕｳﾏ</t>
  </si>
  <si>
    <t>松本　康太郎</t>
  </si>
  <si>
    <t>ﾏﾂﾓﾄ ｺｳﾀﾛｳ</t>
  </si>
  <si>
    <t>宮坂　裕真</t>
  </si>
  <si>
    <t>ﾐﾔｻｶ ﾕｳﾏ</t>
  </si>
  <si>
    <t>中谷　太紀</t>
  </si>
  <si>
    <t>ﾅｶﾀﾆ ﾀｲｷ</t>
  </si>
  <si>
    <t>辻本　裕士</t>
  </si>
  <si>
    <t>ﾂｼﾞﾓﾄ ﾕｳｼ</t>
  </si>
  <si>
    <t>井上　武尊</t>
  </si>
  <si>
    <t>ｲﾉｳｴ ﾎﾀｶ</t>
  </si>
  <si>
    <t>宮林　勇琉</t>
  </si>
  <si>
    <t>ﾐﾔﾊﾞﾔｼ ﾀｹﾙ</t>
  </si>
  <si>
    <t>安藤　暖都</t>
  </si>
  <si>
    <t>ｱﾝﾄﾞｳ ﾊﾙﾄ</t>
  </si>
  <si>
    <t>黒田　健人</t>
  </si>
  <si>
    <t>ｸﾛﾀﾞ ｹﾝﾄ</t>
  </si>
  <si>
    <t>京免　知輝</t>
  </si>
  <si>
    <t>ｷｮｳﾒﾝ ﾄﾓｷ</t>
  </si>
  <si>
    <t>杉浦　大輔</t>
  </si>
  <si>
    <t>ｽｷﾞｳﾗ ﾀﾞｲｽｹ</t>
  </si>
  <si>
    <t>武田　真奈斗</t>
  </si>
  <si>
    <t>ﾀｹﾀﾞ ﾏﾅﾄ</t>
  </si>
  <si>
    <t>前川　剛志</t>
  </si>
  <si>
    <t>ﾏｴｶﾞﾜ ﾂﾖｼ</t>
  </si>
  <si>
    <t>樋笠　太郎</t>
  </si>
  <si>
    <t>ﾋｶﾞｻ ﾀﾛｳ</t>
  </si>
  <si>
    <t>岩本　幸介</t>
  </si>
  <si>
    <t>ｲﾜﾓﾄ ｺｳｽｹ</t>
  </si>
  <si>
    <t>大阪公立大高専</t>
  </si>
  <si>
    <t>小西　健仁</t>
  </si>
  <si>
    <t>ｺﾆｼ ﾀｹﾋﾄ</t>
  </si>
  <si>
    <t>びわこ成蹊スポーツ大学</t>
    <rPh sb="3" eb="5">
      <t>セイケイ</t>
    </rPh>
    <rPh sb="9" eb="11">
      <t>ダイガク</t>
    </rPh>
    <phoneticPr fontId="4"/>
  </si>
  <si>
    <t>田中　啓翔</t>
  </si>
  <si>
    <t>ﾀﾅｶ ｹｲﾄ</t>
  </si>
  <si>
    <t>藤谷　俊太朗</t>
  </si>
  <si>
    <t>ﾌｼﾞﾀﾆ ｼｭﾝﾀﾛｳ</t>
  </si>
  <si>
    <t>奥村　明浩</t>
  </si>
  <si>
    <t>ｵｸﾑﾗ ｱｷﾋﾛ</t>
  </si>
  <si>
    <t>北野　颯太</t>
  </si>
  <si>
    <t>ｷﾀﾉ ｿｳﾀ</t>
  </si>
  <si>
    <t>五藤　翔</t>
  </si>
  <si>
    <t>ｺﾞﾄｳ ｼｮｳ</t>
  </si>
  <si>
    <t>橋本　諒</t>
  </si>
  <si>
    <t>ﾊｼﾓﾄ ｻﾄﾙ</t>
  </si>
  <si>
    <t>梅村　豪</t>
  </si>
  <si>
    <t>ｳﾒﾑﾗ ｺﾞｳ</t>
  </si>
  <si>
    <t>小栗　翔太</t>
  </si>
  <si>
    <t>ｵｸﾞﾘ ｼｮｳﾀ</t>
  </si>
  <si>
    <t>和氣　悠斗</t>
  </si>
  <si>
    <t>ﾜｷ ﾊﾙﾄ</t>
  </si>
  <si>
    <t>上原　皐太郎</t>
  </si>
  <si>
    <t>ｳｴﾊﾗ ｺｳﾀﾛｳ</t>
  </si>
  <si>
    <t>小川　隼</t>
  </si>
  <si>
    <t>ｵｶﾞﾜ ﾊﾔﾄ</t>
  </si>
  <si>
    <t>D3</t>
  </si>
  <si>
    <t>KOR</t>
  </si>
  <si>
    <t>Yasumasa</t>
  </si>
  <si>
    <t>FUGONO</t>
  </si>
  <si>
    <t>KAMENOSONO</t>
  </si>
  <si>
    <t>JITSUDA</t>
  </si>
  <si>
    <t>Taishin</t>
  </si>
  <si>
    <t>KASUYA</t>
  </si>
  <si>
    <t>Eita</t>
  </si>
  <si>
    <t>Ora</t>
  </si>
  <si>
    <t>Nanaki</t>
  </si>
  <si>
    <t>HAMAJI</t>
  </si>
  <si>
    <t>UMEKAWA</t>
  </si>
  <si>
    <t>MASUZAWA</t>
  </si>
  <si>
    <t>NAONO</t>
  </si>
  <si>
    <t>Rinnosuke</t>
  </si>
  <si>
    <t>MIYAJIMA</t>
  </si>
  <si>
    <t>OSAWA</t>
  </si>
  <si>
    <t>Chata</t>
  </si>
  <si>
    <t>KATSUDA</t>
  </si>
  <si>
    <t>KOMODA</t>
  </si>
  <si>
    <t>TOSHIMA</t>
  </si>
  <si>
    <t>TSURUTA</t>
  </si>
  <si>
    <t>KUSUKAMI</t>
  </si>
  <si>
    <t>Rio</t>
  </si>
  <si>
    <t>Yushin</t>
  </si>
  <si>
    <t>SHINODA</t>
  </si>
  <si>
    <t>NUMATA</t>
  </si>
  <si>
    <t>ABRAHAM</t>
  </si>
  <si>
    <t>Hikariosinachi</t>
  </si>
  <si>
    <t>KOCHI</t>
  </si>
  <si>
    <t>OKAHASHI</t>
  </si>
  <si>
    <t>Toranosuke</t>
  </si>
  <si>
    <t>Kippei</t>
  </si>
  <si>
    <t>Yua</t>
  </si>
  <si>
    <t>Oju</t>
  </si>
  <si>
    <t>INABA</t>
  </si>
  <si>
    <t>Tsukito</t>
  </si>
  <si>
    <t>OUTI</t>
  </si>
  <si>
    <t>TSUNODA</t>
  </si>
  <si>
    <t>SYUKURI</t>
  </si>
  <si>
    <t>MOTOHASHI</t>
  </si>
  <si>
    <t>HAYASI</t>
  </si>
  <si>
    <t>DOE</t>
  </si>
  <si>
    <t>HABE</t>
  </si>
  <si>
    <t>HASEGAEA</t>
  </si>
  <si>
    <t>SHITARA</t>
  </si>
  <si>
    <t>KOBATA</t>
  </si>
  <si>
    <t>SANEFUJI</t>
  </si>
  <si>
    <t>INUI</t>
  </si>
  <si>
    <t>KANADA</t>
  </si>
  <si>
    <t>UWAI</t>
  </si>
  <si>
    <t>OSHITA</t>
  </si>
  <si>
    <t>Manabu</t>
  </si>
  <si>
    <t>FUKUSHIMA</t>
  </si>
  <si>
    <t>HASHIGUCHI</t>
  </si>
  <si>
    <t>MUROTA</t>
  </si>
  <si>
    <t>KAJIYAMA</t>
  </si>
  <si>
    <t>Hyo</t>
  </si>
  <si>
    <t>WAKU</t>
  </si>
  <si>
    <t>MEGA</t>
  </si>
  <si>
    <t>RA</t>
  </si>
  <si>
    <t>Shimba</t>
  </si>
  <si>
    <t>SHIMOMOTO</t>
  </si>
  <si>
    <t>HISADA</t>
  </si>
  <si>
    <t>Ryushi</t>
  </si>
  <si>
    <t>HIDAKA</t>
  </si>
  <si>
    <t>Masayasu</t>
  </si>
  <si>
    <t>Kenyu</t>
  </si>
  <si>
    <t>Kohaku</t>
  </si>
  <si>
    <t>HIGAKI</t>
  </si>
  <si>
    <t>Yoshihito</t>
  </si>
  <si>
    <t>Ikko</t>
  </si>
  <si>
    <t>OZAWA</t>
  </si>
  <si>
    <t>Kishin</t>
  </si>
  <si>
    <t>HUKUI</t>
  </si>
  <si>
    <t>HARASHINA</t>
  </si>
  <si>
    <t>Ayuki</t>
  </si>
  <si>
    <t>MASUYAMA</t>
  </si>
  <si>
    <t>SHIMANO</t>
  </si>
  <si>
    <t>AMAKO</t>
  </si>
  <si>
    <t>KAWAZOE</t>
  </si>
  <si>
    <t>SAPPA</t>
  </si>
  <si>
    <t>Soichi</t>
  </si>
  <si>
    <t>O</t>
  </si>
  <si>
    <t>Yujin</t>
  </si>
  <si>
    <t>KAWARAHATA</t>
  </si>
  <si>
    <t>IWAO</t>
  </si>
  <si>
    <t>OKUNO</t>
  </si>
  <si>
    <t>Yo</t>
  </si>
  <si>
    <t>MORIYASU</t>
  </si>
  <si>
    <t>Tetsuma</t>
  </si>
  <si>
    <t>HIGASHISHIMA</t>
  </si>
  <si>
    <t>NAKAZONO</t>
  </si>
  <si>
    <t>Tatsunori</t>
  </si>
  <si>
    <t>TAKEGUCHI</t>
  </si>
  <si>
    <t>MOTOYOSHI</t>
  </si>
  <si>
    <t>KUZE</t>
  </si>
  <si>
    <t>OKUTSU</t>
  </si>
  <si>
    <t>OHATA</t>
  </si>
  <si>
    <t>Momo</t>
  </si>
  <si>
    <t>Rennosuke</t>
  </si>
  <si>
    <t>ISHIZAWA</t>
  </si>
  <si>
    <t>AMEMORI</t>
  </si>
  <si>
    <t>FUJISAKI</t>
  </si>
  <si>
    <t>Kazuharu</t>
  </si>
  <si>
    <t>KINBARA</t>
  </si>
  <si>
    <t>SHIRAHIGE</t>
  </si>
  <si>
    <t>MIMORI</t>
  </si>
  <si>
    <t>Sakutarou</t>
  </si>
  <si>
    <t>Eiko</t>
  </si>
  <si>
    <t>Syuu</t>
  </si>
  <si>
    <t>URASHIMA</t>
  </si>
  <si>
    <t>Toki</t>
  </si>
  <si>
    <t>Seigo</t>
  </si>
  <si>
    <t>KAMEI</t>
  </si>
  <si>
    <t>KARIYAZONO</t>
  </si>
  <si>
    <t>KISHIMURA</t>
  </si>
  <si>
    <t>Reina</t>
  </si>
  <si>
    <t>Junosuke</t>
  </si>
  <si>
    <t>KINOUCHI</t>
  </si>
  <si>
    <t>Ichitaro</t>
  </si>
  <si>
    <t>KOHAMA</t>
  </si>
  <si>
    <t xml:space="preserve">SANDA </t>
  </si>
  <si>
    <t>Renon</t>
  </si>
  <si>
    <t>TAKAGISHI</t>
  </si>
  <si>
    <t>TAGAWA</t>
  </si>
  <si>
    <t>TAKEZAWA</t>
  </si>
  <si>
    <t>TAJIMA</t>
  </si>
  <si>
    <t>NAGAE</t>
  </si>
  <si>
    <t>NAKAZAKI</t>
  </si>
  <si>
    <t>NISHIUCHI</t>
  </si>
  <si>
    <t>Naruto</t>
  </si>
  <si>
    <t>NISHIZAWA</t>
  </si>
  <si>
    <t>HAZEMOTO</t>
  </si>
  <si>
    <t>HIROE</t>
  </si>
  <si>
    <t>Taimu</t>
  </si>
  <si>
    <t>HORIKAWA</t>
  </si>
  <si>
    <t>MACHI</t>
  </si>
  <si>
    <t>Shimon</t>
  </si>
  <si>
    <t>YANAGI</t>
  </si>
  <si>
    <t>YANADA</t>
  </si>
  <si>
    <t>YOSHITANI</t>
  </si>
  <si>
    <t>MRAKAMI</t>
  </si>
  <si>
    <t>MATSUMIYA</t>
  </si>
  <si>
    <t>IKENAGA</t>
  </si>
  <si>
    <t>TSUDA</t>
  </si>
  <si>
    <t>Yoko</t>
  </si>
  <si>
    <t>Kanaru</t>
  </si>
  <si>
    <t>JOKO</t>
  </si>
  <si>
    <t>KAMEISHI</t>
  </si>
  <si>
    <t>NAKASHIMIZU</t>
  </si>
  <si>
    <t>Ritsu</t>
  </si>
  <si>
    <t>TANABASHI</t>
  </si>
  <si>
    <t>ENOKI</t>
  </si>
  <si>
    <t>Nagisa</t>
  </si>
  <si>
    <t>ONODA</t>
  </si>
  <si>
    <t>Migiwa</t>
  </si>
  <si>
    <t>IKEGAKI</t>
  </si>
  <si>
    <t>OISO</t>
  </si>
  <si>
    <t>Yuei</t>
  </si>
  <si>
    <t>EBISU</t>
  </si>
  <si>
    <t>Seidai</t>
  </si>
  <si>
    <t>Iharu</t>
  </si>
  <si>
    <t>KOBORI</t>
  </si>
  <si>
    <t>Junii</t>
  </si>
  <si>
    <t>Kuga</t>
  </si>
  <si>
    <t>KOSUMI</t>
  </si>
  <si>
    <t>Haruyuki</t>
  </si>
  <si>
    <t>Chikara</t>
  </si>
  <si>
    <t>NAGATO</t>
  </si>
  <si>
    <t>Suzuya</t>
  </si>
  <si>
    <t>MICHINO</t>
  </si>
  <si>
    <t>Yasuto</t>
  </si>
  <si>
    <t>KANZAKI</t>
  </si>
  <si>
    <t>Haruhi</t>
  </si>
  <si>
    <t>KATAKAWA</t>
  </si>
  <si>
    <t>Keisyu</t>
  </si>
  <si>
    <t>Yuza</t>
  </si>
  <si>
    <t>SHITE</t>
  </si>
  <si>
    <t>Fumiyuki</t>
  </si>
  <si>
    <t>INAGAKI</t>
  </si>
  <si>
    <t>Yoshikazu</t>
  </si>
  <si>
    <t>OSHITANI</t>
  </si>
  <si>
    <t>NADAI</t>
  </si>
  <si>
    <t>Oto</t>
  </si>
  <si>
    <t>WAKABAYASHI</t>
  </si>
  <si>
    <t>YOSHIKANE</t>
  </si>
  <si>
    <t>FUKASAWA</t>
  </si>
  <si>
    <t>MIYAHARA</t>
  </si>
  <si>
    <t>MIKAMI</t>
  </si>
  <si>
    <t>Yuuki</t>
  </si>
  <si>
    <t>TSUKUSHI</t>
  </si>
  <si>
    <t>Kimihide</t>
  </si>
  <si>
    <t>MONJU</t>
  </si>
  <si>
    <t>Kou</t>
  </si>
  <si>
    <t>MIZOBUCHI</t>
  </si>
  <si>
    <t>MASAHIRA</t>
  </si>
  <si>
    <t>SUETAKE</t>
  </si>
  <si>
    <t>YABUNISHI</t>
  </si>
  <si>
    <t>YANAGIMACHI</t>
  </si>
  <si>
    <t>YAMAOKA</t>
  </si>
  <si>
    <t>Naomi</t>
  </si>
  <si>
    <t>SETO</t>
  </si>
  <si>
    <t>Nobunari</t>
  </si>
  <si>
    <t>Taihei</t>
  </si>
  <si>
    <t>Takazumi</t>
  </si>
  <si>
    <t>TANNO</t>
  </si>
  <si>
    <t>URATA</t>
  </si>
  <si>
    <t>SHODA</t>
  </si>
  <si>
    <t>ORIHASHI</t>
  </si>
  <si>
    <t>ZODA</t>
  </si>
  <si>
    <t>NIIMI</t>
  </si>
  <si>
    <t>Hirofumi</t>
  </si>
  <si>
    <t>KOGAWA</t>
  </si>
  <si>
    <t>Mitsuki</t>
  </si>
  <si>
    <t>HISAMATSU</t>
  </si>
  <si>
    <t>SUMI</t>
  </si>
  <si>
    <t>INDO</t>
  </si>
  <si>
    <t>KAWANABE</t>
  </si>
  <si>
    <t>Naoyuki</t>
  </si>
  <si>
    <t>YOSHIKI</t>
  </si>
  <si>
    <t>Kamma</t>
  </si>
  <si>
    <t>Kuniyuki</t>
  </si>
  <si>
    <t>MATSUSHIMA</t>
  </si>
  <si>
    <t>SHIMAUCHI</t>
  </si>
  <si>
    <t>UNEMOTO</t>
  </si>
  <si>
    <t>NAGAYASU</t>
  </si>
  <si>
    <t>TSUJIWAKI</t>
  </si>
  <si>
    <t>KUROTA</t>
  </si>
  <si>
    <t>HAGIWARA</t>
  </si>
  <si>
    <t>MINATO</t>
  </si>
  <si>
    <t>Naohiro</t>
  </si>
  <si>
    <t>ETO</t>
  </si>
  <si>
    <t>Nobuyasu</t>
  </si>
  <si>
    <t>OJIMA</t>
  </si>
  <si>
    <t>KATSURAGI</t>
  </si>
  <si>
    <t>KAWASUGI</t>
  </si>
  <si>
    <t>Senri</t>
  </si>
  <si>
    <t>IWASHIRO</t>
  </si>
  <si>
    <t>KAMIJI</t>
  </si>
  <si>
    <t>Hakuryu</t>
  </si>
  <si>
    <t>HIGASHIMOTO</t>
  </si>
  <si>
    <t>KUSAKA</t>
  </si>
  <si>
    <t>HAMAMORI</t>
  </si>
  <si>
    <t>Teruki</t>
  </si>
  <si>
    <t>AMEZAWA</t>
  </si>
  <si>
    <t>NITTA</t>
  </si>
  <si>
    <t>Shotaku</t>
  </si>
  <si>
    <t>TAGUCHI</t>
  </si>
  <si>
    <t>ICHI</t>
  </si>
  <si>
    <t>KURAMOTO</t>
  </si>
  <si>
    <t>Seia</t>
  </si>
  <si>
    <t>NAGANUMA</t>
  </si>
  <si>
    <t>HIGASHIKAWA</t>
  </si>
  <si>
    <t>KAWAGOSHI</t>
  </si>
  <si>
    <t>OMAE</t>
  </si>
  <si>
    <t>Narito</t>
  </si>
  <si>
    <t>HORII</t>
  </si>
  <si>
    <t>ISHIZUKA</t>
  </si>
  <si>
    <t>TOSHITSUNA</t>
  </si>
  <si>
    <t>ASAKURA</t>
  </si>
  <si>
    <t>KANIDA</t>
  </si>
  <si>
    <t>Aiki</t>
  </si>
  <si>
    <t>HISATANI</t>
  </si>
  <si>
    <t>NISIYAMA</t>
  </si>
  <si>
    <t>KATAMOTO</t>
  </si>
  <si>
    <t>MITUUCHI</t>
  </si>
  <si>
    <t>ISHIMARU</t>
  </si>
  <si>
    <t>Koto</t>
  </si>
  <si>
    <t>Yuichi</t>
  </si>
  <si>
    <t>KURIOKA</t>
  </si>
  <si>
    <t>ISHIYAMA</t>
  </si>
  <si>
    <t>NISHIMIYA</t>
  </si>
  <si>
    <t>NISHIHATA</t>
  </si>
  <si>
    <t>KADOBAYASHI</t>
  </si>
  <si>
    <t>KAKUMOTO</t>
  </si>
  <si>
    <t>AKINO</t>
  </si>
  <si>
    <t>Juki</t>
  </si>
  <si>
    <t>KEYAKI</t>
  </si>
  <si>
    <t>KOGUCHI</t>
  </si>
  <si>
    <t>TANIYAMA</t>
  </si>
  <si>
    <t>INOE</t>
  </si>
  <si>
    <t>Shujiro</t>
  </si>
  <si>
    <t>KAGUCHI</t>
  </si>
  <si>
    <t>ENAKA</t>
  </si>
  <si>
    <t>Hideyuki</t>
  </si>
  <si>
    <t>Yuuto</t>
  </si>
  <si>
    <t>AKIOKA</t>
  </si>
  <si>
    <t>Marui</t>
  </si>
  <si>
    <t>ADATI</t>
  </si>
  <si>
    <t>Syunta</t>
  </si>
  <si>
    <t>FUNENO</t>
  </si>
  <si>
    <t>TAMECHIKA</t>
  </si>
  <si>
    <t>USA</t>
  </si>
  <si>
    <t>Chitose</t>
  </si>
  <si>
    <t>SAGARA</t>
  </si>
  <si>
    <t>Toa</t>
  </si>
  <si>
    <t>TSUKIMOTO</t>
  </si>
  <si>
    <t>AKASAKA</t>
  </si>
  <si>
    <t>AKIMOTO</t>
  </si>
  <si>
    <t>Hanto</t>
  </si>
  <si>
    <t>UMADA</t>
  </si>
  <si>
    <t>INUZUKA</t>
  </si>
  <si>
    <t>KANZAWA</t>
  </si>
  <si>
    <t>ISIBASI</t>
  </si>
  <si>
    <t>OYASHIKI</t>
  </si>
  <si>
    <t>Asuku</t>
  </si>
  <si>
    <t>KUNITOMO</t>
  </si>
  <si>
    <t>Ikki</t>
  </si>
  <si>
    <t>TSUZAKI</t>
  </si>
  <si>
    <t>FIJIMOTO</t>
  </si>
  <si>
    <t>MOMPARTGONZALEZ</t>
  </si>
  <si>
    <t>Rouy</t>
  </si>
  <si>
    <t>OKU</t>
  </si>
  <si>
    <t>KISHI</t>
  </si>
  <si>
    <t>Amuro</t>
  </si>
  <si>
    <t>Sachito</t>
  </si>
  <si>
    <t>KITAGO</t>
  </si>
  <si>
    <t>KOTANIGUCHI</t>
  </si>
  <si>
    <t>SAKAKI</t>
  </si>
  <si>
    <t>SUETSUNA</t>
  </si>
  <si>
    <t>SONODA</t>
  </si>
  <si>
    <t>Yuro</t>
  </si>
  <si>
    <t>NAGASAKI</t>
  </si>
  <si>
    <t>Takahito</t>
  </si>
  <si>
    <t>NISHIKUBO</t>
  </si>
  <si>
    <t>MIKUNI</t>
  </si>
  <si>
    <t>Toshio</t>
  </si>
  <si>
    <t>Ichii</t>
  </si>
  <si>
    <t>YABUGAMI</t>
  </si>
  <si>
    <t>YOSHIZUMI</t>
  </si>
  <si>
    <t>MEHATA</t>
  </si>
  <si>
    <t>Kairu</t>
  </si>
  <si>
    <t>KAMIDAIMON</t>
  </si>
  <si>
    <t>Gakuta</t>
  </si>
  <si>
    <t>Gai</t>
  </si>
  <si>
    <t>TSUBAKIMOTO</t>
  </si>
  <si>
    <t>Tenho</t>
  </si>
  <si>
    <t>Haruku</t>
  </si>
  <si>
    <t>OMOTE</t>
  </si>
  <si>
    <t>Tsumugu</t>
  </si>
  <si>
    <t>KOYAMA</t>
  </si>
  <si>
    <t>Tomoyuki</t>
  </si>
  <si>
    <t>SENZAKI</t>
  </si>
  <si>
    <t>KINO</t>
  </si>
  <si>
    <t>IWANESALOVAARA</t>
  </si>
  <si>
    <t>Henri</t>
  </si>
  <si>
    <t>SUGIMURA</t>
  </si>
  <si>
    <t>TSUBAI</t>
  </si>
  <si>
    <t>OMOTO</t>
  </si>
  <si>
    <t>OHIRA</t>
  </si>
  <si>
    <t>Kayato</t>
  </si>
  <si>
    <t>MOTONISHI</t>
  </si>
  <si>
    <t>HIMENO</t>
  </si>
  <si>
    <t>Shein</t>
  </si>
  <si>
    <t>NODAKA</t>
  </si>
  <si>
    <t>Ruka</t>
  </si>
  <si>
    <t>TOYAMA</t>
  </si>
  <si>
    <t>SATOYOSHI</t>
  </si>
  <si>
    <t>Takashi</t>
  </si>
  <si>
    <t>MIYAMATSU</t>
  </si>
  <si>
    <t>URAGAMI</t>
  </si>
  <si>
    <t>MIZOSHITA</t>
  </si>
  <si>
    <t>KAMITE</t>
  </si>
  <si>
    <t>MOTOYAMA</t>
  </si>
  <si>
    <t>Kaisei</t>
  </si>
  <si>
    <t>SHIMASE</t>
  </si>
  <si>
    <t>INAOKA</t>
  </si>
  <si>
    <t>MATSUGAMI</t>
  </si>
  <si>
    <t>NABARA</t>
  </si>
  <si>
    <t>SHICHIJO</t>
  </si>
  <si>
    <t>FURUMOTO</t>
  </si>
  <si>
    <t>HARIMA</t>
  </si>
  <si>
    <t>TERANISHI</t>
  </si>
  <si>
    <t>Kokona</t>
  </si>
  <si>
    <t>Tatsuma</t>
  </si>
  <si>
    <t>ISHIGA</t>
  </si>
  <si>
    <t>MATSUHISA</t>
  </si>
  <si>
    <t>Shoyo</t>
  </si>
  <si>
    <t>KATSUMOTO</t>
  </si>
  <si>
    <t>IBA</t>
  </si>
  <si>
    <t>Tetta</t>
  </si>
  <si>
    <t>KOMAKI</t>
  </si>
  <si>
    <t>ARIMURA</t>
  </si>
  <si>
    <t>FUJIO</t>
  </si>
  <si>
    <t>Isaburo</t>
  </si>
  <si>
    <t>KUBOI</t>
  </si>
  <si>
    <t>Azuma</t>
  </si>
  <si>
    <t>KAMAHIRA</t>
  </si>
  <si>
    <t>MAKITA</t>
  </si>
  <si>
    <t>WAKISAKA</t>
  </si>
  <si>
    <t>MINOWA</t>
  </si>
  <si>
    <t>Tatsuto</t>
  </si>
  <si>
    <t>OYA</t>
  </si>
  <si>
    <t>ONOYAMA</t>
  </si>
  <si>
    <t>Mutsuya</t>
  </si>
  <si>
    <t>NIIZAWA</t>
  </si>
  <si>
    <t>Masora</t>
  </si>
  <si>
    <t>YAMAMORI</t>
  </si>
  <si>
    <t>TOKUSHIMA</t>
  </si>
  <si>
    <t>HOSHIKAWA</t>
  </si>
  <si>
    <t>FURUNAKA</t>
  </si>
  <si>
    <t>Mutsuto</t>
  </si>
  <si>
    <t>Akio</t>
  </si>
  <si>
    <t>KOMINE</t>
  </si>
  <si>
    <t>KADONO</t>
  </si>
  <si>
    <t>HASHIZUME</t>
  </si>
  <si>
    <t>NEZUKA</t>
  </si>
  <si>
    <t>EBARA</t>
  </si>
  <si>
    <t>Soki</t>
  </si>
  <si>
    <t>OMICHI</t>
  </si>
  <si>
    <t>SHIOMI</t>
  </si>
  <si>
    <t>KOZAWA</t>
  </si>
  <si>
    <t>Koya</t>
  </si>
  <si>
    <t>WAKANO</t>
  </si>
  <si>
    <t>ICHII</t>
  </si>
  <si>
    <t>IMAJO</t>
  </si>
  <si>
    <t>MIKUBO</t>
  </si>
  <si>
    <t>ZOZA</t>
  </si>
  <si>
    <t>Tomohito</t>
  </si>
  <si>
    <t>KADOMA</t>
  </si>
  <si>
    <t>UEGAKI</t>
  </si>
  <si>
    <t>HAYASHIGUCHI</t>
  </si>
  <si>
    <t>Kyohei</t>
  </si>
  <si>
    <t>Shuuta</t>
  </si>
  <si>
    <t>HORIKITA</t>
  </si>
  <si>
    <t>MASANO</t>
  </si>
  <si>
    <t>GOSHIMA</t>
  </si>
  <si>
    <t>Soa</t>
  </si>
  <si>
    <t>KISE</t>
  </si>
  <si>
    <t>NAKAZATO</t>
  </si>
  <si>
    <t>OHIRAKI</t>
  </si>
  <si>
    <t>Hotaka</t>
  </si>
  <si>
    <t>MIYABAYASHI</t>
  </si>
  <si>
    <t>KYOMEN</t>
  </si>
  <si>
    <t>HIGASA</t>
  </si>
  <si>
    <t>Takehito</t>
  </si>
  <si>
    <t>FUJITANI</t>
  </si>
  <si>
    <t>OGURI</t>
  </si>
  <si>
    <t>WAKI</t>
  </si>
  <si>
    <t>UEHARA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</si>
</sst>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quot;#,##0_);[Red]\(&quot;¥&quot;#,##0\)"/>
    <numFmt numFmtId="177" formatCode="[&lt;=999]000;[&lt;=9999]000\-00;000\-0000"/>
    <numFmt numFmtId="178" formatCode="00"/>
    <numFmt numFmtId="179" formatCode="[$]ggge&quot;年&quot;m&quot;月&quot;d&quot;日&quot;;@"/>
  </numFmts>
  <fonts count="31" x14ac:knownFonts="1">
    <font>
      <sz val="11"/>
      <color theme="1"/>
      <name val="游ゴシック"/>
      <family val="2"/>
      <charset val="128"/>
      <scheme val="minor"/>
    </font>
    <font>
      <sz val="18"/>
      <color theme="3"/>
      <name val="游ゴシック Light"/>
      <family val="2"/>
      <charset val="128"/>
      <scheme val="major"/>
    </font>
    <font>
      <sz val="6"/>
      <name val="游ゴシック"/>
      <family val="2"/>
      <charset val="128"/>
      <scheme val="minor"/>
    </font>
    <font>
      <sz val="10"/>
      <color theme="1"/>
      <name val="游ゴシック"/>
      <family val="3"/>
      <charset val="128"/>
      <scheme val="minor"/>
    </font>
    <font>
      <sz val="9"/>
      <color theme="1"/>
      <name val="游ゴシック"/>
      <family val="3"/>
      <charset val="128"/>
      <scheme val="minor"/>
    </font>
    <font>
      <sz val="9"/>
      <color theme="1"/>
      <name val="游ゴシック"/>
      <family val="2"/>
      <charset val="128"/>
      <scheme val="minor"/>
    </font>
    <font>
      <b/>
      <sz val="14"/>
      <color theme="1"/>
      <name val="游ゴシック"/>
      <family val="3"/>
      <charset val="128"/>
      <scheme val="minor"/>
    </font>
    <font>
      <sz val="14"/>
      <color theme="1"/>
      <name val="游ゴシック"/>
      <family val="3"/>
      <charset val="128"/>
      <scheme val="minor"/>
    </font>
    <font>
      <sz val="14"/>
      <color theme="1"/>
      <name val="游ゴシック"/>
      <family val="2"/>
      <charset val="128"/>
      <scheme val="minor"/>
    </font>
    <font>
      <b/>
      <sz val="11"/>
      <color theme="1"/>
      <name val="游ゴシック"/>
      <family val="3"/>
      <charset val="128"/>
      <scheme val="minor"/>
    </font>
    <font>
      <sz val="10"/>
      <color theme="1"/>
      <name val="游ゴシック"/>
      <family val="2"/>
      <charset val="128"/>
      <scheme val="minor"/>
    </font>
    <font>
      <sz val="11"/>
      <color theme="1"/>
      <name val="游ゴシック"/>
      <family val="2"/>
      <charset val="128"/>
      <scheme val="minor"/>
    </font>
    <font>
      <sz val="11"/>
      <color theme="1"/>
      <name val="游ゴシック"/>
      <family val="3"/>
      <charset val="128"/>
      <scheme val="minor"/>
    </font>
    <font>
      <i/>
      <sz val="11"/>
      <color rgb="FF7F7F7F"/>
      <name val="游ゴシック"/>
      <family val="2"/>
      <charset val="128"/>
      <scheme val="minor"/>
    </font>
    <font>
      <b/>
      <sz val="12"/>
      <color theme="1"/>
      <name val="游ゴシック"/>
      <family val="3"/>
      <charset val="128"/>
      <scheme val="minor"/>
    </font>
    <font>
      <sz val="9"/>
      <name val="游ゴシック"/>
      <family val="3"/>
      <charset val="128"/>
      <scheme val="min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2"/>
      <color rgb="FF222222"/>
      <name val="游ゴシック"/>
      <family val="3"/>
      <charset val="128"/>
      <scheme val="minor"/>
    </font>
  </fonts>
  <fills count="37">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8">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thin">
        <color indexed="64"/>
      </right>
      <top/>
      <bottom/>
      <diagonal/>
    </border>
    <border>
      <left/>
      <right/>
      <top/>
      <bottom style="medium">
        <color indexed="64"/>
      </bottom>
      <diagonal/>
    </border>
    <border>
      <left/>
      <right/>
      <top style="medium">
        <color indexed="64"/>
      </top>
      <bottom style="double">
        <color indexed="64"/>
      </bottom>
      <diagonal/>
    </border>
    <border>
      <left style="medium">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double">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double">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medium">
        <color indexed="64"/>
      </top>
      <bottom style="double">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medium">
        <color indexed="64"/>
      </top>
      <bottom style="double">
        <color indexed="64"/>
      </bottom>
      <diagonal/>
    </border>
    <border>
      <left style="double">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double">
        <color indexed="64"/>
      </left>
      <right/>
      <top style="thin">
        <color indexed="64"/>
      </top>
      <bottom style="thin">
        <color indexed="64"/>
      </bottom>
      <diagonal/>
    </border>
    <border>
      <left style="double">
        <color indexed="64"/>
      </left>
      <right/>
      <top style="medium">
        <color indexed="64"/>
      </top>
      <bottom style="thin">
        <color indexed="64"/>
      </bottom>
      <diagonal/>
    </border>
    <border>
      <left style="medium">
        <color indexed="64"/>
      </left>
      <right style="double">
        <color indexed="64"/>
      </right>
      <top/>
      <bottom style="medium">
        <color indexed="64"/>
      </bottom>
      <diagonal/>
    </border>
    <border>
      <left style="double">
        <color indexed="64"/>
      </left>
      <right/>
      <top/>
      <bottom style="medium">
        <color indexed="64"/>
      </bottom>
      <diagonal/>
    </border>
    <border>
      <left style="double">
        <color indexed="64"/>
      </left>
      <right/>
      <top style="medium">
        <color indexed="64"/>
      </top>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bottom style="thin">
        <color indexed="64"/>
      </bottom>
      <diagonal/>
    </border>
    <border>
      <left/>
      <right style="medium">
        <color indexed="64"/>
      </right>
      <top/>
      <bottom style="thin">
        <color indexed="64"/>
      </bottom>
      <diagonal/>
    </border>
    <border>
      <left style="medium">
        <color indexed="64"/>
      </left>
      <right style="double">
        <color indexed="64"/>
      </right>
      <top style="medium">
        <color indexed="64"/>
      </top>
      <bottom/>
      <diagonal/>
    </border>
    <border diagonalDown="1">
      <left style="medium">
        <color indexed="64"/>
      </left>
      <right style="medium">
        <color indexed="64"/>
      </right>
      <top style="double">
        <color indexed="64"/>
      </top>
      <bottom/>
      <diagonal style="thin">
        <color indexed="64"/>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right style="double">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double">
        <color indexed="64"/>
      </right>
      <top style="thin">
        <color indexed="64"/>
      </top>
      <bottom/>
      <diagonal/>
    </border>
    <border>
      <left style="medium">
        <color indexed="64"/>
      </left>
      <right style="double">
        <color indexed="64"/>
      </right>
      <top/>
      <bottom/>
      <diagonal/>
    </border>
    <border>
      <left style="double">
        <color indexed="64"/>
      </left>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alignment vertical="center"/>
    </xf>
    <xf numFmtId="0" fontId="11" fillId="0" borderId="0">
      <alignment vertical="center"/>
    </xf>
    <xf numFmtId="0" fontId="1" fillId="0" borderId="0" applyNumberFormat="0" applyFill="0" applyBorder="0" applyAlignment="0" applyProtection="0">
      <alignment vertical="center"/>
    </xf>
    <xf numFmtId="0" fontId="16" fillId="0" borderId="99" applyNumberFormat="0" applyFill="0" applyAlignment="0" applyProtection="0">
      <alignment vertical="center"/>
    </xf>
    <xf numFmtId="0" fontId="17" fillId="0" borderId="100" applyNumberFormat="0" applyFill="0" applyAlignment="0" applyProtection="0">
      <alignment vertical="center"/>
    </xf>
    <xf numFmtId="0" fontId="18" fillId="0" borderId="101" applyNumberFormat="0" applyFill="0" applyAlignment="0" applyProtection="0">
      <alignment vertical="center"/>
    </xf>
    <xf numFmtId="0" fontId="18" fillId="0" borderId="0" applyNumberFormat="0" applyFill="0" applyBorder="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102" applyNumberFormat="0" applyAlignment="0" applyProtection="0">
      <alignment vertical="center"/>
    </xf>
    <xf numFmtId="0" fontId="23" fillId="10" borderId="103" applyNumberFormat="0" applyAlignment="0" applyProtection="0">
      <alignment vertical="center"/>
    </xf>
    <xf numFmtId="0" fontId="24" fillId="10" borderId="102" applyNumberFormat="0" applyAlignment="0" applyProtection="0">
      <alignment vertical="center"/>
    </xf>
    <xf numFmtId="0" fontId="25" fillId="0" borderId="104" applyNumberFormat="0" applyFill="0" applyAlignment="0" applyProtection="0">
      <alignment vertical="center"/>
    </xf>
    <xf numFmtId="0" fontId="26" fillId="11" borderId="105" applyNumberFormat="0" applyAlignment="0" applyProtection="0">
      <alignment vertical="center"/>
    </xf>
    <xf numFmtId="0" fontId="27" fillId="0" borderId="0" applyNumberFormat="0" applyFill="0" applyBorder="0" applyAlignment="0" applyProtection="0">
      <alignment vertical="center"/>
    </xf>
    <xf numFmtId="0" fontId="11" fillId="12" borderId="106" applyNumberFormat="0" applyFont="0" applyAlignment="0" applyProtection="0">
      <alignment vertical="center"/>
    </xf>
    <xf numFmtId="0" fontId="13" fillId="0" borderId="0" applyNumberFormat="0" applyFill="0" applyBorder="0" applyAlignment="0" applyProtection="0">
      <alignment vertical="center"/>
    </xf>
    <xf numFmtId="0" fontId="28" fillId="0" borderId="107" applyNumberFormat="0" applyFill="0" applyAlignment="0" applyProtection="0">
      <alignment vertical="center"/>
    </xf>
    <xf numFmtId="0" fontId="29"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29" fillId="17" borderId="0" applyNumberFormat="0" applyBorder="0" applyAlignment="0" applyProtection="0">
      <alignment vertical="center"/>
    </xf>
    <xf numFmtId="0" fontId="11" fillId="18" borderId="0" applyNumberFormat="0" applyBorder="0" applyAlignment="0" applyProtection="0">
      <alignment vertical="center"/>
    </xf>
    <xf numFmtId="0" fontId="11" fillId="19" borderId="0" applyNumberFormat="0" applyBorder="0" applyAlignment="0" applyProtection="0">
      <alignment vertical="center"/>
    </xf>
    <xf numFmtId="0" fontId="11" fillId="20" borderId="0" applyNumberFormat="0" applyBorder="0" applyAlignment="0" applyProtection="0">
      <alignment vertical="center"/>
    </xf>
    <xf numFmtId="0" fontId="29" fillId="21" borderId="0" applyNumberFormat="0" applyBorder="0" applyAlignment="0" applyProtection="0">
      <alignment vertical="center"/>
    </xf>
    <xf numFmtId="0" fontId="11" fillId="22" borderId="0" applyNumberFormat="0" applyBorder="0" applyAlignment="0" applyProtection="0">
      <alignment vertical="center"/>
    </xf>
    <xf numFmtId="0" fontId="11" fillId="23" borderId="0" applyNumberFormat="0" applyBorder="0" applyAlignment="0" applyProtection="0">
      <alignment vertical="center"/>
    </xf>
    <xf numFmtId="0" fontId="11" fillId="24" borderId="0" applyNumberFormat="0" applyBorder="0" applyAlignment="0" applyProtection="0">
      <alignment vertical="center"/>
    </xf>
    <xf numFmtId="0" fontId="29" fillId="25"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1" fillId="28" borderId="0" applyNumberFormat="0" applyBorder="0" applyAlignment="0" applyProtection="0">
      <alignment vertical="center"/>
    </xf>
    <xf numFmtId="0" fontId="29" fillId="29" borderId="0" applyNumberFormat="0" applyBorder="0" applyAlignment="0" applyProtection="0">
      <alignment vertical="center"/>
    </xf>
    <xf numFmtId="0" fontId="11" fillId="30" borderId="0" applyNumberFormat="0" applyBorder="0" applyAlignment="0" applyProtection="0">
      <alignment vertical="center"/>
    </xf>
    <xf numFmtId="0" fontId="11" fillId="31" borderId="0" applyNumberFormat="0" applyBorder="0" applyAlignment="0" applyProtection="0">
      <alignment vertical="center"/>
    </xf>
    <xf numFmtId="0" fontId="11" fillId="32" borderId="0" applyNumberFormat="0" applyBorder="0" applyAlignment="0" applyProtection="0">
      <alignment vertical="center"/>
    </xf>
    <xf numFmtId="0" fontId="29" fillId="33" borderId="0" applyNumberFormat="0" applyBorder="0" applyAlignment="0" applyProtection="0">
      <alignment vertical="center"/>
    </xf>
    <xf numFmtId="0" fontId="11" fillId="34" borderId="0" applyNumberFormat="0" applyBorder="0" applyAlignment="0" applyProtection="0">
      <alignment vertical="center"/>
    </xf>
    <xf numFmtId="0" fontId="11" fillId="35" borderId="0" applyNumberFormat="0" applyBorder="0" applyAlignment="0" applyProtection="0">
      <alignment vertical="center"/>
    </xf>
    <xf numFmtId="0" fontId="11" fillId="36" borderId="0" applyNumberFormat="0" applyBorder="0" applyAlignment="0" applyProtection="0">
      <alignment vertical="center"/>
    </xf>
  </cellStyleXfs>
  <cellXfs count="264">
    <xf numFmtId="0" fontId="0" fillId="0" borderId="0" xfId="0">
      <alignment vertical="center"/>
    </xf>
    <xf numFmtId="0" fontId="0" fillId="0" borderId="0" xfId="0" applyAlignment="1">
      <alignment horizontal="center" vertical="center"/>
    </xf>
    <xf numFmtId="0" fontId="5" fillId="0" borderId="0" xfId="0" applyFont="1" applyAlignment="1">
      <alignment horizontal="center" vertical="center"/>
    </xf>
    <xf numFmtId="0" fontId="4" fillId="0" borderId="0" xfId="0" applyFont="1" applyAlignment="1">
      <alignment horizontal="center" vertical="center"/>
    </xf>
    <xf numFmtId="0" fontId="6" fillId="0" borderId="24" xfId="0" applyFont="1" applyBorder="1" applyAlignment="1">
      <alignment horizontal="center" vertical="center" shrinkToFit="1"/>
    </xf>
    <xf numFmtId="0" fontId="6" fillId="0" borderId="27" xfId="0" applyFont="1" applyBorder="1" applyAlignment="1" applyProtection="1">
      <alignment horizontal="center" vertical="center" shrinkToFit="1"/>
      <protection locked="0"/>
    </xf>
    <xf numFmtId="0" fontId="0" fillId="0" borderId="28" xfId="0" applyBorder="1" applyAlignment="1">
      <alignment horizontal="center" vertical="center"/>
    </xf>
    <xf numFmtId="0" fontId="0" fillId="0" borderId="31" xfId="0" applyBorder="1" applyAlignment="1">
      <alignment horizontal="center" vertical="center"/>
    </xf>
    <xf numFmtId="49" fontId="8" fillId="0" borderId="33" xfId="0" applyNumberFormat="1" applyFont="1" applyBorder="1" applyAlignment="1" applyProtection="1">
      <alignment horizontal="center" vertical="center" shrinkToFit="1"/>
      <protection locked="0"/>
    </xf>
    <xf numFmtId="0" fontId="4" fillId="0" borderId="0" xfId="0" applyFont="1">
      <alignment vertical="center"/>
    </xf>
    <xf numFmtId="0" fontId="4" fillId="2" borderId="0" xfId="0" applyFont="1" applyFill="1">
      <alignment vertical="center"/>
    </xf>
    <xf numFmtId="0" fontId="4" fillId="3" borderId="0" xfId="0" applyFont="1" applyFill="1">
      <alignment vertical="center"/>
    </xf>
    <xf numFmtId="49" fontId="0" fillId="0" borderId="0" xfId="0" applyNumberFormat="1" applyAlignment="1">
      <alignment horizontal="center" vertical="center"/>
    </xf>
    <xf numFmtId="0" fontId="0" fillId="0" borderId="0" xfId="0" applyAlignment="1">
      <alignment horizontal="center" vertical="center" shrinkToFit="1"/>
    </xf>
    <xf numFmtId="0" fontId="0" fillId="0" borderId="18" xfId="0" applyBorder="1" applyAlignment="1">
      <alignment horizontal="center" vertical="center" shrinkToFit="1"/>
    </xf>
    <xf numFmtId="0" fontId="0" fillId="0" borderId="28" xfId="0" applyBorder="1" applyAlignment="1">
      <alignment horizontal="center" vertical="center" shrinkToFit="1"/>
    </xf>
    <xf numFmtId="0" fontId="0" fillId="0" borderId="78" xfId="0" applyBorder="1" applyAlignment="1">
      <alignment horizontal="center" vertical="center" shrinkToFit="1"/>
    </xf>
    <xf numFmtId="0" fontId="0" fillId="0" borderId="20" xfId="0" applyBorder="1" applyAlignment="1">
      <alignment horizontal="right" vertical="center" shrinkToFit="1"/>
    </xf>
    <xf numFmtId="0" fontId="0" fillId="0" borderId="20" xfId="0" applyBorder="1" applyAlignment="1">
      <alignment vertical="center" shrinkToFit="1"/>
    </xf>
    <xf numFmtId="0" fontId="0" fillId="0" borderId="10" xfId="0" applyBorder="1" applyAlignment="1">
      <alignment vertical="center" shrinkToFit="1"/>
    </xf>
    <xf numFmtId="0" fontId="0" fillId="0" borderId="82" xfId="0" applyBorder="1" applyAlignment="1">
      <alignment horizontal="center" vertical="center" shrinkToFit="1"/>
    </xf>
    <xf numFmtId="0" fontId="0" fillId="0" borderId="83" xfId="0" applyBorder="1" applyAlignment="1">
      <alignment horizontal="center" vertical="center" shrinkToFit="1"/>
    </xf>
    <xf numFmtId="0" fontId="0" fillId="0" borderId="20" xfId="0" applyBorder="1" applyAlignment="1">
      <alignment horizontal="center" vertical="center" wrapText="1" shrinkToFit="1"/>
    </xf>
    <xf numFmtId="0" fontId="9" fillId="0" borderId="82" xfId="0" applyFont="1" applyBorder="1" applyAlignment="1">
      <alignment horizontal="center" vertical="center" shrinkToFit="1"/>
    </xf>
    <xf numFmtId="0" fontId="9" fillId="0" borderId="84" xfId="0" applyFont="1" applyBorder="1" applyAlignment="1">
      <alignment horizontal="center" vertical="center" shrinkToFit="1"/>
    </xf>
    <xf numFmtId="0" fontId="9" fillId="0" borderId="73" xfId="0" applyFont="1" applyBorder="1" applyAlignment="1">
      <alignment horizontal="center" vertical="center" shrinkToFit="1"/>
    </xf>
    <xf numFmtId="0" fontId="9" fillId="0" borderId="78" xfId="0" applyFont="1" applyBorder="1" applyAlignment="1">
      <alignment horizontal="center" vertical="center" shrinkToFit="1"/>
    </xf>
    <xf numFmtId="0" fontId="12" fillId="0" borderId="60" xfId="0" applyFont="1" applyBorder="1" applyAlignment="1">
      <alignment horizontal="center" vertical="center" shrinkToFit="1"/>
    </xf>
    <xf numFmtId="0" fontId="12" fillId="0" borderId="82" xfId="0" applyFont="1" applyBorder="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0" fontId="0" fillId="0" borderId="1" xfId="0" applyBorder="1" applyAlignment="1">
      <alignment horizontal="center" vertical="center" shrinkToFit="1"/>
    </xf>
    <xf numFmtId="0" fontId="0" fillId="0" borderId="57" xfId="0" applyBorder="1" applyAlignment="1">
      <alignment horizontal="center" vertical="center" shrinkToFit="1"/>
    </xf>
    <xf numFmtId="0" fontId="0" fillId="0" borderId="20" xfId="0" applyBorder="1" applyAlignment="1">
      <alignment horizontal="center" vertical="center" shrinkToFit="1"/>
    </xf>
    <xf numFmtId="0" fontId="0" fillId="0" borderId="10" xfId="0" applyBorder="1" applyAlignment="1">
      <alignment horizontal="center" vertical="center" shrinkToFit="1"/>
    </xf>
    <xf numFmtId="0" fontId="0" fillId="0" borderId="56" xfId="0" applyBorder="1" applyAlignment="1">
      <alignment horizontal="center" vertical="center" shrinkToFit="1"/>
    </xf>
    <xf numFmtId="0" fontId="0" fillId="0" borderId="59" xfId="0" applyBorder="1" applyAlignment="1">
      <alignment horizontal="center" vertical="center" shrinkToFit="1"/>
    </xf>
    <xf numFmtId="0" fontId="15" fillId="3" borderId="0" xfId="0" applyFont="1" applyFill="1" applyAlignment="1">
      <alignment horizontal="center" vertical="center"/>
    </xf>
    <xf numFmtId="0" fontId="5" fillId="2" borderId="0" xfId="0" applyFont="1" applyFill="1" applyAlignment="1">
      <alignment horizontal="center" vertical="center"/>
    </xf>
    <xf numFmtId="0" fontId="4" fillId="0" borderId="67" xfId="0" applyFont="1" applyBorder="1">
      <alignment vertical="center"/>
    </xf>
    <xf numFmtId="0" fontId="0" fillId="0" borderId="20" xfId="0" applyBorder="1" applyAlignment="1" applyProtection="1">
      <alignment horizontal="center" vertical="center" shrinkToFit="1"/>
      <protection locked="0"/>
    </xf>
    <xf numFmtId="0" fontId="0" fillId="0" borderId="67" xfId="0" applyBorder="1" applyAlignment="1" applyProtection="1">
      <alignment horizontal="center" vertical="center" shrinkToFit="1"/>
      <protection locked="0"/>
    </xf>
    <xf numFmtId="0" fontId="0" fillId="0" borderId="83" xfId="0" applyBorder="1" applyAlignment="1" applyProtection="1">
      <alignment horizontal="center" vertical="center" shrinkToFit="1"/>
      <protection locked="0"/>
    </xf>
    <xf numFmtId="0" fontId="0" fillId="0" borderId="80" xfId="0" applyBorder="1" applyAlignment="1" applyProtection="1">
      <alignment horizontal="center" vertical="center" shrinkToFit="1"/>
      <protection locked="0"/>
    </xf>
    <xf numFmtId="0" fontId="0" fillId="0" borderId="18" xfId="0" applyBorder="1" applyAlignment="1" applyProtection="1">
      <alignment horizontal="center" vertical="center" shrinkToFit="1"/>
      <protection locked="0"/>
    </xf>
    <xf numFmtId="178" fontId="0" fillId="0" borderId="18" xfId="0" applyNumberFormat="1" applyBorder="1" applyAlignment="1" applyProtection="1">
      <alignment horizontal="center" vertical="center" shrinkToFit="1"/>
      <protection locked="0"/>
    </xf>
    <xf numFmtId="178" fontId="0" fillId="0" borderId="6" xfId="0" applyNumberFormat="1" applyBorder="1" applyAlignment="1" applyProtection="1">
      <alignment horizontal="center" vertical="center" shrinkToFit="1"/>
      <protection locked="0"/>
    </xf>
    <xf numFmtId="0" fontId="0" fillId="0" borderId="56" xfId="0" applyBorder="1" applyAlignment="1" applyProtection="1">
      <alignment horizontal="center" vertical="center" shrinkToFit="1"/>
      <protection locked="0"/>
    </xf>
    <xf numFmtId="0" fontId="0" fillId="0" borderId="69" xfId="0" applyBorder="1" applyAlignment="1" applyProtection="1">
      <alignment horizontal="center" vertical="center" shrinkToFit="1"/>
      <protection locked="0"/>
    </xf>
    <xf numFmtId="0" fontId="0" fillId="0" borderId="60" xfId="0" applyBorder="1" applyAlignment="1">
      <alignment horizontal="center" vertical="center" shrinkToFit="1"/>
    </xf>
    <xf numFmtId="0" fontId="0" fillId="0" borderId="9" xfId="0" applyBorder="1" applyAlignment="1">
      <alignment horizontal="center" vertical="center" shrinkToFit="1"/>
    </xf>
    <xf numFmtId="49" fontId="0" fillId="0" borderId="0" xfId="0" applyNumberFormat="1" applyAlignment="1">
      <alignment horizontal="center" vertical="center" shrinkToFit="1"/>
    </xf>
    <xf numFmtId="0" fontId="0" fillId="4" borderId="65" xfId="0" applyFill="1" applyBorder="1" applyAlignment="1" applyProtection="1">
      <alignment horizontal="center" vertical="center" shrinkToFit="1"/>
      <protection locked="0"/>
    </xf>
    <xf numFmtId="0" fontId="0" fillId="0" borderId="52" xfId="0" applyBorder="1" applyAlignment="1" applyProtection="1">
      <alignment horizontal="center" vertical="center" shrinkToFit="1"/>
      <protection locked="0"/>
    </xf>
    <xf numFmtId="0" fontId="0" fillId="0" borderId="68" xfId="0" applyBorder="1" applyAlignment="1" applyProtection="1">
      <alignment horizontal="center" vertical="center" shrinkToFit="1"/>
      <protection locked="0"/>
    </xf>
    <xf numFmtId="178" fontId="0" fillId="0" borderId="53" xfId="0" applyNumberFormat="1" applyBorder="1" applyAlignment="1" applyProtection="1">
      <alignment horizontal="center" vertical="center" shrinkToFit="1"/>
      <protection locked="0"/>
    </xf>
    <xf numFmtId="178" fontId="0" fillId="0" borderId="54" xfId="0" applyNumberFormat="1" applyBorder="1" applyAlignment="1" applyProtection="1">
      <alignment horizontal="center" vertical="center" shrinkToFit="1"/>
      <protection locked="0"/>
    </xf>
    <xf numFmtId="0" fontId="0" fillId="0" borderId="47" xfId="0" applyBorder="1" applyAlignment="1" applyProtection="1">
      <alignment horizontal="center" vertical="center" shrinkToFit="1"/>
      <protection locked="0"/>
    </xf>
    <xf numFmtId="0" fontId="0" fillId="0" borderId="55" xfId="0" applyBorder="1" applyAlignment="1" applyProtection="1">
      <alignment horizontal="center" vertical="center" shrinkToFit="1"/>
      <protection locked="0"/>
    </xf>
    <xf numFmtId="178" fontId="0" fillId="0" borderId="56" xfId="0" applyNumberFormat="1" applyBorder="1" applyAlignment="1" applyProtection="1">
      <alignment horizontal="center" vertical="center" shrinkToFit="1"/>
      <protection locked="0"/>
    </xf>
    <xf numFmtId="178" fontId="0" fillId="0" borderId="57" xfId="0" applyNumberFormat="1" applyBorder="1" applyAlignment="1" applyProtection="1">
      <alignment horizontal="center" vertical="center" shrinkToFit="1"/>
      <protection locked="0"/>
    </xf>
    <xf numFmtId="0" fontId="0" fillId="0" borderId="50" xfId="0" applyBorder="1" applyAlignment="1" applyProtection="1">
      <alignment horizontal="center" vertical="center" shrinkToFit="1"/>
      <protection locked="0"/>
    </xf>
    <xf numFmtId="0" fontId="0" fillId="0" borderId="58"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70" xfId="0" applyBorder="1" applyAlignment="1" applyProtection="1">
      <alignment horizontal="center" vertical="center" shrinkToFit="1"/>
      <protection locked="0"/>
    </xf>
    <xf numFmtId="178" fontId="0" fillId="0" borderId="58" xfId="0" applyNumberFormat="1" applyBorder="1" applyAlignment="1" applyProtection="1">
      <alignment horizontal="center" vertical="center" shrinkToFit="1"/>
      <protection locked="0"/>
    </xf>
    <xf numFmtId="178" fontId="0" fillId="0" borderId="27" xfId="0" applyNumberFormat="1" applyBorder="1" applyAlignment="1" applyProtection="1">
      <alignment horizontal="center" vertical="center" shrinkToFit="1"/>
      <protection locked="0"/>
    </xf>
    <xf numFmtId="0" fontId="6" fillId="0" borderId="0" xfId="0" applyFont="1" applyAlignment="1">
      <alignment horizontal="center" vertical="center" shrinkToFit="1"/>
    </xf>
    <xf numFmtId="0" fontId="0" fillId="0" borderId="37" xfId="0" applyBorder="1" applyAlignment="1">
      <alignment horizontal="center" vertical="center" shrinkToFit="1"/>
    </xf>
    <xf numFmtId="0" fontId="0" fillId="0" borderId="40" xfId="0" applyBorder="1" applyAlignment="1">
      <alignment horizontal="center" vertical="center" shrinkToFit="1"/>
    </xf>
    <xf numFmtId="177" fontId="0" fillId="0" borderId="40" xfId="0" applyNumberFormat="1" applyBorder="1" applyAlignment="1">
      <alignment horizontal="center" vertical="center" shrinkToFit="1"/>
    </xf>
    <xf numFmtId="0" fontId="0" fillId="0" borderId="34" xfId="0" applyBorder="1" applyAlignment="1">
      <alignment horizontal="center" vertical="center" shrinkToFit="1"/>
    </xf>
    <xf numFmtId="0" fontId="0" fillId="0" borderId="11" xfId="0" applyBorder="1" applyAlignment="1">
      <alignment horizontal="center" vertical="center" shrinkToFit="1"/>
    </xf>
    <xf numFmtId="0" fontId="0" fillId="0" borderId="64" xfId="0" applyBorder="1" applyAlignment="1">
      <alignment horizontal="center" vertical="center" shrinkToFit="1"/>
    </xf>
    <xf numFmtId="0" fontId="0" fillId="0" borderId="65" xfId="0" applyBorder="1" applyAlignment="1">
      <alignment horizontal="center" vertical="center" shrinkToFit="1"/>
    </xf>
    <xf numFmtId="0" fontId="0" fillId="0" borderId="66" xfId="0" applyBorder="1" applyAlignment="1">
      <alignment horizontal="center" vertical="center" shrinkToFit="1"/>
    </xf>
    <xf numFmtId="0" fontId="0" fillId="0" borderId="53" xfId="0" applyBorder="1" applyAlignment="1">
      <alignment horizontal="center" vertical="center" shrinkToFit="1"/>
    </xf>
    <xf numFmtId="0" fontId="0" fillId="0" borderId="95" xfId="0" applyBorder="1" applyAlignment="1">
      <alignment horizontal="center" vertical="center" shrinkToFit="1"/>
    </xf>
    <xf numFmtId="0" fontId="0" fillId="0" borderId="85" xfId="0" applyBorder="1" applyAlignment="1">
      <alignment horizontal="center" vertical="center" shrinkToFit="1"/>
    </xf>
    <xf numFmtId="0" fontId="0" fillId="0" borderId="46" xfId="0" applyBorder="1" applyAlignment="1">
      <alignment horizontal="center" vertical="center" shrinkToFit="1"/>
    </xf>
    <xf numFmtId="0" fontId="0" fillId="0" borderId="47" xfId="0" applyBorder="1" applyAlignment="1">
      <alignment horizontal="center" vertical="center" shrinkToFit="1"/>
    </xf>
    <xf numFmtId="0" fontId="0" fillId="0" borderId="48" xfId="0" applyBorder="1" applyAlignment="1">
      <alignment horizontal="center" vertical="center" shrinkToFit="1"/>
    </xf>
    <xf numFmtId="0" fontId="0" fillId="0" borderId="49" xfId="0" applyBorder="1" applyAlignment="1">
      <alignment horizontal="center" vertical="center" shrinkToFit="1"/>
    </xf>
    <xf numFmtId="0" fontId="0" fillId="0" borderId="50" xfId="0" applyBorder="1" applyAlignment="1">
      <alignment horizontal="center" vertical="center" shrinkToFit="1"/>
    </xf>
    <xf numFmtId="0" fontId="0" fillId="0" borderId="51" xfId="0" applyBorder="1" applyAlignment="1">
      <alignment horizontal="center" vertical="center" shrinkToFit="1"/>
    </xf>
    <xf numFmtId="0" fontId="0" fillId="0" borderId="58" xfId="0" applyBorder="1" applyAlignment="1">
      <alignment horizontal="center" vertical="center" shrinkToFit="1"/>
    </xf>
    <xf numFmtId="0" fontId="9" fillId="0" borderId="47" xfId="0" applyFont="1" applyBorder="1" applyAlignment="1">
      <alignment horizontal="center" vertical="center"/>
    </xf>
    <xf numFmtId="0" fontId="9" fillId="0" borderId="86" xfId="0" applyFont="1" applyBorder="1" applyAlignment="1">
      <alignment horizontal="center" vertical="center"/>
    </xf>
    <xf numFmtId="176" fontId="9" fillId="0" borderId="86" xfId="0" applyNumberFormat="1" applyFont="1" applyBorder="1" applyAlignment="1">
      <alignment horizontal="center" vertical="center"/>
    </xf>
    <xf numFmtId="0" fontId="0" fillId="0" borderId="65" xfId="0" applyBorder="1" applyAlignment="1">
      <alignment horizontal="center" vertical="center"/>
    </xf>
    <xf numFmtId="0" fontId="0" fillId="0" borderId="47" xfId="0" applyBorder="1" applyAlignment="1">
      <alignment horizontal="center" vertical="center"/>
    </xf>
    <xf numFmtId="176" fontId="0" fillId="0" borderId="47" xfId="0" applyNumberFormat="1" applyBorder="1" applyAlignment="1">
      <alignment horizontal="center" vertical="center"/>
    </xf>
    <xf numFmtId="0" fontId="0" fillId="0" borderId="91" xfId="0" applyBorder="1" applyAlignment="1">
      <alignment horizontal="center" vertical="center"/>
    </xf>
    <xf numFmtId="176" fontId="0" fillId="0" borderId="0" xfId="0" applyNumberFormat="1" applyAlignment="1">
      <alignment horizontal="center" vertical="center"/>
    </xf>
    <xf numFmtId="176" fontId="0" fillId="0" borderId="92" xfId="0" applyNumberFormat="1" applyBorder="1" applyAlignment="1">
      <alignment horizontal="center" vertical="center"/>
    </xf>
    <xf numFmtId="0" fontId="0" fillId="0" borderId="7" xfId="0" applyBorder="1" applyAlignment="1" applyProtection="1">
      <alignment horizontal="center" vertical="center" shrinkToFit="1"/>
      <protection locked="0"/>
    </xf>
    <xf numFmtId="176" fontId="0" fillId="0" borderId="8" xfId="0" applyNumberFormat="1" applyBorder="1" applyAlignment="1" applyProtection="1">
      <alignment horizontal="center" vertical="center" shrinkToFit="1"/>
      <protection locked="0"/>
    </xf>
    <xf numFmtId="0" fontId="0" fillId="0" borderId="9" xfId="0" applyBorder="1" applyAlignment="1" applyProtection="1">
      <alignment horizontal="center" vertical="center" shrinkToFit="1"/>
      <protection locked="0"/>
    </xf>
    <xf numFmtId="0" fontId="0" fillId="0" borderId="38" xfId="0" applyBorder="1" applyAlignment="1" applyProtection="1">
      <alignment horizontal="center" vertical="center" shrinkToFit="1"/>
      <protection locked="0"/>
    </xf>
    <xf numFmtId="176" fontId="0" fillId="0" borderId="72" xfId="0" applyNumberFormat="1" applyBorder="1" applyAlignment="1" applyProtection="1">
      <alignment horizontal="center" vertical="center" shrinkToFit="1"/>
      <protection locked="0"/>
    </xf>
    <xf numFmtId="49" fontId="0" fillId="0" borderId="16" xfId="0" applyNumberFormat="1" applyBorder="1" applyAlignment="1" applyProtection="1">
      <alignment horizontal="center" vertical="center" shrinkToFit="1"/>
      <protection locked="0"/>
    </xf>
    <xf numFmtId="49" fontId="0" fillId="0" borderId="17" xfId="0" applyNumberFormat="1" applyBorder="1" applyAlignment="1" applyProtection="1">
      <alignment horizontal="center" vertical="center" shrinkToFit="1"/>
      <protection locked="0"/>
    </xf>
    <xf numFmtId="0" fontId="0" fillId="0" borderId="0" xfId="0" applyAlignment="1">
      <alignment vertical="center" shrinkToFit="1"/>
    </xf>
    <xf numFmtId="0" fontId="0" fillId="2" borderId="11" xfId="0" applyFill="1"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176" fontId="0" fillId="0" borderId="8" xfId="0" applyNumberFormat="1" applyBorder="1" applyAlignment="1">
      <alignment horizontal="center" vertical="center" shrinkToFit="1"/>
    </xf>
    <xf numFmtId="0" fontId="0" fillId="0" borderId="75" xfId="0" applyBorder="1" applyAlignment="1">
      <alignment horizontal="center" vertical="center" shrinkToFit="1"/>
    </xf>
    <xf numFmtId="0" fontId="0" fillId="3" borderId="11" xfId="0" applyFill="1" applyBorder="1" applyAlignment="1">
      <alignment horizontal="center" vertical="center" shrinkToFit="1"/>
    </xf>
    <xf numFmtId="49" fontId="0" fillId="0" borderId="9" xfId="0" applyNumberFormat="1" applyBorder="1" applyAlignment="1">
      <alignment horizontal="center" vertical="center" shrinkToFit="1"/>
    </xf>
    <xf numFmtId="176" fontId="0" fillId="0" borderId="10" xfId="0" applyNumberFormat="1" applyBorder="1" applyAlignment="1">
      <alignment horizontal="center" vertical="center" shrinkToFit="1"/>
    </xf>
    <xf numFmtId="49" fontId="0" fillId="0" borderId="7" xfId="0" applyNumberFormat="1" applyBorder="1" applyAlignment="1">
      <alignment horizontal="center" vertical="center" shrinkToFit="1"/>
    </xf>
    <xf numFmtId="0" fontId="0" fillId="0" borderId="38" xfId="0" applyBorder="1" applyAlignment="1">
      <alignment horizontal="center" vertical="center" shrinkToFit="1"/>
    </xf>
    <xf numFmtId="0" fontId="0" fillId="0" borderId="72" xfId="0" applyBorder="1" applyAlignment="1">
      <alignment horizontal="center" vertical="center" shrinkToFit="1"/>
    </xf>
    <xf numFmtId="0" fontId="0" fillId="0" borderId="39" xfId="0" applyBorder="1" applyAlignment="1">
      <alignment horizontal="center" vertical="center" shrinkToFit="1"/>
    </xf>
    <xf numFmtId="0" fontId="0" fillId="0" borderId="56" xfId="0" applyBorder="1">
      <alignment vertical="center"/>
    </xf>
    <xf numFmtId="0" fontId="0" fillId="0" borderId="98" xfId="0" applyBorder="1">
      <alignment vertical="center"/>
    </xf>
    <xf numFmtId="0" fontId="0" fillId="0" borderId="26" xfId="0" applyBorder="1">
      <alignment vertical="center"/>
    </xf>
    <xf numFmtId="0" fontId="0" fillId="5" borderId="0" xfId="0" applyFill="1">
      <alignment vertical="center"/>
    </xf>
    <xf numFmtId="0" fontId="0" fillId="5" borderId="0" xfId="0" applyFill="1" applyAlignment="1">
      <alignment horizontal="center" vertical="center"/>
    </xf>
    <xf numFmtId="0" fontId="0" fillId="0" borderId="63" xfId="0" applyBorder="1" applyAlignment="1" applyProtection="1">
      <alignment horizontal="center" vertical="center" shrinkToFit="1"/>
      <protection locked="0"/>
    </xf>
    <xf numFmtId="0" fontId="0" fillId="0" borderId="3" xfId="0" applyBorder="1" applyAlignment="1" applyProtection="1">
      <alignment horizontal="center" vertical="center" shrinkToFit="1"/>
      <protection locked="0"/>
    </xf>
    <xf numFmtId="0" fontId="0" fillId="0" borderId="4" xfId="0" applyBorder="1" applyAlignment="1" applyProtection="1">
      <alignment horizontal="center" vertical="center" shrinkToFit="1"/>
      <protection locked="0"/>
    </xf>
    <xf numFmtId="0" fontId="0" fillId="2" borderId="12" xfId="0" applyFill="1" applyBorder="1" applyAlignment="1">
      <alignment horizontal="center" vertical="center" shrinkToFit="1"/>
    </xf>
    <xf numFmtId="0" fontId="0" fillId="2" borderId="21" xfId="0" applyFill="1" applyBorder="1" applyAlignment="1">
      <alignment horizontal="center" vertical="center" shrinkToFit="1"/>
    </xf>
    <xf numFmtId="0" fontId="0" fillId="2" borderId="13" xfId="0" applyFill="1" applyBorder="1" applyAlignment="1">
      <alignment horizontal="center" vertical="center" shrinkToFit="1"/>
    </xf>
    <xf numFmtId="0" fontId="0" fillId="3" borderId="12" xfId="0" applyFill="1" applyBorder="1" applyAlignment="1">
      <alignment horizontal="center" vertical="center" shrinkToFit="1"/>
    </xf>
    <xf numFmtId="0" fontId="0" fillId="3" borderId="21" xfId="0" applyFill="1" applyBorder="1" applyAlignment="1">
      <alignment horizontal="center" vertical="center" shrinkToFit="1"/>
    </xf>
    <xf numFmtId="0" fontId="0" fillId="3" borderId="13" xfId="0" applyFill="1" applyBorder="1" applyAlignment="1">
      <alignment horizontal="center" vertical="center" shrinkToFit="1"/>
    </xf>
    <xf numFmtId="0" fontId="0" fillId="0" borderId="5" xfId="0" applyBorder="1" applyAlignment="1">
      <alignment horizontal="center" vertical="center" shrinkToFit="1"/>
    </xf>
    <xf numFmtId="0" fontId="0" fillId="0" borderId="18" xfId="0" applyBorder="1" applyAlignment="1">
      <alignment horizontal="center" vertical="center" shrinkToFit="1"/>
    </xf>
    <xf numFmtId="0" fontId="0" fillId="0" borderId="6" xfId="0" applyBorder="1" applyAlignment="1">
      <alignment horizontal="center" vertical="center" shrinkToFit="1"/>
    </xf>
    <xf numFmtId="0" fontId="0" fillId="0" borderId="2" xfId="0" applyBorder="1" applyAlignment="1">
      <alignment horizontal="center" vertical="center" shrinkToFit="1"/>
    </xf>
    <xf numFmtId="0" fontId="0" fillId="0" borderId="94" xfId="0" applyBorder="1" applyAlignment="1">
      <alignment horizontal="center" vertical="center" shrinkToFit="1"/>
    </xf>
    <xf numFmtId="0" fontId="0" fillId="0" borderId="4" xfId="0" applyBorder="1" applyAlignment="1">
      <alignment horizontal="center" vertical="center" shrinkToFit="1"/>
    </xf>
    <xf numFmtId="49" fontId="0" fillId="3" borderId="12" xfId="0" applyNumberFormat="1" applyFill="1" applyBorder="1" applyAlignment="1">
      <alignment horizontal="center" vertical="center" shrinkToFit="1"/>
    </xf>
    <xf numFmtId="49" fontId="0" fillId="3" borderId="13" xfId="0" applyNumberFormat="1" applyFill="1" applyBorder="1" applyAlignment="1">
      <alignment horizontal="center" vertical="center" shrinkToFit="1"/>
    </xf>
    <xf numFmtId="0" fontId="0" fillId="0" borderId="12" xfId="0" applyBorder="1" applyAlignment="1">
      <alignment horizontal="center" vertical="center" shrinkToFit="1"/>
    </xf>
    <xf numFmtId="0" fontId="0" fillId="0" borderId="21" xfId="0" applyBorder="1" applyAlignment="1">
      <alignment horizontal="center" vertical="center" shrinkToFit="1"/>
    </xf>
    <xf numFmtId="0" fontId="0" fillId="0" borderId="13" xfId="0" applyBorder="1" applyAlignment="1">
      <alignment horizontal="center" vertical="center" shrinkToFit="1"/>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49" fontId="7" fillId="0" borderId="9" xfId="0" applyNumberFormat="1" applyFont="1" applyBorder="1" applyAlignment="1" applyProtection="1">
      <alignment horizontal="center" vertical="center" shrinkToFit="1"/>
      <protection locked="0"/>
    </xf>
    <xf numFmtId="49" fontId="7" fillId="0" borderId="20" xfId="0" applyNumberFormat="1" applyFont="1" applyBorder="1" applyAlignment="1" applyProtection="1">
      <alignment horizontal="center" vertical="center" shrinkToFit="1"/>
      <protection locked="0"/>
    </xf>
    <xf numFmtId="49" fontId="7" fillId="0" borderId="10" xfId="0" applyNumberFormat="1" applyFont="1" applyBorder="1" applyAlignment="1" applyProtection="1">
      <alignment horizontal="center" vertical="center" shrinkToFit="1"/>
      <protection locked="0"/>
    </xf>
    <xf numFmtId="0" fontId="0" fillId="0" borderId="0" xfId="0"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7" fillId="0" borderId="0" xfId="0" applyFont="1" applyAlignment="1" applyProtection="1">
      <alignment horizontal="center" vertical="center" shrinkToFit="1"/>
      <protection locked="0"/>
    </xf>
    <xf numFmtId="0" fontId="7" fillId="0" borderId="8" xfId="0" applyFont="1" applyBorder="1" applyAlignment="1" applyProtection="1">
      <alignment horizontal="center" vertical="center" shrinkToFit="1"/>
      <protection locked="0"/>
    </xf>
    <xf numFmtId="0" fontId="0" fillId="0" borderId="29" xfId="0" applyBorder="1" applyAlignment="1">
      <alignment horizontal="center" vertical="center"/>
    </xf>
    <xf numFmtId="0" fontId="0" fillId="0" borderId="30" xfId="0" applyBorder="1" applyAlignment="1">
      <alignment horizontal="center" vertical="center"/>
    </xf>
    <xf numFmtId="177" fontId="8" fillId="0" borderId="19" xfId="0" applyNumberFormat="1" applyFont="1" applyBorder="1" applyAlignment="1" applyProtection="1">
      <alignment horizontal="center" vertical="center" shrinkToFit="1"/>
      <protection locked="0"/>
    </xf>
    <xf numFmtId="177" fontId="8" fillId="0" borderId="32" xfId="0" applyNumberFormat="1" applyFont="1" applyBorder="1" applyAlignment="1" applyProtection="1">
      <alignment horizontal="center" vertical="center" shrinkToFit="1"/>
      <protection locked="0"/>
    </xf>
    <xf numFmtId="0" fontId="0" fillId="0" borderId="76" xfId="0" applyBorder="1" applyAlignment="1">
      <alignment horizontal="left" vertical="center"/>
    </xf>
    <xf numFmtId="0" fontId="0" fillId="0" borderId="56" xfId="0" applyBorder="1" applyAlignment="1">
      <alignment horizontal="left" vertical="center"/>
    </xf>
    <xf numFmtId="0" fontId="0" fillId="0" borderId="56" xfId="0" applyBorder="1" applyAlignment="1">
      <alignment horizontal="center" vertical="center"/>
    </xf>
    <xf numFmtId="0" fontId="0" fillId="0" borderId="56" xfId="0" applyBorder="1" applyAlignment="1">
      <alignment horizontal="center" vertical="center" shrinkToFit="1"/>
    </xf>
    <xf numFmtId="0" fontId="0" fillId="0" borderId="74" xfId="0" applyBorder="1" applyAlignment="1">
      <alignment horizontal="center" vertical="center" shrinkToFit="1"/>
    </xf>
    <xf numFmtId="0" fontId="0" fillId="0" borderId="58" xfId="0" applyBorder="1" applyAlignment="1" applyProtection="1">
      <alignment horizontal="center" vertical="center"/>
      <protection locked="0"/>
    </xf>
    <xf numFmtId="0" fontId="0" fillId="0" borderId="96" xfId="0" applyBorder="1" applyAlignment="1">
      <alignment horizontal="center" vertical="center" shrinkToFit="1"/>
    </xf>
    <xf numFmtId="0" fontId="0" fillId="0" borderId="97" xfId="0" applyBorder="1" applyAlignment="1">
      <alignment horizontal="center" vertical="center" shrinkToFit="1"/>
    </xf>
    <xf numFmtId="0" fontId="0" fillId="0" borderId="78" xfId="0" applyBorder="1" applyAlignment="1">
      <alignment horizontal="center" vertical="center" shrinkToFit="1"/>
    </xf>
    <xf numFmtId="0" fontId="0" fillId="0" borderId="45" xfId="0" applyBorder="1" applyAlignment="1" applyProtection="1">
      <alignment horizontal="center" vertical="center"/>
      <protection locked="0"/>
    </xf>
    <xf numFmtId="0" fontId="0" fillId="0" borderId="45" xfId="0" applyBorder="1" applyAlignment="1">
      <alignment horizontal="center" vertical="center"/>
    </xf>
    <xf numFmtId="0" fontId="0" fillId="0" borderId="77"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76" xfId="0" applyBorder="1" applyAlignment="1" applyProtection="1">
      <alignment horizontal="center" vertical="center" shrinkToFit="1"/>
      <protection locked="0"/>
    </xf>
    <xf numFmtId="0" fontId="0" fillId="0" borderId="56" xfId="0" applyBorder="1" applyAlignment="1" applyProtection="1">
      <alignment horizontal="center" vertical="center" shrinkToFit="1"/>
      <protection locked="0"/>
    </xf>
    <xf numFmtId="0" fontId="0" fillId="0" borderId="57" xfId="0" applyBorder="1" applyAlignment="1" applyProtection="1">
      <alignment horizontal="center" vertical="center" shrinkToFit="1"/>
      <protection locked="0"/>
    </xf>
    <xf numFmtId="0" fontId="0" fillId="0" borderId="69" xfId="0" applyBorder="1" applyAlignment="1" applyProtection="1">
      <alignment horizontal="center" vertical="center" shrinkToFit="1"/>
      <protection locked="0"/>
    </xf>
    <xf numFmtId="0" fontId="0" fillId="0" borderId="79"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10" xfId="0" applyBorder="1" applyAlignment="1" applyProtection="1">
      <alignment horizontal="center" vertical="center" shrinkToFit="1"/>
      <protection locked="0"/>
    </xf>
    <xf numFmtId="0" fontId="0" fillId="0" borderId="76" xfId="0" applyBorder="1">
      <alignment vertical="center"/>
    </xf>
    <xf numFmtId="0" fontId="0" fillId="0" borderId="56" xfId="0" applyBorder="1">
      <alignment vertical="center"/>
    </xf>
    <xf numFmtId="0" fontId="0" fillId="0" borderId="77" xfId="0" applyBorder="1">
      <alignment vertical="center"/>
    </xf>
    <xf numFmtId="0" fontId="0" fillId="0" borderId="45" xfId="0" applyBorder="1">
      <alignment vertical="center"/>
    </xf>
    <xf numFmtId="0" fontId="0" fillId="0" borderId="98"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9" fillId="0" borderId="2" xfId="0" applyFont="1" applyBorder="1" applyAlignment="1">
      <alignment horizontal="center" vertical="center" shrinkToFit="1"/>
    </xf>
    <xf numFmtId="0" fontId="9" fillId="0" borderId="3" xfId="0" applyFont="1" applyBorder="1" applyAlignment="1">
      <alignment horizontal="center" vertical="center" shrinkToFit="1"/>
    </xf>
    <xf numFmtId="0" fontId="0" fillId="0" borderId="63" xfId="0" applyBorder="1" applyAlignment="1">
      <alignment horizontal="center" vertical="center" shrinkToFit="1"/>
    </xf>
    <xf numFmtId="0" fontId="0" fillId="0" borderId="77" xfId="0" applyBorder="1" applyAlignment="1">
      <alignment horizontal="center" vertical="center" shrinkToFit="1"/>
    </xf>
    <xf numFmtId="0" fontId="0" fillId="0" borderId="24" xfId="0" applyBorder="1" applyAlignment="1">
      <alignment horizontal="center" vertical="center" shrinkToFit="1"/>
    </xf>
    <xf numFmtId="0" fontId="9" fillId="2" borderId="2" xfId="0" applyFont="1" applyFill="1" applyBorder="1" applyAlignment="1">
      <alignment horizontal="center" vertical="center" shrinkToFit="1"/>
    </xf>
    <xf numFmtId="0" fontId="9" fillId="2" borderId="3" xfId="0" applyFont="1" applyFill="1" applyBorder="1" applyAlignment="1">
      <alignment horizontal="center" vertical="center" shrinkToFit="1"/>
    </xf>
    <xf numFmtId="0" fontId="9" fillId="2" borderId="4" xfId="0" applyFont="1" applyFill="1" applyBorder="1" applyAlignment="1">
      <alignment horizontal="center" vertical="center" shrinkToFit="1"/>
    </xf>
    <xf numFmtId="0" fontId="0" fillId="0" borderId="45" xfId="0" applyBorder="1" applyAlignment="1">
      <alignment horizontal="center" vertical="center" shrinkToFit="1"/>
    </xf>
    <xf numFmtId="0" fontId="0" fillId="0" borderId="79" xfId="0" applyBorder="1" applyAlignment="1">
      <alignment horizontal="center" vertical="center" shrinkToFit="1"/>
    </xf>
    <xf numFmtId="0" fontId="0" fillId="0" borderId="20" xfId="0" applyBorder="1" applyAlignment="1">
      <alignment horizontal="center" vertical="center" shrinkToFit="1"/>
    </xf>
    <xf numFmtId="0" fontId="0" fillId="0" borderId="10" xfId="0" applyBorder="1" applyAlignment="1">
      <alignment horizontal="center" vertical="center" shrinkToFit="1"/>
    </xf>
    <xf numFmtId="0" fontId="9" fillId="0" borderId="4" xfId="0" applyFont="1" applyBorder="1" applyAlignment="1">
      <alignment horizontal="center" vertical="center" shrinkToFit="1"/>
    </xf>
    <xf numFmtId="0" fontId="0" fillId="0" borderId="76" xfId="0" applyBorder="1" applyAlignment="1">
      <alignment vertical="center" wrapText="1"/>
    </xf>
    <xf numFmtId="0" fontId="0" fillId="0" borderId="74" xfId="0" applyBorder="1">
      <alignment vertical="center"/>
    </xf>
    <xf numFmtId="0" fontId="0" fillId="0" borderId="9" xfId="0" applyBorder="1" applyAlignment="1">
      <alignment horizontal="center" vertical="center" shrinkToFit="1"/>
    </xf>
    <xf numFmtId="0" fontId="6" fillId="2" borderId="0" xfId="0" applyFont="1" applyFill="1" applyAlignment="1">
      <alignment horizontal="center" vertical="center" shrinkToFit="1"/>
    </xf>
    <xf numFmtId="49" fontId="0" fillId="0" borderId="0" xfId="0" applyNumberFormat="1" applyAlignment="1">
      <alignment horizontal="center" vertical="center" shrinkToFit="1"/>
    </xf>
    <xf numFmtId="49" fontId="0" fillId="0" borderId="8" xfId="0" applyNumberFormat="1" applyBorder="1" applyAlignment="1">
      <alignment horizontal="center" vertical="center" shrinkToFit="1"/>
    </xf>
    <xf numFmtId="0" fontId="0" fillId="0" borderId="60" xfId="0" applyBorder="1" applyAlignment="1">
      <alignment horizontal="center" vertical="center" shrinkToFit="1"/>
    </xf>
    <xf numFmtId="0" fontId="0" fillId="0" borderId="61" xfId="0" applyBorder="1" applyAlignment="1">
      <alignment horizontal="center" vertical="center" shrinkToFit="1"/>
    </xf>
    <xf numFmtId="0" fontId="0" fillId="0" borderId="59" xfId="0" applyBorder="1" applyAlignment="1">
      <alignment horizontal="center" vertical="center" shrinkToFit="1"/>
    </xf>
    <xf numFmtId="0" fontId="0" fillId="0" borderId="62" xfId="0" applyBorder="1" applyAlignment="1">
      <alignment horizontal="center" vertical="center" shrinkToFit="1"/>
    </xf>
    <xf numFmtId="0" fontId="9" fillId="0" borderId="7" xfId="0" applyFont="1" applyBorder="1" applyAlignment="1">
      <alignment horizontal="center" vertical="center" shrinkToFit="1"/>
    </xf>
    <xf numFmtId="0" fontId="9" fillId="0" borderId="0" xfId="0" applyFont="1" applyAlignment="1">
      <alignment horizontal="center" vertical="center" shrinkToFit="1"/>
    </xf>
    <xf numFmtId="177" fontId="0" fillId="0" borderId="60" xfId="0" applyNumberFormat="1" applyBorder="1" applyAlignment="1">
      <alignment horizontal="center" vertical="center" shrinkToFit="1"/>
    </xf>
    <xf numFmtId="177" fontId="0" fillId="0" borderId="61" xfId="0" applyNumberFormat="1" applyBorder="1" applyAlignment="1">
      <alignment horizontal="center" vertical="center" shrinkToFit="1"/>
    </xf>
    <xf numFmtId="49" fontId="0" fillId="0" borderId="20" xfId="0" applyNumberFormat="1" applyBorder="1" applyAlignment="1">
      <alignment horizontal="center" vertical="center" shrinkToFit="1"/>
    </xf>
    <xf numFmtId="49" fontId="0" fillId="0" borderId="10" xfId="0" applyNumberFormat="1" applyBorder="1" applyAlignment="1">
      <alignment horizontal="center" vertical="center" shrinkToFit="1"/>
    </xf>
    <xf numFmtId="0" fontId="10" fillId="0" borderId="42" xfId="0" applyFont="1" applyBorder="1" applyAlignment="1">
      <alignment horizontal="center" vertical="center" shrinkToFit="1"/>
    </xf>
    <xf numFmtId="0" fontId="3" fillId="0" borderId="30" xfId="0" applyFont="1" applyBorder="1" applyAlignment="1">
      <alignment horizontal="center" vertical="center" shrinkToFit="1"/>
    </xf>
    <xf numFmtId="0" fontId="0" fillId="0" borderId="42" xfId="0" applyBorder="1" applyAlignment="1">
      <alignment horizontal="center" vertical="center" shrinkToFit="1"/>
    </xf>
    <xf numFmtId="0" fontId="0" fillId="0" borderId="30" xfId="0" applyBorder="1" applyAlignment="1">
      <alignment horizontal="center" vertical="center" shrinkToFit="1"/>
    </xf>
    <xf numFmtId="0" fontId="9" fillId="0" borderId="9" xfId="0" applyFont="1" applyBorder="1" applyAlignment="1">
      <alignment horizontal="center" vertical="center" shrinkToFit="1"/>
    </xf>
    <xf numFmtId="0" fontId="9" fillId="0" borderId="20" xfId="0" applyFont="1" applyBorder="1" applyAlignment="1">
      <alignment horizontal="center" vertical="center" shrinkToFit="1"/>
    </xf>
    <xf numFmtId="0" fontId="6" fillId="2" borderId="20" xfId="0" applyFont="1" applyFill="1" applyBorder="1" applyAlignment="1">
      <alignment horizontal="center" vertical="center" shrinkToFit="1"/>
    </xf>
    <xf numFmtId="0" fontId="0" fillId="0" borderId="15" xfId="0" applyBorder="1" applyAlignment="1">
      <alignment horizontal="center" vertical="center" shrinkToFit="1"/>
    </xf>
    <xf numFmtId="0" fontId="0" fillId="0" borderId="14" xfId="0" applyBorder="1" applyAlignment="1">
      <alignment horizontal="center" vertical="center" shrinkToFit="1"/>
    </xf>
    <xf numFmtId="0" fontId="0" fillId="0" borderId="41" xfId="0" applyBorder="1" applyAlignment="1">
      <alignment horizontal="center" vertical="center" shrinkToFit="1"/>
    </xf>
    <xf numFmtId="0" fontId="0" fillId="0" borderId="43" xfId="0" applyBorder="1" applyAlignment="1">
      <alignment horizontal="center" vertical="center" shrinkToFit="1"/>
    </xf>
    <xf numFmtId="49" fontId="0" fillId="0" borderId="71" xfId="0" applyNumberFormat="1" applyBorder="1" applyAlignment="1">
      <alignment horizontal="center" vertical="center" shrinkToFit="1"/>
    </xf>
    <xf numFmtId="49" fontId="0" fillId="0" borderId="39" xfId="0" applyNumberFormat="1" applyBorder="1" applyAlignment="1">
      <alignment horizontal="center" vertical="center" shrinkToFit="1"/>
    </xf>
    <xf numFmtId="49" fontId="0" fillId="0" borderId="72" xfId="0" applyNumberFormat="1" applyBorder="1" applyAlignment="1">
      <alignment horizontal="center" vertical="center" shrinkToFit="1"/>
    </xf>
    <xf numFmtId="0" fontId="0" fillId="0" borderId="31" xfId="0" applyBorder="1" applyAlignment="1">
      <alignment horizontal="center" vertical="center" shrinkToFit="1"/>
    </xf>
    <xf numFmtId="0" fontId="0" fillId="0" borderId="29" xfId="0" applyBorder="1" applyAlignment="1">
      <alignment horizontal="center" vertical="center" shrinkToFit="1"/>
    </xf>
    <xf numFmtId="0" fontId="0" fillId="0" borderId="44" xfId="0" applyBorder="1" applyAlignment="1">
      <alignment horizontal="center" vertical="center" shrinkToFit="1"/>
    </xf>
    <xf numFmtId="0" fontId="0" fillId="0" borderId="35" xfId="0" applyBorder="1" applyAlignment="1">
      <alignment horizontal="center" vertical="center" shrinkToFit="1"/>
    </xf>
    <xf numFmtId="0" fontId="0" fillId="0" borderId="36" xfId="0" applyBorder="1" applyAlignment="1">
      <alignment horizontal="center" vertical="center" shrinkToFit="1"/>
    </xf>
    <xf numFmtId="0" fontId="0" fillId="0" borderId="73" xfId="0" applyBorder="1" applyAlignment="1">
      <alignment horizontal="center" vertical="center" shrinkToFit="1"/>
    </xf>
    <xf numFmtId="0" fontId="0" fillId="0" borderId="73" xfId="0" applyBorder="1" applyAlignment="1">
      <alignment horizontal="center" vertical="center" wrapText="1" shrinkToFit="1"/>
    </xf>
    <xf numFmtId="0" fontId="0" fillId="0" borderId="81" xfId="0" applyBorder="1" applyAlignment="1">
      <alignment horizontal="center" vertical="center" wrapText="1" shrinkToFit="1"/>
    </xf>
    <xf numFmtId="0" fontId="0" fillId="0" borderId="74" xfId="0" applyBorder="1" applyAlignment="1" applyProtection="1">
      <alignment horizontal="center" vertical="center" shrinkToFit="1"/>
      <protection locked="0"/>
    </xf>
    <xf numFmtId="31" fontId="0" fillId="0" borderId="79" xfId="0" applyNumberFormat="1" applyBorder="1" applyAlignment="1">
      <alignment horizontal="center" vertical="center" shrinkToFit="1"/>
    </xf>
    <xf numFmtId="31" fontId="0" fillId="0" borderId="20" xfId="0" applyNumberFormat="1" applyBorder="1" applyAlignment="1">
      <alignment horizontal="center" vertical="center" shrinkToFit="1"/>
    </xf>
    <xf numFmtId="31" fontId="0" fillId="0" borderId="10" xfId="0" applyNumberFormat="1" applyBorder="1" applyAlignment="1">
      <alignment horizontal="center" vertical="center" shrinkToFit="1"/>
    </xf>
    <xf numFmtId="0" fontId="9" fillId="3" borderId="2" xfId="0" applyFont="1" applyFill="1" applyBorder="1" applyAlignment="1">
      <alignment horizontal="center" vertical="center" shrinkToFit="1"/>
    </xf>
    <xf numFmtId="0" fontId="9" fillId="3" borderId="3" xfId="0" applyFont="1" applyFill="1" applyBorder="1" applyAlignment="1">
      <alignment horizontal="center" vertical="center" shrinkToFit="1"/>
    </xf>
    <xf numFmtId="0" fontId="9" fillId="3" borderId="4" xfId="0" applyFont="1" applyFill="1" applyBorder="1" applyAlignment="1">
      <alignment horizontal="center" vertical="center" shrinkToFit="1"/>
    </xf>
    <xf numFmtId="0" fontId="6" fillId="3" borderId="0" xfId="0" applyFont="1" applyFill="1" applyAlignment="1">
      <alignment horizontal="center" vertical="center" shrinkToFit="1"/>
    </xf>
    <xf numFmtId="0" fontId="6" fillId="3" borderId="20" xfId="0" applyFont="1" applyFill="1" applyBorder="1" applyAlignment="1">
      <alignment horizontal="center" vertical="center" shrinkToFit="1"/>
    </xf>
    <xf numFmtId="0" fontId="6" fillId="0" borderId="69" xfId="0" applyFont="1" applyBorder="1" applyAlignment="1">
      <alignment horizontal="center" vertical="center"/>
    </xf>
    <xf numFmtId="0" fontId="6" fillId="0" borderId="56" xfId="0" applyFont="1" applyBorder="1" applyAlignment="1">
      <alignment horizontal="center" vertical="center"/>
    </xf>
    <xf numFmtId="0" fontId="6" fillId="0" borderId="93" xfId="0" applyFont="1" applyBorder="1" applyAlignment="1">
      <alignment horizontal="center" vertical="center"/>
    </xf>
    <xf numFmtId="0" fontId="6" fillId="0" borderId="0" xfId="0" applyFont="1" applyAlignment="1">
      <alignment horizontal="center" vertical="center"/>
    </xf>
    <xf numFmtId="0" fontId="6" fillId="0" borderId="47" xfId="0" applyFont="1" applyBorder="1" applyAlignment="1">
      <alignment horizontal="center" vertical="center"/>
    </xf>
    <xf numFmtId="0" fontId="14" fillId="0" borderId="86" xfId="0" applyFont="1" applyBorder="1" applyAlignment="1">
      <alignment horizontal="center" vertical="center"/>
    </xf>
    <xf numFmtId="179" fontId="0" fillId="0" borderId="87" xfId="0" applyNumberFormat="1" applyBorder="1" applyAlignment="1">
      <alignment horizontal="center" vertical="center"/>
    </xf>
    <xf numFmtId="179" fontId="0" fillId="0" borderId="88" xfId="0" applyNumberFormat="1" applyBorder="1" applyAlignment="1">
      <alignment horizontal="center" vertical="center"/>
    </xf>
    <xf numFmtId="179" fontId="0" fillId="0" borderId="89" xfId="0" applyNumberFormat="1" applyBorder="1" applyAlignment="1">
      <alignment horizontal="center" vertical="center"/>
    </xf>
    <xf numFmtId="0" fontId="6" fillId="0" borderId="90" xfId="0" applyFont="1" applyBorder="1" applyAlignment="1">
      <alignment horizontal="center" vertical="center"/>
    </xf>
    <xf numFmtId="0" fontId="6" fillId="0" borderId="86" xfId="0" applyFont="1" applyBorder="1" applyAlignment="1">
      <alignment horizontal="center" vertical="center"/>
    </xf>
    <xf numFmtId="0" fontId="9" fillId="0" borderId="90" xfId="0" applyFont="1" applyBorder="1" applyAlignment="1">
      <alignment horizontal="center" vertical="center"/>
    </xf>
    <xf numFmtId="0" fontId="0" fillId="5" borderId="0" xfId="0" applyFill="1" applyAlignment="1">
      <alignment horizontal="center" vertical="center"/>
    </xf>
    <xf numFmtId="0" fontId="0" fillId="0" borderId="0" xfId="0">
      <alignment vertical="center"/>
    </xf>
    <xf numFmtId="0" fontId="30" fillId="0" borderId="0" xfId="0" applyFont="1">
      <alignment vertical="center"/>
    </xf>
    <xf numFmtId="0" fontId="0" fillId="0" borderId="0" xfId="0">
      <alignment vertical="center"/>
    </xf>
    <xf numFmtId="0" fontId="0" fillId="0" borderId="0" xfId="0">
      <alignment vertical="center"/>
    </xf>
    <xf numFmtId="0" fontId="0" fillId="0" borderId="0" xfId="0">
      <alignment vertical="center"/>
    </xf>
  </cellXfs>
  <cellStyles count="43">
    <cellStyle name="20% - アクセント 1" xfId="20" builtinId="30" customBuiltin="1"/>
    <cellStyle name="20% - アクセント 2" xfId="24" builtinId="34" customBuiltin="1"/>
    <cellStyle name="20% - アクセント 3" xfId="28" builtinId="38" customBuiltin="1"/>
    <cellStyle name="20% - アクセント 4" xfId="32" builtinId="42" customBuiltin="1"/>
    <cellStyle name="20% - アクセント 5" xfId="36" builtinId="46" customBuiltin="1"/>
    <cellStyle name="20% - アクセント 6" xfId="40" builtinId="50" customBuiltin="1"/>
    <cellStyle name="40% - アクセント 1" xfId="21" builtinId="31" customBuiltin="1"/>
    <cellStyle name="40% - アクセント 2" xfId="25" builtinId="35" customBuiltin="1"/>
    <cellStyle name="40% - アクセント 3" xfId="29" builtinId="39" customBuiltin="1"/>
    <cellStyle name="40% - アクセント 4" xfId="33" builtinId="43" customBuiltin="1"/>
    <cellStyle name="40% - アクセント 5" xfId="37" builtinId="47" customBuiltin="1"/>
    <cellStyle name="40% - アクセント 6" xfId="41" builtinId="51" customBuiltin="1"/>
    <cellStyle name="60% - アクセント 1" xfId="22" builtinId="32" customBuiltin="1"/>
    <cellStyle name="60% - アクセント 2" xfId="26" builtinId="36" customBuiltin="1"/>
    <cellStyle name="60% - アクセント 3" xfId="30" builtinId="40" customBuiltin="1"/>
    <cellStyle name="60% - アクセント 4" xfId="34" builtinId="44" customBuiltin="1"/>
    <cellStyle name="60% - アクセント 5" xfId="38" builtinId="48" customBuiltin="1"/>
    <cellStyle name="60% - アクセント 6" xfId="42" builtinId="52" customBuiltin="1"/>
    <cellStyle name="アクセント 1" xfId="19" builtinId="29" customBuiltin="1"/>
    <cellStyle name="アクセント 2" xfId="23" builtinId="33" customBuiltin="1"/>
    <cellStyle name="アクセント 3" xfId="27" builtinId="37" customBuiltin="1"/>
    <cellStyle name="アクセント 4" xfId="31" builtinId="41" customBuiltin="1"/>
    <cellStyle name="アクセント 5" xfId="35" builtinId="45" customBuiltin="1"/>
    <cellStyle name="アクセント 6" xfId="39" builtinId="49" customBuiltin="1"/>
    <cellStyle name="タイトル" xfId="2" builtinId="15" customBuiltin="1"/>
    <cellStyle name="チェック セル" xfId="14" builtinId="23" customBuiltin="1"/>
    <cellStyle name="どちらでもない" xfId="9" builtinId="28" customBuiltin="1"/>
    <cellStyle name="メモ" xfId="16" builtinId="10" customBuiltin="1"/>
    <cellStyle name="リンク セル" xfId="13" builtinId="24" customBuiltin="1"/>
    <cellStyle name="悪い" xfId="8" builtinId="27" customBuiltin="1"/>
    <cellStyle name="計算" xfId="12" builtinId="22" customBuiltin="1"/>
    <cellStyle name="警告文" xfId="15" builtinId="11" customBuiltin="1"/>
    <cellStyle name="見出し 1" xfId="3" builtinId="16" customBuiltin="1"/>
    <cellStyle name="見出し 2" xfId="4" builtinId="17" customBuiltin="1"/>
    <cellStyle name="見出し 3" xfId="5" builtinId="18" customBuiltin="1"/>
    <cellStyle name="見出し 4" xfId="6" builtinId="19" customBuiltin="1"/>
    <cellStyle name="集計" xfId="18" builtinId="25" customBuiltin="1"/>
    <cellStyle name="出力" xfId="11" builtinId="21" customBuiltin="1"/>
    <cellStyle name="説明文" xfId="17" builtinId="53" customBuiltin="1"/>
    <cellStyle name="入力" xfId="10" builtinId="20" customBuiltin="1"/>
    <cellStyle name="標準" xfId="0" builtinId="0"/>
    <cellStyle name="標準 2" xfId="1" xr:uid="{00000000-0005-0000-0000-000001000000}"/>
    <cellStyle name="良い" xfId="7" builtinId="26" customBuiltin="1"/>
  </cellStyles>
  <dxfs count="43">
    <dxf>
      <border>
        <left style="thin">
          <color auto="1"/>
        </left>
        <right style="thin">
          <color auto="1"/>
        </right>
        <top style="thin">
          <color auto="1"/>
        </top>
        <bottom style="thin">
          <color auto="1"/>
        </bottom>
        <vertical/>
        <horizontal/>
      </border>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auto="1"/>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auto="1"/>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auto="1"/>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auto="1"/>
        </patternFill>
      </fill>
    </dxf>
    <dxf>
      <fill>
        <patternFill>
          <bgColor rgb="FFCCFFCC"/>
        </patternFill>
      </fill>
    </dxf>
    <dxf>
      <fill>
        <patternFill>
          <bgColor rgb="FFFFFF00"/>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L$6" lockText="1" noThreeD="1"/>
</file>

<file path=xl/ctrlProps/ctrlProp10.xml><?xml version="1.0" encoding="utf-8"?>
<formControlPr xmlns="http://schemas.microsoft.com/office/spreadsheetml/2009/9/main" objectType="CheckBox" fmlaLink="$S$12" lockText="1" noThreeD="1"/>
</file>

<file path=xl/ctrlProps/ctrlProp11.xml><?xml version="1.0" encoding="utf-8"?>
<formControlPr xmlns="http://schemas.microsoft.com/office/spreadsheetml/2009/9/main" objectType="CheckBox" fmlaLink="$S$13" lockText="1" noThreeD="1"/>
</file>

<file path=xl/ctrlProps/ctrlProp12.xml><?xml version="1.0" encoding="utf-8"?>
<formControlPr xmlns="http://schemas.microsoft.com/office/spreadsheetml/2009/9/main" objectType="CheckBox" fmlaLink="$S$14" lockText="1" noThreeD="1"/>
</file>

<file path=xl/ctrlProps/ctrlProp2.xml><?xml version="1.0" encoding="utf-8"?>
<formControlPr xmlns="http://schemas.microsoft.com/office/spreadsheetml/2009/9/main" objectType="CheckBox" fmlaLink="$L$8" lockText="1" noThreeD="1"/>
</file>

<file path=xl/ctrlProps/ctrlProp3.xml><?xml version="1.0" encoding="utf-8"?>
<formControlPr xmlns="http://schemas.microsoft.com/office/spreadsheetml/2009/9/main" objectType="CheckBox" fmlaLink="$L$10" lockText="1" noThreeD="1"/>
</file>

<file path=xl/ctrlProps/ctrlProp4.xml><?xml version="1.0" encoding="utf-8"?>
<formControlPr xmlns="http://schemas.microsoft.com/office/spreadsheetml/2009/9/main" objectType="CheckBox" fmlaLink="$L$12" lockText="1" noThreeD="1"/>
</file>

<file path=xl/ctrlProps/ctrlProp5.xml><?xml version="1.0" encoding="utf-8"?>
<formControlPr xmlns="http://schemas.microsoft.com/office/spreadsheetml/2009/9/main" objectType="CheckBox" checked="Checked" fmlaLink="$S$5" lockText="1" noThreeD="1"/>
</file>

<file path=xl/ctrlProps/ctrlProp6.xml><?xml version="1.0" encoding="utf-8"?>
<formControlPr xmlns="http://schemas.microsoft.com/office/spreadsheetml/2009/9/main" objectType="CheckBox" checked="Checked" fmlaLink="$S$6" lockText="1" noThreeD="1"/>
</file>

<file path=xl/ctrlProps/ctrlProp7.xml><?xml version="1.0" encoding="utf-8"?>
<formControlPr xmlns="http://schemas.microsoft.com/office/spreadsheetml/2009/9/main" objectType="CheckBox" checked="Checked" fmlaLink="$S$7" lockText="1" noThreeD="1"/>
</file>

<file path=xl/ctrlProps/ctrlProp8.xml><?xml version="1.0" encoding="utf-8"?>
<formControlPr xmlns="http://schemas.microsoft.com/office/spreadsheetml/2009/9/main" objectType="CheckBox" fmlaLink="$S$8" lockText="1" noThreeD="1"/>
</file>

<file path=xl/ctrlProps/ctrlProp9.xml><?xml version="1.0" encoding="utf-8"?>
<formControlPr xmlns="http://schemas.microsoft.com/office/spreadsheetml/2009/9/main" objectType="CheckBox" fmlaLink="$S$1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5</xdr:row>
          <xdr:rowOff>9525</xdr:rowOff>
        </xdr:from>
        <xdr:to>
          <xdr:col>1</xdr:col>
          <xdr:colOff>238125</xdr:colOff>
          <xdr:row>5</xdr:row>
          <xdr:rowOff>228600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9525</xdr:rowOff>
        </xdr:from>
        <xdr:to>
          <xdr:col>1</xdr:col>
          <xdr:colOff>238125</xdr:colOff>
          <xdr:row>7</xdr:row>
          <xdr:rowOff>228600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9525</xdr:rowOff>
        </xdr:from>
        <xdr:to>
          <xdr:col>1</xdr:col>
          <xdr:colOff>238125</xdr:colOff>
          <xdr:row>9</xdr:row>
          <xdr:rowOff>228600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9525</xdr:rowOff>
        </xdr:from>
        <xdr:to>
          <xdr:col>1</xdr:col>
          <xdr:colOff>238125</xdr:colOff>
          <xdr:row>11</xdr:row>
          <xdr:rowOff>228600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4</xdr:row>
          <xdr:rowOff>9525</xdr:rowOff>
        </xdr:from>
        <xdr:to>
          <xdr:col>8</xdr:col>
          <xdr:colOff>0</xdr:colOff>
          <xdr:row>5</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5</xdr:row>
          <xdr:rowOff>0</xdr:rowOff>
        </xdr:from>
        <xdr:to>
          <xdr:col>8</xdr:col>
          <xdr:colOff>0</xdr:colOff>
          <xdr:row>5</xdr:row>
          <xdr:rowOff>228600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6</xdr:row>
          <xdr:rowOff>9525</xdr:rowOff>
        </xdr:from>
        <xdr:to>
          <xdr:col>8</xdr:col>
          <xdr:colOff>0</xdr:colOff>
          <xdr:row>7</xdr:row>
          <xdr:rowOff>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7</xdr:row>
          <xdr:rowOff>9525</xdr:rowOff>
        </xdr:from>
        <xdr:to>
          <xdr:col>8</xdr:col>
          <xdr:colOff>0</xdr:colOff>
          <xdr:row>8</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10</xdr:row>
          <xdr:rowOff>0</xdr:rowOff>
        </xdr:from>
        <xdr:to>
          <xdr:col>8</xdr:col>
          <xdr:colOff>0</xdr:colOff>
          <xdr:row>10</xdr:row>
          <xdr:rowOff>228600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11</xdr:row>
          <xdr:rowOff>0</xdr:rowOff>
        </xdr:from>
        <xdr:to>
          <xdr:col>8</xdr:col>
          <xdr:colOff>0</xdr:colOff>
          <xdr:row>11</xdr:row>
          <xdr:rowOff>228600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12</xdr:row>
          <xdr:rowOff>0</xdr:rowOff>
        </xdr:from>
        <xdr:to>
          <xdr:col>8</xdr:col>
          <xdr:colOff>0</xdr:colOff>
          <xdr:row>12</xdr:row>
          <xdr:rowOff>228600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xdr:colOff>
          <xdr:row>13</xdr:row>
          <xdr:rowOff>0</xdr:rowOff>
        </xdr:from>
        <xdr:to>
          <xdr:col>8</xdr:col>
          <xdr:colOff>0</xdr:colOff>
          <xdr:row>13</xdr:row>
          <xdr:rowOff>228600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79998168889431442"/>
  </sheetPr>
  <dimension ref="A1:I73"/>
  <sheetViews>
    <sheetView workbookViewId="0">
      <selection activeCell="I39" sqref="I39"/>
    </sheetView>
  </sheetViews>
  <sheetFormatPr defaultColWidth="0" defaultRowHeight="18.75" x14ac:dyDescent="0.4"/>
  <cols>
    <col min="1" max="4" width="30.625" style="1" customWidth="1"/>
    <col min="5" max="5" width="10.625" style="1" customWidth="1"/>
    <col min="6" max="8" width="12.375" style="1" bestFit="1" customWidth="1"/>
    <col min="9" max="9" width="8.625" customWidth="1"/>
    <col min="10" max="16384" width="8.625" hidden="1"/>
  </cols>
  <sheetData>
    <row r="1" spans="1:9" x14ac:dyDescent="0.4">
      <c r="A1" s="13" t="s">
        <v>4668</v>
      </c>
      <c r="B1" s="13" t="s">
        <v>4669</v>
      </c>
      <c r="C1" s="13" t="s">
        <v>4670</v>
      </c>
      <c r="D1" s="13" t="s">
        <v>4671</v>
      </c>
      <c r="E1" s="13" t="s">
        <v>4672</v>
      </c>
      <c r="F1" s="13" t="s">
        <v>4673</v>
      </c>
      <c r="G1" s="13" t="s">
        <v>4674</v>
      </c>
      <c r="H1" s="13" t="s">
        <v>4675</v>
      </c>
      <c r="I1" s="13" t="s">
        <v>4676</v>
      </c>
    </row>
    <row r="2" spans="1:9" x14ac:dyDescent="0.4">
      <c r="A2" s="1" t="s">
        <v>671</v>
      </c>
      <c r="B2" s="1" t="s">
        <v>1142</v>
      </c>
      <c r="C2" s="1" t="s">
        <v>1143</v>
      </c>
      <c r="D2" s="1" t="s">
        <v>4739</v>
      </c>
      <c r="E2" s="1">
        <v>492217</v>
      </c>
      <c r="F2" s="119">
        <v>13</v>
      </c>
      <c r="G2" s="258">
        <v>2</v>
      </c>
      <c r="H2" s="119">
        <v>15</v>
      </c>
      <c r="I2" t="s">
        <v>4685</v>
      </c>
    </row>
    <row r="3" spans="1:9" x14ac:dyDescent="0.4">
      <c r="A3" s="1" t="s">
        <v>773</v>
      </c>
      <c r="B3" s="1" t="s">
        <v>1144</v>
      </c>
      <c r="C3" s="1" t="s">
        <v>1145</v>
      </c>
      <c r="D3" s="1" t="s">
        <v>4732</v>
      </c>
      <c r="E3" s="1">
        <v>500005</v>
      </c>
      <c r="F3" s="258" t="s">
        <v>4681</v>
      </c>
      <c r="G3" s="258" t="s">
        <v>4681</v>
      </c>
      <c r="H3" s="258" t="s">
        <v>4681</v>
      </c>
      <c r="I3" t="s">
        <v>4685</v>
      </c>
    </row>
    <row r="4" spans="1:9" x14ac:dyDescent="0.4">
      <c r="A4" s="1" t="s">
        <v>764</v>
      </c>
      <c r="B4" s="1" t="s">
        <v>1146</v>
      </c>
      <c r="C4" s="1" t="s">
        <v>1147</v>
      </c>
      <c r="D4" s="1" t="s">
        <v>4737</v>
      </c>
      <c r="E4" s="1">
        <v>492216</v>
      </c>
      <c r="F4" s="258">
        <v>3</v>
      </c>
      <c r="G4" s="258">
        <v>1</v>
      </c>
      <c r="H4" s="258">
        <v>4</v>
      </c>
      <c r="I4" t="s">
        <v>4685</v>
      </c>
    </row>
    <row r="5" spans="1:9" x14ac:dyDescent="0.4">
      <c r="A5" s="1" t="s">
        <v>775</v>
      </c>
      <c r="B5" s="1" t="s">
        <v>1148</v>
      </c>
      <c r="C5" s="1" t="s">
        <v>1149</v>
      </c>
      <c r="D5" s="1" t="s">
        <v>4697</v>
      </c>
      <c r="E5" s="1">
        <v>492204</v>
      </c>
      <c r="F5" s="258">
        <v>20</v>
      </c>
      <c r="G5" s="258">
        <v>15</v>
      </c>
      <c r="H5" s="258">
        <v>35</v>
      </c>
      <c r="I5" t="s">
        <v>4685</v>
      </c>
    </row>
    <row r="6" spans="1:9" x14ac:dyDescent="0.4">
      <c r="A6" s="1" t="s">
        <v>579</v>
      </c>
      <c r="B6" s="1" t="s">
        <v>1150</v>
      </c>
      <c r="C6" s="1" t="s">
        <v>1151</v>
      </c>
      <c r="D6" s="1" t="s">
        <v>4690</v>
      </c>
      <c r="E6" s="1">
        <v>490053</v>
      </c>
      <c r="F6" s="258">
        <v>39</v>
      </c>
      <c r="G6" s="258">
        <v>25</v>
      </c>
      <c r="H6" s="258">
        <v>64</v>
      </c>
      <c r="I6" t="s">
        <v>4685</v>
      </c>
    </row>
    <row r="7" spans="1:9" x14ac:dyDescent="0.4">
      <c r="A7" s="1" t="s">
        <v>735</v>
      </c>
      <c r="B7" s="1" t="s">
        <v>1152</v>
      </c>
      <c r="C7" s="1" t="s">
        <v>1153</v>
      </c>
      <c r="D7" s="1" t="s">
        <v>4733</v>
      </c>
      <c r="E7" s="1">
        <v>492205</v>
      </c>
      <c r="F7" s="258">
        <v>55</v>
      </c>
      <c r="G7" s="258">
        <v>8</v>
      </c>
      <c r="H7" s="258">
        <v>63</v>
      </c>
      <c r="I7" t="s">
        <v>4685</v>
      </c>
    </row>
    <row r="8" spans="1:9" x14ac:dyDescent="0.4">
      <c r="A8" s="1" t="s">
        <v>3333</v>
      </c>
      <c r="B8" s="1" t="s">
        <v>1154</v>
      </c>
      <c r="C8" s="1" t="s">
        <v>1155</v>
      </c>
      <c r="D8" s="1" t="s">
        <v>4761</v>
      </c>
      <c r="E8" s="1">
        <v>492206</v>
      </c>
      <c r="F8" s="258" t="s">
        <v>4681</v>
      </c>
      <c r="G8" s="258" t="s">
        <v>4681</v>
      </c>
      <c r="H8" s="258" t="s">
        <v>4681</v>
      </c>
      <c r="I8" t="s">
        <v>4685</v>
      </c>
    </row>
    <row r="9" spans="1:9" x14ac:dyDescent="0.4">
      <c r="A9" s="1" t="s">
        <v>4695</v>
      </c>
      <c r="B9" s="1" t="s">
        <v>1156</v>
      </c>
      <c r="C9" s="1" t="s">
        <v>1157</v>
      </c>
      <c r="D9" s="1" t="s">
        <v>4696</v>
      </c>
      <c r="E9" s="1">
        <v>492207</v>
      </c>
      <c r="F9" s="258" t="s">
        <v>4681</v>
      </c>
      <c r="G9" s="258">
        <v>16</v>
      </c>
      <c r="H9" s="258">
        <v>16</v>
      </c>
      <c r="I9" t="s">
        <v>4685</v>
      </c>
    </row>
    <row r="10" spans="1:9" x14ac:dyDescent="0.4">
      <c r="A10" s="1" t="s">
        <v>818</v>
      </c>
      <c r="B10" s="1" t="s">
        <v>1158</v>
      </c>
      <c r="C10" s="1" t="s">
        <v>1159</v>
      </c>
      <c r="D10" s="1" t="s">
        <v>4734</v>
      </c>
      <c r="E10" s="1">
        <v>492208</v>
      </c>
      <c r="F10" s="258">
        <v>17</v>
      </c>
      <c r="G10" s="258" t="s">
        <v>4681</v>
      </c>
      <c r="H10" s="258">
        <v>17</v>
      </c>
      <c r="I10" t="s">
        <v>4685</v>
      </c>
    </row>
    <row r="11" spans="1:9" x14ac:dyDescent="0.4">
      <c r="A11" s="1" t="s">
        <v>2829</v>
      </c>
      <c r="B11" s="1" t="s">
        <v>1317</v>
      </c>
      <c r="C11" s="1" t="s">
        <v>1316</v>
      </c>
      <c r="D11" s="1" t="s">
        <v>4751</v>
      </c>
      <c r="E11" s="1">
        <v>501018</v>
      </c>
      <c r="F11" s="258">
        <v>54</v>
      </c>
      <c r="G11" s="258">
        <v>13</v>
      </c>
      <c r="H11" s="258">
        <v>67</v>
      </c>
      <c r="I11" t="s">
        <v>4685</v>
      </c>
    </row>
    <row r="12" spans="1:9" x14ac:dyDescent="0.4">
      <c r="A12" s="1" t="s">
        <v>740</v>
      </c>
      <c r="B12" s="1" t="s">
        <v>1160</v>
      </c>
      <c r="C12" s="1" t="s">
        <v>1161</v>
      </c>
      <c r="D12" s="1" t="s">
        <v>4735</v>
      </c>
      <c r="E12" s="1">
        <v>492355</v>
      </c>
      <c r="F12" s="258">
        <v>85</v>
      </c>
      <c r="G12" s="258">
        <v>19</v>
      </c>
      <c r="H12" s="258">
        <v>104</v>
      </c>
      <c r="I12" t="s">
        <v>4685</v>
      </c>
    </row>
    <row r="13" spans="1:9" x14ac:dyDescent="0.4">
      <c r="A13" s="1" t="s">
        <v>812</v>
      </c>
      <c r="B13" s="1" t="s">
        <v>1162</v>
      </c>
      <c r="C13" s="1" t="s">
        <v>1163</v>
      </c>
      <c r="D13" s="1" t="s">
        <v>4713</v>
      </c>
      <c r="E13" s="1">
        <v>492209</v>
      </c>
      <c r="F13" s="258">
        <v>35</v>
      </c>
      <c r="G13" s="258">
        <v>1</v>
      </c>
      <c r="H13" s="258">
        <v>36</v>
      </c>
      <c r="I13" t="s">
        <v>4685</v>
      </c>
    </row>
    <row r="14" spans="1:9" x14ac:dyDescent="0.4">
      <c r="A14" s="1" t="s">
        <v>891</v>
      </c>
      <c r="B14" s="1" t="s">
        <v>1164</v>
      </c>
      <c r="C14" s="1" t="s">
        <v>1165</v>
      </c>
      <c r="D14" s="1" t="s">
        <v>4736</v>
      </c>
      <c r="E14" s="1">
        <v>492212</v>
      </c>
      <c r="F14" s="258">
        <v>11</v>
      </c>
      <c r="G14" s="258" t="s">
        <v>4681</v>
      </c>
      <c r="H14" s="258">
        <v>11</v>
      </c>
      <c r="I14" t="s">
        <v>4685</v>
      </c>
    </row>
    <row r="15" spans="1:9" x14ac:dyDescent="0.4">
      <c r="A15" s="1" t="s">
        <v>815</v>
      </c>
      <c r="B15" s="1" t="s">
        <v>1166</v>
      </c>
      <c r="C15" s="1" t="s">
        <v>1167</v>
      </c>
      <c r="D15" s="1" t="s">
        <v>4692</v>
      </c>
      <c r="E15" s="1">
        <v>492523</v>
      </c>
      <c r="F15" s="258">
        <v>12</v>
      </c>
      <c r="G15" s="258">
        <v>30</v>
      </c>
      <c r="H15" s="258">
        <v>42</v>
      </c>
      <c r="I15" t="s">
        <v>4685</v>
      </c>
    </row>
    <row r="16" spans="1:9" x14ac:dyDescent="0.4">
      <c r="A16" s="1" t="s">
        <v>609</v>
      </c>
      <c r="B16" s="1" t="s">
        <v>1168</v>
      </c>
      <c r="C16" s="1" t="s">
        <v>1169</v>
      </c>
      <c r="D16" s="1" t="s">
        <v>4701</v>
      </c>
      <c r="E16" s="1">
        <v>490051</v>
      </c>
      <c r="F16" s="258">
        <v>80</v>
      </c>
      <c r="G16" s="258">
        <v>17</v>
      </c>
      <c r="H16" s="258">
        <v>97</v>
      </c>
      <c r="I16" t="s">
        <v>4685</v>
      </c>
    </row>
    <row r="17" spans="1:9" x14ac:dyDescent="0.4">
      <c r="A17" s="1" t="s">
        <v>393</v>
      </c>
      <c r="B17" s="1" t="s">
        <v>1170</v>
      </c>
      <c r="C17" s="1" t="s">
        <v>1171</v>
      </c>
      <c r="D17" s="1" t="s">
        <v>4684</v>
      </c>
      <c r="E17" s="1">
        <v>492213</v>
      </c>
      <c r="F17" s="258">
        <v>139</v>
      </c>
      <c r="G17" s="258">
        <v>41</v>
      </c>
      <c r="H17" s="258">
        <v>180</v>
      </c>
      <c r="I17" t="s">
        <v>4685</v>
      </c>
    </row>
    <row r="18" spans="1:9" x14ac:dyDescent="0.4">
      <c r="A18" s="1" t="s">
        <v>873</v>
      </c>
      <c r="B18" s="1" t="s">
        <v>1172</v>
      </c>
      <c r="C18" s="1" t="s">
        <v>1173</v>
      </c>
      <c r="D18" s="1" t="s">
        <v>4762</v>
      </c>
      <c r="E18" s="1">
        <v>492186</v>
      </c>
      <c r="F18" s="258" t="s">
        <v>4681</v>
      </c>
      <c r="G18" s="258" t="s">
        <v>4681</v>
      </c>
      <c r="H18" s="258" t="s">
        <v>4681</v>
      </c>
      <c r="I18" t="s">
        <v>4678</v>
      </c>
    </row>
    <row r="19" spans="1:9" x14ac:dyDescent="0.4">
      <c r="A19" s="1" t="s">
        <v>778</v>
      </c>
      <c r="B19" s="1" t="s">
        <v>1455</v>
      </c>
      <c r="C19" s="1" t="s">
        <v>1456</v>
      </c>
      <c r="D19" s="1" t="s">
        <v>4717</v>
      </c>
      <c r="E19" s="1">
        <v>492219</v>
      </c>
      <c r="F19" s="258">
        <v>11</v>
      </c>
      <c r="G19" s="258">
        <v>7</v>
      </c>
      <c r="H19" s="258">
        <v>18</v>
      </c>
      <c r="I19" t="s">
        <v>4685</v>
      </c>
    </row>
    <row r="20" spans="1:9" x14ac:dyDescent="0.4">
      <c r="A20" s="1" t="s">
        <v>772</v>
      </c>
      <c r="B20" s="1" t="s">
        <v>1174</v>
      </c>
      <c r="C20" s="1" t="s">
        <v>1175</v>
      </c>
      <c r="D20" s="1" t="s">
        <v>4699</v>
      </c>
      <c r="E20" s="1">
        <v>492220</v>
      </c>
      <c r="F20" s="258">
        <v>13</v>
      </c>
      <c r="G20" s="258">
        <v>21</v>
      </c>
      <c r="H20" s="258">
        <v>34</v>
      </c>
      <c r="I20" t="s">
        <v>4685</v>
      </c>
    </row>
    <row r="21" spans="1:9" x14ac:dyDescent="0.4">
      <c r="A21" s="1" t="s">
        <v>457</v>
      </c>
      <c r="B21" s="1" t="s">
        <v>1176</v>
      </c>
      <c r="C21" s="1" t="s">
        <v>1177</v>
      </c>
      <c r="D21" s="1" t="s">
        <v>4686</v>
      </c>
      <c r="E21" s="1">
        <v>492218</v>
      </c>
      <c r="F21" s="258">
        <v>124</v>
      </c>
      <c r="G21" s="258">
        <v>38</v>
      </c>
      <c r="H21" s="258">
        <v>162</v>
      </c>
      <c r="I21" t="s">
        <v>4685</v>
      </c>
    </row>
    <row r="22" spans="1:9" x14ac:dyDescent="0.4">
      <c r="A22" s="1" t="s">
        <v>726</v>
      </c>
      <c r="B22" s="1" t="s">
        <v>1178</v>
      </c>
      <c r="C22" s="1" t="s">
        <v>1179</v>
      </c>
      <c r="D22" s="1" t="s">
        <v>4702</v>
      </c>
      <c r="E22" s="1">
        <v>492430</v>
      </c>
      <c r="F22" s="258">
        <v>34</v>
      </c>
      <c r="G22" s="258">
        <v>18</v>
      </c>
      <c r="H22" s="258">
        <v>52</v>
      </c>
      <c r="I22" t="s">
        <v>4682</v>
      </c>
    </row>
    <row r="23" spans="1:9" x14ac:dyDescent="0.4">
      <c r="A23" s="1" t="s">
        <v>23</v>
      </c>
      <c r="B23" s="1" t="s">
        <v>1180</v>
      </c>
      <c r="C23" s="1" t="s">
        <v>1181</v>
      </c>
      <c r="D23" s="1" t="s">
        <v>4689</v>
      </c>
      <c r="E23" s="1">
        <v>492232</v>
      </c>
      <c r="F23" s="258">
        <v>120</v>
      </c>
      <c r="G23" s="258">
        <v>18</v>
      </c>
      <c r="H23" s="258">
        <v>138</v>
      </c>
      <c r="I23" t="s">
        <v>4682</v>
      </c>
    </row>
    <row r="24" spans="1:9" x14ac:dyDescent="0.4">
      <c r="A24" s="1" t="s">
        <v>903</v>
      </c>
      <c r="B24" s="1" t="s">
        <v>1182</v>
      </c>
      <c r="C24" s="1" t="s">
        <v>1183</v>
      </c>
      <c r="D24" s="1" t="s">
        <v>4718</v>
      </c>
      <c r="E24" s="1">
        <v>492187</v>
      </c>
      <c r="F24" s="258">
        <v>9</v>
      </c>
      <c r="G24" s="258">
        <v>6</v>
      </c>
      <c r="H24" s="258">
        <v>15</v>
      </c>
      <c r="I24" t="s">
        <v>4678</v>
      </c>
    </row>
    <row r="25" spans="1:9" x14ac:dyDescent="0.4">
      <c r="A25" s="1" t="s">
        <v>839</v>
      </c>
      <c r="B25" s="1" t="s">
        <v>1184</v>
      </c>
      <c r="C25" s="1" t="s">
        <v>1473</v>
      </c>
      <c r="D25" s="1" t="s">
        <v>4700</v>
      </c>
      <c r="E25" s="1">
        <v>490049</v>
      </c>
      <c r="F25" s="258">
        <v>26</v>
      </c>
      <c r="G25" s="258">
        <v>26</v>
      </c>
      <c r="H25" s="258">
        <v>52</v>
      </c>
      <c r="I25" t="s">
        <v>4678</v>
      </c>
    </row>
    <row r="26" spans="1:9" x14ac:dyDescent="0.4">
      <c r="A26" s="1" t="s">
        <v>4709</v>
      </c>
      <c r="B26" s="1" t="s">
        <v>1185</v>
      </c>
      <c r="C26" s="1" t="s">
        <v>1186</v>
      </c>
      <c r="D26" s="1" t="s">
        <v>4710</v>
      </c>
      <c r="E26" s="1">
        <v>492192</v>
      </c>
      <c r="F26" s="258" t="s">
        <v>4681</v>
      </c>
      <c r="G26" s="258">
        <v>16</v>
      </c>
      <c r="H26" s="258">
        <v>16</v>
      </c>
      <c r="I26" t="s">
        <v>4678</v>
      </c>
    </row>
    <row r="27" spans="1:9" x14ac:dyDescent="0.4">
      <c r="A27" s="1" t="s">
        <v>788</v>
      </c>
      <c r="B27" s="1" t="s">
        <v>1187</v>
      </c>
      <c r="C27" s="1" t="s">
        <v>1188</v>
      </c>
      <c r="D27" s="1" t="s">
        <v>4756</v>
      </c>
      <c r="E27" s="1">
        <v>490050</v>
      </c>
      <c r="F27" s="258">
        <v>13</v>
      </c>
      <c r="G27" s="258">
        <v>2</v>
      </c>
      <c r="H27" s="258">
        <v>15</v>
      </c>
      <c r="I27" t="s">
        <v>4678</v>
      </c>
    </row>
    <row r="28" spans="1:9" x14ac:dyDescent="0.4">
      <c r="A28" s="1" t="s">
        <v>534</v>
      </c>
      <c r="B28" s="1" t="s">
        <v>1189</v>
      </c>
      <c r="C28" s="1" t="s">
        <v>1190</v>
      </c>
      <c r="D28" s="1" t="s">
        <v>4694</v>
      </c>
      <c r="E28" s="1">
        <v>492189</v>
      </c>
      <c r="F28" s="258">
        <v>98</v>
      </c>
      <c r="G28" s="258">
        <v>20</v>
      </c>
      <c r="H28" s="258">
        <v>118</v>
      </c>
      <c r="I28" t="s">
        <v>4678</v>
      </c>
    </row>
    <row r="29" spans="1:9" x14ac:dyDescent="0.4">
      <c r="A29" s="1" t="s">
        <v>4706</v>
      </c>
      <c r="B29" s="1" t="s">
        <v>1191</v>
      </c>
      <c r="C29" s="1" t="s">
        <v>1192</v>
      </c>
      <c r="D29" s="1" t="s">
        <v>4707</v>
      </c>
      <c r="E29" s="1">
        <v>492190</v>
      </c>
      <c r="F29" s="258" t="s">
        <v>4681</v>
      </c>
      <c r="G29" s="258">
        <v>5</v>
      </c>
      <c r="H29" s="258">
        <v>5</v>
      </c>
      <c r="I29" t="s">
        <v>4678</v>
      </c>
    </row>
    <row r="30" spans="1:9" x14ac:dyDescent="0.4">
      <c r="A30" s="1" t="s">
        <v>483</v>
      </c>
      <c r="B30" s="1" t="s">
        <v>1193</v>
      </c>
      <c r="C30" s="1" t="s">
        <v>1194</v>
      </c>
      <c r="D30" s="1" t="s">
        <v>4703</v>
      </c>
      <c r="E30" s="1">
        <v>490048</v>
      </c>
      <c r="F30" s="258">
        <v>82</v>
      </c>
      <c r="G30" s="258">
        <v>17</v>
      </c>
      <c r="H30" s="258">
        <v>99</v>
      </c>
      <c r="I30" t="s">
        <v>4678</v>
      </c>
    </row>
    <row r="31" spans="1:9" x14ac:dyDescent="0.4">
      <c r="A31" s="1" t="s">
        <v>872</v>
      </c>
      <c r="B31" s="1" t="s">
        <v>1195</v>
      </c>
      <c r="C31" s="1" t="s">
        <v>1196</v>
      </c>
      <c r="D31" s="1" t="s">
        <v>4758</v>
      </c>
      <c r="E31" s="1">
        <v>492194</v>
      </c>
      <c r="F31" s="258">
        <v>18</v>
      </c>
      <c r="G31" s="258">
        <v>15</v>
      </c>
      <c r="H31" s="258">
        <v>33</v>
      </c>
      <c r="I31" t="s">
        <v>4678</v>
      </c>
    </row>
    <row r="32" spans="1:9" x14ac:dyDescent="0.4">
      <c r="A32" s="1" t="s">
        <v>845</v>
      </c>
      <c r="B32" s="1" t="s">
        <v>1197</v>
      </c>
      <c r="C32" s="1" t="s">
        <v>1198</v>
      </c>
      <c r="D32" s="1" t="s">
        <v>4719</v>
      </c>
      <c r="E32" s="1">
        <v>491016</v>
      </c>
      <c r="F32" s="258">
        <v>10</v>
      </c>
      <c r="G32" s="258">
        <v>2</v>
      </c>
      <c r="H32" s="258">
        <v>12</v>
      </c>
      <c r="I32" t="s">
        <v>4678</v>
      </c>
    </row>
    <row r="33" spans="1:9" x14ac:dyDescent="0.4">
      <c r="A33" s="1" t="s">
        <v>767</v>
      </c>
      <c r="B33" s="1" t="s">
        <v>1199</v>
      </c>
      <c r="C33" s="1" t="s">
        <v>1200</v>
      </c>
      <c r="D33" s="1" t="s">
        <v>4720</v>
      </c>
      <c r="E33" s="1">
        <v>491015</v>
      </c>
      <c r="F33" s="258">
        <v>6</v>
      </c>
      <c r="G33" s="258">
        <v>2</v>
      </c>
      <c r="H33" s="258">
        <v>8</v>
      </c>
      <c r="I33" t="s">
        <v>4678</v>
      </c>
    </row>
    <row r="34" spans="1:9" x14ac:dyDescent="0.4">
      <c r="A34" s="1" t="s">
        <v>837</v>
      </c>
      <c r="B34" s="1" t="s">
        <v>1201</v>
      </c>
      <c r="C34" s="1" t="s">
        <v>1202</v>
      </c>
      <c r="D34" s="1" t="s">
        <v>4721</v>
      </c>
      <c r="E34" s="1">
        <v>492191</v>
      </c>
      <c r="F34" s="258">
        <v>14</v>
      </c>
      <c r="G34" s="258">
        <v>12</v>
      </c>
      <c r="H34" s="258">
        <v>26</v>
      </c>
      <c r="I34" t="s">
        <v>4678</v>
      </c>
    </row>
    <row r="35" spans="1:9" x14ac:dyDescent="0.4">
      <c r="A35" s="1" t="s">
        <v>364</v>
      </c>
      <c r="B35" s="1" t="s">
        <v>1203</v>
      </c>
      <c r="C35" s="1" t="s">
        <v>1204</v>
      </c>
      <c r="D35" s="1" t="s">
        <v>4722</v>
      </c>
      <c r="E35" s="1">
        <v>492221</v>
      </c>
      <c r="F35" s="258">
        <v>55</v>
      </c>
      <c r="G35" s="258">
        <v>10</v>
      </c>
      <c r="H35" s="258">
        <v>65</v>
      </c>
      <c r="I35" t="s">
        <v>4685</v>
      </c>
    </row>
    <row r="36" spans="1:9" x14ac:dyDescent="0.4">
      <c r="A36" s="1" t="s">
        <v>719</v>
      </c>
      <c r="B36" s="1" t="s">
        <v>1205</v>
      </c>
      <c r="C36" s="1" t="s">
        <v>1206</v>
      </c>
      <c r="D36" s="1" t="s">
        <v>4683</v>
      </c>
      <c r="E36" s="1">
        <v>492234</v>
      </c>
      <c r="F36" s="258">
        <v>36</v>
      </c>
      <c r="G36" s="258">
        <v>31</v>
      </c>
      <c r="H36" s="258">
        <v>67</v>
      </c>
      <c r="I36" t="s">
        <v>4682</v>
      </c>
    </row>
    <row r="37" spans="1:9" x14ac:dyDescent="0.4">
      <c r="A37" s="1" t="s">
        <v>708</v>
      </c>
      <c r="B37" s="1" t="s">
        <v>1207</v>
      </c>
      <c r="C37" s="1" t="s">
        <v>1208</v>
      </c>
      <c r="D37" s="1" t="s">
        <v>4725</v>
      </c>
      <c r="E37" s="1">
        <v>492237</v>
      </c>
      <c r="F37" s="258">
        <v>33</v>
      </c>
      <c r="G37" s="258">
        <v>25</v>
      </c>
      <c r="H37" s="258">
        <v>58</v>
      </c>
      <c r="I37" t="s">
        <v>4682</v>
      </c>
    </row>
    <row r="38" spans="1:9" x14ac:dyDescent="0.4">
      <c r="A38" s="1" t="s">
        <v>734</v>
      </c>
      <c r="B38" s="1" t="s">
        <v>1502</v>
      </c>
      <c r="C38" s="1" t="s">
        <v>1209</v>
      </c>
      <c r="D38" s="1" t="s">
        <v>4726</v>
      </c>
      <c r="E38" s="1">
        <v>492247</v>
      </c>
      <c r="F38" s="258" t="s">
        <v>4681</v>
      </c>
      <c r="G38" s="258" t="s">
        <v>4681</v>
      </c>
      <c r="H38" s="258" t="s">
        <v>4681</v>
      </c>
      <c r="I38" t="s">
        <v>4682</v>
      </c>
    </row>
    <row r="39" spans="1:9" x14ac:dyDescent="0.4">
      <c r="A39" s="1" t="s">
        <v>3404</v>
      </c>
      <c r="B39" s="1" t="s">
        <v>4727</v>
      </c>
      <c r="C39" s="1" t="s">
        <v>4728</v>
      </c>
      <c r="D39" s="1" t="s">
        <v>4729</v>
      </c>
      <c r="E39" s="1">
        <v>492242</v>
      </c>
      <c r="F39" s="258" t="s">
        <v>4681</v>
      </c>
      <c r="G39" s="258" t="s">
        <v>4681</v>
      </c>
      <c r="H39" s="258" t="s">
        <v>4681</v>
      </c>
      <c r="I39" s="118" t="e">
        <v>#N/A</v>
      </c>
    </row>
    <row r="40" spans="1:9" x14ac:dyDescent="0.4">
      <c r="A40" s="1" t="s">
        <v>674</v>
      </c>
      <c r="B40" s="1" t="s">
        <v>1210</v>
      </c>
      <c r="C40" s="1" t="s">
        <v>1211</v>
      </c>
      <c r="D40" s="1" t="s">
        <v>4704</v>
      </c>
      <c r="E40" s="1">
        <v>490054</v>
      </c>
      <c r="F40" s="258">
        <v>61</v>
      </c>
      <c r="G40" s="258">
        <v>15</v>
      </c>
      <c r="H40" s="258">
        <v>76</v>
      </c>
      <c r="I40" t="s">
        <v>4682</v>
      </c>
    </row>
    <row r="41" spans="1:9" x14ac:dyDescent="0.4">
      <c r="A41" s="1" t="s">
        <v>3259</v>
      </c>
      <c r="B41" s="1" t="s">
        <v>1409</v>
      </c>
      <c r="C41" s="1" t="s">
        <v>1410</v>
      </c>
      <c r="D41" s="1" t="s">
        <v>4730</v>
      </c>
      <c r="E41" s="1">
        <v>492240</v>
      </c>
      <c r="F41" s="258" t="s">
        <v>4681</v>
      </c>
      <c r="G41" s="258">
        <v>3</v>
      </c>
      <c r="H41" s="258">
        <v>3</v>
      </c>
      <c r="I41" t="s">
        <v>4682</v>
      </c>
    </row>
    <row r="42" spans="1:9" x14ac:dyDescent="0.4">
      <c r="A42" s="1" t="s">
        <v>847</v>
      </c>
      <c r="B42" s="1" t="s">
        <v>1212</v>
      </c>
      <c r="C42" s="1" t="s">
        <v>1213</v>
      </c>
      <c r="D42" s="1" t="s">
        <v>4759</v>
      </c>
      <c r="E42" s="1">
        <v>490080</v>
      </c>
      <c r="F42" s="258">
        <v>4</v>
      </c>
      <c r="G42" s="258">
        <v>1</v>
      </c>
      <c r="H42" s="258">
        <v>5</v>
      </c>
      <c r="I42" t="s">
        <v>4678</v>
      </c>
    </row>
    <row r="43" spans="1:9" x14ac:dyDescent="0.4">
      <c r="A43" s="1" t="s">
        <v>849</v>
      </c>
      <c r="B43" s="1" t="s">
        <v>1214</v>
      </c>
      <c r="C43" s="1" t="s">
        <v>1215</v>
      </c>
      <c r="D43" s="1" t="s">
        <v>4723</v>
      </c>
      <c r="E43" s="1">
        <v>491054</v>
      </c>
      <c r="F43" s="258">
        <v>14</v>
      </c>
      <c r="G43" s="258">
        <v>1</v>
      </c>
      <c r="H43" s="258">
        <v>15</v>
      </c>
      <c r="I43" t="s">
        <v>4678</v>
      </c>
    </row>
    <row r="44" spans="1:9" x14ac:dyDescent="0.4">
      <c r="A44" s="1" t="s">
        <v>833</v>
      </c>
      <c r="B44" s="1" t="s">
        <v>1216</v>
      </c>
      <c r="C44" s="1" t="s">
        <v>1217</v>
      </c>
      <c r="D44" s="1" t="s">
        <v>4724</v>
      </c>
      <c r="E44" s="1">
        <v>490047</v>
      </c>
      <c r="F44" s="258">
        <v>19</v>
      </c>
      <c r="G44" s="258">
        <v>5</v>
      </c>
      <c r="H44" s="258">
        <v>24</v>
      </c>
      <c r="I44" t="s">
        <v>4678</v>
      </c>
    </row>
    <row r="45" spans="1:9" x14ac:dyDescent="0.4">
      <c r="A45" s="1" t="s">
        <v>874</v>
      </c>
      <c r="B45" s="1" t="s">
        <v>1218</v>
      </c>
      <c r="C45" s="1" t="s">
        <v>1219</v>
      </c>
      <c r="D45" s="1" t="s">
        <v>4731</v>
      </c>
      <c r="E45" s="1">
        <v>492302</v>
      </c>
      <c r="F45" s="258">
        <v>85</v>
      </c>
      <c r="G45" s="258">
        <v>14</v>
      </c>
      <c r="H45" s="258">
        <v>99</v>
      </c>
      <c r="I45" t="s">
        <v>4685</v>
      </c>
    </row>
    <row r="46" spans="1:9" x14ac:dyDescent="0.4">
      <c r="A46" s="1" t="s">
        <v>4679</v>
      </c>
      <c r="B46" s="1" t="s">
        <v>1220</v>
      </c>
      <c r="C46" s="1" t="s">
        <v>1221</v>
      </c>
      <c r="D46" s="1" t="s">
        <v>4680</v>
      </c>
      <c r="E46" s="1">
        <v>492244</v>
      </c>
      <c r="F46" s="258" t="s">
        <v>4681</v>
      </c>
      <c r="G46" s="258">
        <v>109</v>
      </c>
      <c r="H46" s="258">
        <v>109</v>
      </c>
      <c r="I46" t="s">
        <v>4682</v>
      </c>
    </row>
    <row r="47" spans="1:9" x14ac:dyDescent="0.4">
      <c r="A47" s="1" t="s">
        <v>3405</v>
      </c>
      <c r="B47" s="1" t="s">
        <v>1555</v>
      </c>
      <c r="C47" s="1" t="s">
        <v>1556</v>
      </c>
      <c r="D47" s="1" t="s">
        <v>4763</v>
      </c>
      <c r="E47" s="1">
        <v>492248</v>
      </c>
      <c r="F47" s="258" t="s">
        <v>4681</v>
      </c>
      <c r="G47" s="258" t="s">
        <v>4681</v>
      </c>
      <c r="H47" s="258" t="s">
        <v>4681</v>
      </c>
      <c r="I47" t="s">
        <v>4685</v>
      </c>
    </row>
    <row r="48" spans="1:9" x14ac:dyDescent="0.4">
      <c r="A48" s="1" t="s">
        <v>516</v>
      </c>
      <c r="B48" s="1" t="s">
        <v>1222</v>
      </c>
      <c r="C48" s="1" t="s">
        <v>1223</v>
      </c>
      <c r="D48" s="1" t="s">
        <v>4698</v>
      </c>
      <c r="E48" s="1">
        <v>492249</v>
      </c>
      <c r="F48" s="258">
        <v>42</v>
      </c>
      <c r="G48" s="258">
        <v>17</v>
      </c>
      <c r="H48" s="258">
        <v>59</v>
      </c>
      <c r="I48" t="s">
        <v>4685</v>
      </c>
    </row>
    <row r="49" spans="1:9" x14ac:dyDescent="0.4">
      <c r="A49" s="1" t="s">
        <v>4740</v>
      </c>
      <c r="B49" s="1" t="s">
        <v>1224</v>
      </c>
      <c r="C49" s="1" t="s">
        <v>1225</v>
      </c>
      <c r="D49" s="1" t="s">
        <v>4741</v>
      </c>
      <c r="E49" s="1">
        <v>492196</v>
      </c>
      <c r="F49" s="258" t="s">
        <v>4681</v>
      </c>
      <c r="G49" s="258">
        <v>7</v>
      </c>
      <c r="H49" s="258">
        <v>7</v>
      </c>
      <c r="I49" t="s">
        <v>4678</v>
      </c>
    </row>
    <row r="50" spans="1:9" x14ac:dyDescent="0.4">
      <c r="A50" s="1" t="s">
        <v>313</v>
      </c>
      <c r="B50" s="1" t="s">
        <v>1226</v>
      </c>
      <c r="C50" s="1" t="s">
        <v>1227</v>
      </c>
      <c r="D50" s="1" t="s">
        <v>4691</v>
      </c>
      <c r="E50" s="1">
        <v>492195</v>
      </c>
      <c r="F50" s="258">
        <v>80</v>
      </c>
      <c r="G50" s="258">
        <v>32</v>
      </c>
      <c r="H50" s="258">
        <v>112</v>
      </c>
      <c r="I50" t="s">
        <v>4678</v>
      </c>
    </row>
    <row r="51" spans="1:9" x14ac:dyDescent="0.4">
      <c r="A51" s="1" t="s">
        <v>817</v>
      </c>
      <c r="B51" s="1" t="s">
        <v>1563</v>
      </c>
      <c r="C51" s="1" t="s">
        <v>1564</v>
      </c>
      <c r="D51" s="1" t="s">
        <v>4742</v>
      </c>
      <c r="E51" s="1">
        <v>490056</v>
      </c>
      <c r="F51" s="258">
        <v>10</v>
      </c>
      <c r="G51" s="258">
        <v>2</v>
      </c>
      <c r="H51" s="258">
        <v>12</v>
      </c>
      <c r="I51" t="s">
        <v>4685</v>
      </c>
    </row>
    <row r="52" spans="1:9" x14ac:dyDescent="0.4">
      <c r="A52" s="1" t="s">
        <v>829</v>
      </c>
      <c r="B52" s="1" t="s">
        <v>1228</v>
      </c>
      <c r="C52" s="1" t="s">
        <v>1229</v>
      </c>
      <c r="D52" s="1" t="s">
        <v>4743</v>
      </c>
      <c r="E52" s="1">
        <v>491023</v>
      </c>
      <c r="F52" s="258">
        <v>13</v>
      </c>
      <c r="G52" s="258">
        <v>5</v>
      </c>
      <c r="H52" s="258">
        <v>18</v>
      </c>
      <c r="I52" t="s">
        <v>4685</v>
      </c>
    </row>
    <row r="53" spans="1:9" x14ac:dyDescent="0.4">
      <c r="A53" s="1" t="s">
        <v>4744</v>
      </c>
      <c r="B53" s="1" t="s">
        <v>1569</v>
      </c>
      <c r="C53" s="1" t="s">
        <v>1570</v>
      </c>
      <c r="D53" s="1" t="s">
        <v>4745</v>
      </c>
      <c r="E53" s="1">
        <v>490057</v>
      </c>
      <c r="F53" s="258" t="s">
        <v>4681</v>
      </c>
      <c r="G53" s="258" t="s">
        <v>4681</v>
      </c>
      <c r="H53" s="258" t="s">
        <v>4681</v>
      </c>
      <c r="I53" t="s">
        <v>4685</v>
      </c>
    </row>
    <row r="54" spans="1:9" x14ac:dyDescent="0.4">
      <c r="A54" s="1" t="s">
        <v>3207</v>
      </c>
      <c r="B54" s="1" t="s">
        <v>1573</v>
      </c>
      <c r="C54" s="1" t="s">
        <v>1574</v>
      </c>
      <c r="D54" s="1" t="s">
        <v>4746</v>
      </c>
      <c r="E54" s="1">
        <v>492250</v>
      </c>
      <c r="F54" s="258">
        <v>5</v>
      </c>
      <c r="G54" s="258">
        <v>2</v>
      </c>
      <c r="H54" s="258">
        <v>7</v>
      </c>
      <c r="I54" t="s">
        <v>4685</v>
      </c>
    </row>
    <row r="55" spans="1:9" x14ac:dyDescent="0.4">
      <c r="A55" s="1" t="s">
        <v>4715</v>
      </c>
      <c r="B55" s="1" t="s">
        <v>1230</v>
      </c>
      <c r="C55" s="1" t="s">
        <v>1231</v>
      </c>
      <c r="D55" s="1" t="s">
        <v>4716</v>
      </c>
      <c r="E55" s="1">
        <v>492509</v>
      </c>
      <c r="F55" s="258" t="s">
        <v>4681</v>
      </c>
      <c r="G55" s="258">
        <v>7</v>
      </c>
      <c r="H55" s="258">
        <v>7</v>
      </c>
      <c r="I55" t="s">
        <v>4685</v>
      </c>
    </row>
    <row r="56" spans="1:9" x14ac:dyDescent="0.4">
      <c r="A56" s="1" t="s">
        <v>880</v>
      </c>
      <c r="B56" s="1" t="s">
        <v>1234</v>
      </c>
      <c r="C56" s="1" t="s">
        <v>1235</v>
      </c>
      <c r="D56" s="1" t="s">
        <v>4693</v>
      </c>
      <c r="E56" s="1">
        <v>492526</v>
      </c>
      <c r="F56" s="258">
        <v>6</v>
      </c>
      <c r="G56" s="258">
        <v>10</v>
      </c>
      <c r="H56" s="258">
        <v>16</v>
      </c>
      <c r="I56" t="s">
        <v>4685</v>
      </c>
    </row>
    <row r="57" spans="1:9" x14ac:dyDescent="0.4">
      <c r="A57" s="1" t="s">
        <v>714</v>
      </c>
      <c r="B57" s="1" t="s">
        <v>1236</v>
      </c>
      <c r="C57" s="1" t="s">
        <v>1237</v>
      </c>
      <c r="D57" s="1" t="s">
        <v>4811</v>
      </c>
      <c r="E57" s="1">
        <v>490092</v>
      </c>
      <c r="F57" s="258">
        <v>5</v>
      </c>
      <c r="G57" s="258">
        <v>2</v>
      </c>
      <c r="H57" s="258">
        <v>7</v>
      </c>
      <c r="I57" s="118"/>
    </row>
    <row r="58" spans="1:9" x14ac:dyDescent="0.4">
      <c r="A58" s="1" t="s">
        <v>730</v>
      </c>
      <c r="B58" s="1" t="s">
        <v>1238</v>
      </c>
      <c r="C58" s="1" t="s">
        <v>1239</v>
      </c>
      <c r="D58" s="1" t="s">
        <v>4747</v>
      </c>
      <c r="E58" s="1">
        <v>491082</v>
      </c>
      <c r="F58" s="258">
        <v>34</v>
      </c>
      <c r="G58" s="258">
        <v>2</v>
      </c>
      <c r="H58" s="258">
        <v>36</v>
      </c>
      <c r="I58" t="s">
        <v>4682</v>
      </c>
    </row>
    <row r="59" spans="1:9" x14ac:dyDescent="0.4">
      <c r="A59" s="1" t="s">
        <v>3406</v>
      </c>
      <c r="B59" s="1" t="s">
        <v>1240</v>
      </c>
      <c r="C59" s="1" t="s">
        <v>1241</v>
      </c>
      <c r="D59" s="1" t="s">
        <v>4705</v>
      </c>
      <c r="E59" s="1">
        <v>492413</v>
      </c>
      <c r="F59" s="258">
        <v>5</v>
      </c>
      <c r="G59" s="258">
        <v>10</v>
      </c>
      <c r="H59" s="258">
        <v>15</v>
      </c>
      <c r="I59" t="s">
        <v>4682</v>
      </c>
    </row>
    <row r="60" spans="1:9" x14ac:dyDescent="0.4">
      <c r="A60" s="1" t="s">
        <v>882</v>
      </c>
      <c r="B60" s="1" t="s">
        <v>1242</v>
      </c>
      <c r="C60" s="1" t="s">
        <v>1243</v>
      </c>
      <c r="D60" s="1" t="s">
        <v>4714</v>
      </c>
      <c r="E60" s="1">
        <v>492604</v>
      </c>
      <c r="F60" s="258">
        <v>15</v>
      </c>
      <c r="G60" s="258">
        <v>2</v>
      </c>
      <c r="H60" s="258">
        <v>17</v>
      </c>
      <c r="I60" t="s">
        <v>4678</v>
      </c>
    </row>
    <row r="61" spans="1:9" x14ac:dyDescent="0.4">
      <c r="A61" s="1" t="s">
        <v>234</v>
      </c>
      <c r="B61" s="1" t="s">
        <v>4711</v>
      </c>
      <c r="C61" s="1" t="s">
        <v>1585</v>
      </c>
      <c r="D61" s="1" t="s">
        <v>4712</v>
      </c>
      <c r="E61" s="1">
        <v>492522</v>
      </c>
      <c r="F61" s="258">
        <v>142</v>
      </c>
      <c r="G61" s="258">
        <v>22</v>
      </c>
      <c r="H61" s="258">
        <v>164</v>
      </c>
      <c r="I61" t="s">
        <v>4678</v>
      </c>
    </row>
    <row r="62" spans="1:9" x14ac:dyDescent="0.4">
      <c r="A62" s="1" t="s">
        <v>855</v>
      </c>
      <c r="B62" s="1" t="s">
        <v>1245</v>
      </c>
      <c r="C62" s="1" t="s">
        <v>1246</v>
      </c>
      <c r="D62" s="1" t="s">
        <v>4708</v>
      </c>
      <c r="E62" s="1">
        <v>492199</v>
      </c>
      <c r="F62" s="258">
        <v>24</v>
      </c>
      <c r="G62" s="258">
        <v>19</v>
      </c>
      <c r="H62" s="258">
        <v>43</v>
      </c>
      <c r="I62" t="s">
        <v>4678</v>
      </c>
    </row>
    <row r="63" spans="1:9" x14ac:dyDescent="0.4">
      <c r="A63" s="1" t="s">
        <v>822</v>
      </c>
      <c r="B63" s="1" t="s">
        <v>4753</v>
      </c>
      <c r="C63" s="1" t="s">
        <v>4754</v>
      </c>
      <c r="D63" s="1" t="s">
        <v>4755</v>
      </c>
      <c r="E63" s="1">
        <v>400991</v>
      </c>
      <c r="F63" s="258">
        <v>3</v>
      </c>
      <c r="G63" s="258" t="s">
        <v>4681</v>
      </c>
      <c r="H63" s="258">
        <v>3</v>
      </c>
      <c r="I63" t="s">
        <v>4685</v>
      </c>
    </row>
    <row r="64" spans="1:9" x14ac:dyDescent="0.4">
      <c r="A64" s="1" t="s">
        <v>4687</v>
      </c>
      <c r="B64" s="1" t="s">
        <v>1247</v>
      </c>
      <c r="C64" s="1" t="s">
        <v>1248</v>
      </c>
      <c r="D64" s="1" t="s">
        <v>4688</v>
      </c>
      <c r="E64" s="1">
        <v>492246</v>
      </c>
      <c r="F64" s="258" t="s">
        <v>4681</v>
      </c>
      <c r="G64" s="258">
        <v>63</v>
      </c>
      <c r="H64" s="258">
        <v>63</v>
      </c>
      <c r="I64" t="s">
        <v>4682</v>
      </c>
    </row>
    <row r="65" spans="1:9" x14ac:dyDescent="0.4">
      <c r="A65" s="1" t="s">
        <v>862</v>
      </c>
      <c r="B65" s="1" t="s">
        <v>1249</v>
      </c>
      <c r="C65" s="1" t="s">
        <v>1250</v>
      </c>
      <c r="D65" s="1" t="s">
        <v>4750</v>
      </c>
      <c r="E65" s="1">
        <v>492329</v>
      </c>
      <c r="F65" s="258">
        <v>52</v>
      </c>
      <c r="G65" s="258">
        <v>28</v>
      </c>
      <c r="H65" s="258">
        <v>80</v>
      </c>
      <c r="I65" t="s">
        <v>4678</v>
      </c>
    </row>
    <row r="66" spans="1:9" x14ac:dyDescent="0.4">
      <c r="A66" s="1" t="s">
        <v>4812</v>
      </c>
      <c r="B66" s="1" t="s">
        <v>1407</v>
      </c>
      <c r="C66" s="1" t="s">
        <v>1408</v>
      </c>
      <c r="D66" s="1" t="s">
        <v>4813</v>
      </c>
      <c r="E66" s="1">
        <v>500100</v>
      </c>
      <c r="F66" s="258" t="s">
        <v>4681</v>
      </c>
      <c r="G66" s="258" t="s">
        <v>4681</v>
      </c>
      <c r="H66" s="258" t="s">
        <v>4681</v>
      </c>
      <c r="I66" s="118"/>
    </row>
    <row r="67" spans="1:9" x14ac:dyDescent="0.4">
      <c r="A67" s="1" t="s">
        <v>784</v>
      </c>
      <c r="B67" s="1" t="s">
        <v>1251</v>
      </c>
      <c r="C67" s="1" t="s">
        <v>1252</v>
      </c>
      <c r="D67" s="1" t="s">
        <v>4752</v>
      </c>
      <c r="E67" s="1">
        <v>492228</v>
      </c>
      <c r="F67" s="258">
        <v>13</v>
      </c>
      <c r="G67" s="258">
        <v>2</v>
      </c>
      <c r="H67" s="258">
        <v>15</v>
      </c>
      <c r="I67" t="s">
        <v>4685</v>
      </c>
    </row>
    <row r="68" spans="1:9" x14ac:dyDescent="0.4">
      <c r="A68" s="1" t="s">
        <v>3243</v>
      </c>
      <c r="B68" s="1" t="s">
        <v>1590</v>
      </c>
      <c r="C68" s="1" t="s">
        <v>1591</v>
      </c>
      <c r="D68" s="1" t="s">
        <v>4760</v>
      </c>
      <c r="E68" s="1">
        <v>492578</v>
      </c>
      <c r="F68" s="258" t="s">
        <v>4681</v>
      </c>
      <c r="G68" s="258" t="s">
        <v>4681</v>
      </c>
      <c r="H68" s="258" t="s">
        <v>4681</v>
      </c>
      <c r="I68" t="s">
        <v>4685</v>
      </c>
    </row>
    <row r="69" spans="1:9" x14ac:dyDescent="0.4">
      <c r="A69" s="1" t="s">
        <v>989</v>
      </c>
      <c r="B69" s="1" t="s">
        <v>1253</v>
      </c>
      <c r="C69" s="1" t="s">
        <v>1254</v>
      </c>
      <c r="D69" s="1" t="s">
        <v>4738</v>
      </c>
      <c r="E69" s="1">
        <v>500004</v>
      </c>
      <c r="F69" s="258">
        <v>12</v>
      </c>
      <c r="G69" s="258">
        <v>8</v>
      </c>
      <c r="H69" s="258">
        <v>20</v>
      </c>
      <c r="I69" t="s">
        <v>4685</v>
      </c>
    </row>
    <row r="70" spans="1:9" x14ac:dyDescent="0.4">
      <c r="A70" s="1" t="s">
        <v>149</v>
      </c>
      <c r="B70" s="1" t="s">
        <v>1255</v>
      </c>
      <c r="C70" s="1" t="s">
        <v>1256</v>
      </c>
      <c r="D70" s="1" t="s">
        <v>4677</v>
      </c>
      <c r="E70" s="1">
        <v>492200</v>
      </c>
      <c r="F70" s="258">
        <v>158</v>
      </c>
      <c r="G70" s="258">
        <v>66</v>
      </c>
      <c r="H70" s="258">
        <v>224</v>
      </c>
      <c r="I70" t="s">
        <v>4678</v>
      </c>
    </row>
    <row r="71" spans="1:9" x14ac:dyDescent="0.4">
      <c r="A71" s="1" t="s">
        <v>563</v>
      </c>
      <c r="B71" s="1" t="s">
        <v>1257</v>
      </c>
      <c r="C71" s="1" t="s">
        <v>1258</v>
      </c>
      <c r="D71" s="1" t="s">
        <v>4749</v>
      </c>
      <c r="E71" s="1">
        <v>492201</v>
      </c>
      <c r="F71" s="258">
        <v>64</v>
      </c>
      <c r="G71" s="258">
        <v>4</v>
      </c>
      <c r="H71" s="258">
        <v>68</v>
      </c>
      <c r="I71" t="s">
        <v>4678</v>
      </c>
    </row>
    <row r="72" spans="1:9" x14ac:dyDescent="0.4">
      <c r="A72" s="1" t="s">
        <v>724</v>
      </c>
      <c r="B72" s="1" t="s">
        <v>1259</v>
      </c>
      <c r="C72" s="1" t="s">
        <v>1260</v>
      </c>
      <c r="D72" s="1" t="s">
        <v>4757</v>
      </c>
      <c r="E72" s="1">
        <v>492356</v>
      </c>
      <c r="F72" s="258">
        <v>10</v>
      </c>
      <c r="G72" s="258" t="s">
        <v>4681</v>
      </c>
      <c r="H72" s="258">
        <v>10</v>
      </c>
      <c r="I72" t="s">
        <v>4682</v>
      </c>
    </row>
    <row r="73" spans="1:9" x14ac:dyDescent="0.4">
      <c r="A73" s="1" t="s">
        <v>757</v>
      </c>
      <c r="B73" s="1" t="s">
        <v>1261</v>
      </c>
      <c r="C73" s="1" t="s">
        <v>1262</v>
      </c>
      <c r="D73" s="1" t="s">
        <v>4748</v>
      </c>
      <c r="E73" s="1">
        <v>490058</v>
      </c>
      <c r="F73" s="258">
        <v>18</v>
      </c>
      <c r="G73" s="258">
        <v>4</v>
      </c>
      <c r="H73" s="258">
        <v>22</v>
      </c>
      <c r="I73" t="s">
        <v>4685</v>
      </c>
    </row>
  </sheetData>
  <sheetProtection selectLockedCells="1"/>
  <autoFilter ref="A1:I1" xr:uid="{00000000-0001-0000-0000-000000000000}"/>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T39"/>
  <sheetViews>
    <sheetView zoomScaleNormal="100" workbookViewId="0">
      <selection activeCell="B7" sqref="B7:P8"/>
    </sheetView>
  </sheetViews>
  <sheetFormatPr defaultColWidth="0" defaultRowHeight="18.75" zeroHeight="1" x14ac:dyDescent="0.4"/>
  <cols>
    <col min="1" max="1" width="8.625" style="13" customWidth="1"/>
    <col min="2" max="2" width="4" style="13" bestFit="1" customWidth="1"/>
    <col min="3" max="3" width="7.875" style="13" bestFit="1" customWidth="1"/>
    <col min="4" max="4" width="10.375" style="13" bestFit="1" customWidth="1"/>
    <col min="5" max="5" width="8.125" style="13" bestFit="1" customWidth="1"/>
    <col min="6" max="6" width="4.875" style="13" bestFit="1" customWidth="1"/>
    <col min="7" max="7" width="12.375" style="13" bestFit="1" customWidth="1"/>
    <col min="8" max="8" width="17.125" style="13" bestFit="1" customWidth="1"/>
    <col min="9" max="9" width="14.375" style="13" bestFit="1" customWidth="1"/>
    <col min="10" max="10" width="3" style="13" customWidth="1"/>
    <col min="11" max="11" width="4.875" style="13" bestFit="1" customWidth="1"/>
    <col min="12" max="12" width="3.125" style="13" bestFit="1" customWidth="1"/>
    <col min="13" max="13" width="3" style="13" bestFit="1" customWidth="1"/>
    <col min="14" max="14" width="3.125" style="13" bestFit="1" customWidth="1"/>
    <col min="15" max="15" width="3" style="13" bestFit="1" customWidth="1"/>
    <col min="16" max="16" width="3.125" style="13" bestFit="1" customWidth="1"/>
    <col min="17" max="17" width="8.625" style="13" customWidth="1"/>
    <col min="18" max="18" width="8.625" style="13" hidden="1" customWidth="1"/>
    <col min="19" max="19" width="4.875" style="13" hidden="1" customWidth="1"/>
    <col min="20" max="20" width="10.375" style="13" hidden="1" customWidth="1"/>
    <col min="21" max="21" width="8.625" style="13" hidden="1" customWidth="1"/>
    <col min="22" max="16384" width="8.625" style="13" hidden="1"/>
  </cols>
  <sheetData>
    <row r="1" spans="2:20" ht="24.75" thickBot="1" x14ac:dyDescent="0.45">
      <c r="B1" s="245" t="str">
        <f>編集用!$D$2&amp;" ロードの部　オープンの部"</f>
        <v>第102回関西学生陸上競技対校選手権大会 ロードの部　オープンの部</v>
      </c>
      <c r="C1" s="245"/>
      <c r="D1" s="245"/>
      <c r="E1" s="245"/>
      <c r="F1" s="245"/>
      <c r="G1" s="245"/>
      <c r="H1" s="245"/>
      <c r="I1" s="245"/>
      <c r="J1" s="245"/>
      <c r="K1" s="245"/>
      <c r="L1" s="245"/>
      <c r="M1" s="245"/>
      <c r="N1" s="245"/>
      <c r="O1" s="245"/>
      <c r="P1" s="245"/>
      <c r="Q1" s="67"/>
    </row>
    <row r="2" spans="2:20" ht="19.5" thickBot="1" x14ac:dyDescent="0.45">
      <c r="B2" s="137" t="s">
        <v>1265</v>
      </c>
      <c r="C2" s="138"/>
      <c r="D2" s="138"/>
      <c r="E2" s="138"/>
      <c r="F2" s="138"/>
      <c r="G2" s="68" t="s">
        <v>1266</v>
      </c>
      <c r="H2" s="36" t="s">
        <v>1291</v>
      </c>
      <c r="I2" s="207" t="s">
        <v>1122</v>
      </c>
      <c r="J2" s="138"/>
      <c r="K2" s="138"/>
      <c r="L2" s="138"/>
      <c r="M2" s="138"/>
      <c r="N2" s="138"/>
      <c r="O2" s="138"/>
      <c r="P2" s="139"/>
    </row>
    <row r="3" spans="2:20" ht="20.25" thickTop="1" thickBot="1" x14ac:dyDescent="0.45">
      <c r="B3" s="219" t="str">
        <f>IF(申込書!$D$3="","",申込書!$D$3)</f>
        <v/>
      </c>
      <c r="C3" s="220"/>
      <c r="D3" s="220"/>
      <c r="E3" s="220"/>
      <c r="F3" s="220"/>
      <c r="G3" s="69" t="s">
        <v>1391</v>
      </c>
      <c r="H3" s="49" t="str">
        <f>SUM($S$9:$S$38)&amp;"名"</f>
        <v>0名</v>
      </c>
      <c r="I3" s="226" t="str">
        <f>IF(申込書!$D$8="","",申込書!$D$8)</f>
        <v/>
      </c>
      <c r="J3" s="227"/>
      <c r="K3" s="227"/>
      <c r="L3" s="227"/>
      <c r="M3" s="227"/>
      <c r="N3" s="227"/>
      <c r="O3" s="227"/>
      <c r="P3" s="228"/>
    </row>
    <row r="4" spans="2:20" ht="19.5" thickBot="1" x14ac:dyDescent="0.45">
      <c r="B4" s="137" t="s">
        <v>1268</v>
      </c>
      <c r="C4" s="138"/>
      <c r="D4" s="138"/>
      <c r="E4" s="138"/>
      <c r="F4" s="138"/>
      <c r="G4" s="68" t="s">
        <v>1121</v>
      </c>
      <c r="H4" s="207" t="s">
        <v>1123</v>
      </c>
      <c r="I4" s="138"/>
      <c r="J4" s="138"/>
      <c r="K4" s="138"/>
      <c r="L4" s="138"/>
      <c r="M4" s="138"/>
      <c r="N4" s="138"/>
      <c r="O4" s="138"/>
      <c r="P4" s="139"/>
    </row>
    <row r="5" spans="2:20" ht="20.25" thickTop="1" thickBot="1" x14ac:dyDescent="0.45">
      <c r="B5" s="201" t="str">
        <f>IF(申込書!$C$6="","",申込書!$C$6)</f>
        <v/>
      </c>
      <c r="C5" s="196"/>
      <c r="D5" s="196"/>
      <c r="E5" s="196"/>
      <c r="F5" s="33" t="s">
        <v>1269</v>
      </c>
      <c r="G5" s="70" t="str">
        <f>IF(申込書!$B$8="","",申込書!$B$8)</f>
        <v/>
      </c>
      <c r="H5" s="226" t="str">
        <f>IF(申込書!$B$10="","",申込書!$B$10)</f>
        <v/>
      </c>
      <c r="I5" s="227"/>
      <c r="J5" s="227"/>
      <c r="K5" s="227"/>
      <c r="L5" s="227"/>
      <c r="M5" s="227"/>
      <c r="N5" s="227"/>
      <c r="O5" s="227"/>
      <c r="P5" s="228"/>
    </row>
    <row r="6" spans="2:20" ht="18" customHeight="1" thickBot="1" x14ac:dyDescent="0.45"/>
    <row r="7" spans="2:20" ht="18" customHeight="1" thickBot="1" x14ac:dyDescent="0.45">
      <c r="B7" s="224" t="s">
        <v>1270</v>
      </c>
      <c r="C7" s="215" t="s">
        <v>1271</v>
      </c>
      <c r="D7" s="217" t="s">
        <v>1120</v>
      </c>
      <c r="E7" s="217" t="s">
        <v>1272</v>
      </c>
      <c r="F7" s="217" t="s">
        <v>1273</v>
      </c>
      <c r="G7" s="225" t="s">
        <v>1274</v>
      </c>
      <c r="H7" s="222" t="s">
        <v>1289</v>
      </c>
      <c r="I7" s="224" t="s">
        <v>1388</v>
      </c>
      <c r="J7" s="217"/>
      <c r="K7" s="217"/>
      <c r="L7" s="217"/>
      <c r="M7" s="217"/>
      <c r="N7" s="217"/>
      <c r="O7" s="217"/>
      <c r="P7" s="225"/>
    </row>
    <row r="8" spans="2:20" ht="18" customHeight="1" thickBot="1" x14ac:dyDescent="0.45">
      <c r="B8" s="230"/>
      <c r="C8" s="216"/>
      <c r="D8" s="218"/>
      <c r="E8" s="218"/>
      <c r="F8" s="218"/>
      <c r="G8" s="229"/>
      <c r="H8" s="223"/>
      <c r="I8" s="71" t="s">
        <v>1</v>
      </c>
      <c r="J8" s="231" t="s">
        <v>1389</v>
      </c>
      <c r="K8" s="232"/>
      <c r="L8" s="232"/>
      <c r="M8" s="232"/>
      <c r="N8" s="232"/>
      <c r="O8" s="232"/>
      <c r="P8" s="233"/>
      <c r="S8" s="72" t="s">
        <v>1279</v>
      </c>
      <c r="T8" s="72" t="s">
        <v>1280</v>
      </c>
    </row>
    <row r="9" spans="2:20" ht="19.5" thickTop="1" x14ac:dyDescent="0.4">
      <c r="B9" s="73">
        <v>1</v>
      </c>
      <c r="C9" s="52"/>
      <c r="D9" s="74" t="str">
        <f>IF($C9="","",INDEX(女子登録情報!$D:$D,MATCH($C9,女子登録情報!$A:$A,0)))</f>
        <v/>
      </c>
      <c r="E9" s="74" t="str">
        <f>IF($C9="","",INDEX(女子登録情報!$E:$E,MATCH($C9,女子登録情報!$A:$A,0)))</f>
        <v/>
      </c>
      <c r="F9" s="74" t="str">
        <f>IF($C9="","",INDEX(女子登録情報!$G:$G,MATCH($C9,女子登録情報!$A:$A,0)))</f>
        <v/>
      </c>
      <c r="G9" s="75" t="str">
        <f>IF($C9="","",INDEX(女子登録情報!$C:$C,MATCH($C9,女子登録情報!$A:$A,0)))</f>
        <v/>
      </c>
      <c r="H9" s="41"/>
      <c r="I9" s="53"/>
      <c r="J9" s="54"/>
      <c r="K9" s="76" t="str">
        <f>IF($I9="ハーフマラソン","時間","")</f>
        <v/>
      </c>
      <c r="L9" s="55"/>
      <c r="M9" s="76" t="s">
        <v>1275</v>
      </c>
      <c r="N9" s="55"/>
      <c r="O9" s="76" t="s">
        <v>1276</v>
      </c>
      <c r="P9" s="56"/>
      <c r="S9" s="77" t="str">
        <f>IF($C9="","",1)</f>
        <v/>
      </c>
      <c r="T9" s="78"/>
    </row>
    <row r="10" spans="2:20" x14ac:dyDescent="0.4">
      <c r="B10" s="79">
        <v>2</v>
      </c>
      <c r="C10" s="57"/>
      <c r="D10" s="80" t="str">
        <f>IF($C10="","",INDEX(女子登録情報!$D:$D,MATCH($C10,女子登録情報!$A:$A,0)))</f>
        <v/>
      </c>
      <c r="E10" s="80" t="str">
        <f>IF($C10="","",INDEX(女子登録情報!$E:$E,MATCH($C10,女子登録情報!$A:$A,0)))</f>
        <v/>
      </c>
      <c r="F10" s="80" t="str">
        <f>IF($C10="","",INDEX(女子登録情報!$G:$G,MATCH($C10,女子登録情報!$A:$A,0)))</f>
        <v/>
      </c>
      <c r="G10" s="81" t="str">
        <f>IF($C10="","",INDEX(女子登録情報!$C:$C,MATCH($C10,女子登録情報!$A:$A,0)))</f>
        <v/>
      </c>
      <c r="H10" s="47"/>
      <c r="I10" s="58"/>
      <c r="J10" s="48"/>
      <c r="K10" s="35" t="str">
        <f t="shared" ref="K10:K38" si="0">IF($I10="ハーフマラソン","時間","")</f>
        <v/>
      </c>
      <c r="L10" s="59"/>
      <c r="M10" s="35" t="s">
        <v>1275</v>
      </c>
      <c r="N10" s="59"/>
      <c r="O10" s="35" t="s">
        <v>1276</v>
      </c>
      <c r="P10" s="60"/>
      <c r="S10" s="29" t="str">
        <f t="shared" ref="S10:S38" si="1">IF($C10="","",1)</f>
        <v/>
      </c>
      <c r="T10" s="29" t="str">
        <f>IF(AND($S10&lt;&gt;"",$S9=""),1,"")</f>
        <v/>
      </c>
    </row>
    <row r="11" spans="2:20" x14ac:dyDescent="0.4">
      <c r="B11" s="79">
        <v>3</v>
      </c>
      <c r="C11" s="57"/>
      <c r="D11" s="80" t="str">
        <f>IF($C11="","",INDEX(女子登録情報!$D:$D,MATCH($C11,女子登録情報!$A:$A,0)))</f>
        <v/>
      </c>
      <c r="E11" s="80" t="str">
        <f>IF($C11="","",INDEX(女子登録情報!$E:$E,MATCH($C11,女子登録情報!$A:$A,0)))</f>
        <v/>
      </c>
      <c r="F11" s="80" t="str">
        <f>IF($C11="","",INDEX(女子登録情報!$G:$G,MATCH($C11,女子登録情報!$A:$A,0)))</f>
        <v/>
      </c>
      <c r="G11" s="81" t="str">
        <f>IF($C11="","",INDEX(女子登録情報!$C:$C,MATCH($C11,女子登録情報!$A:$A,0)))</f>
        <v/>
      </c>
      <c r="H11" s="47"/>
      <c r="I11" s="58"/>
      <c r="J11" s="48"/>
      <c r="K11" s="35" t="str">
        <f t="shared" si="0"/>
        <v/>
      </c>
      <c r="L11" s="59"/>
      <c r="M11" s="35" t="s">
        <v>1275</v>
      </c>
      <c r="N11" s="59"/>
      <c r="O11" s="35" t="s">
        <v>1276</v>
      </c>
      <c r="P11" s="60"/>
      <c r="S11" s="29" t="str">
        <f t="shared" si="1"/>
        <v/>
      </c>
      <c r="T11" s="29" t="str">
        <f t="shared" ref="T11:T38" si="2">IF(AND($S11&lt;&gt;"",$S10=""),1,"")</f>
        <v/>
      </c>
    </row>
    <row r="12" spans="2:20" x14ac:dyDescent="0.4">
      <c r="B12" s="79">
        <v>4</v>
      </c>
      <c r="C12" s="57"/>
      <c r="D12" s="80" t="str">
        <f>IF($C12="","",INDEX(女子登録情報!$D:$D,MATCH($C12,女子登録情報!$A:$A,0)))</f>
        <v/>
      </c>
      <c r="E12" s="80" t="str">
        <f>IF($C12="","",INDEX(女子登録情報!$E:$E,MATCH($C12,女子登録情報!$A:$A,0)))</f>
        <v/>
      </c>
      <c r="F12" s="80" t="str">
        <f>IF($C12="","",INDEX(女子登録情報!$G:$G,MATCH($C12,女子登録情報!$A:$A,0)))</f>
        <v/>
      </c>
      <c r="G12" s="81" t="str">
        <f>IF($C12="","",INDEX(女子登録情報!$C:$C,MATCH($C12,女子登録情報!$A:$A,0)))</f>
        <v/>
      </c>
      <c r="H12" s="47"/>
      <c r="I12" s="58"/>
      <c r="J12" s="48"/>
      <c r="K12" s="35" t="str">
        <f t="shared" si="0"/>
        <v/>
      </c>
      <c r="L12" s="59"/>
      <c r="M12" s="35" t="s">
        <v>1275</v>
      </c>
      <c r="N12" s="59"/>
      <c r="O12" s="35" t="s">
        <v>1276</v>
      </c>
      <c r="P12" s="60"/>
      <c r="S12" s="29" t="str">
        <f t="shared" si="1"/>
        <v/>
      </c>
      <c r="T12" s="29" t="str">
        <f t="shared" si="2"/>
        <v/>
      </c>
    </row>
    <row r="13" spans="2:20" x14ac:dyDescent="0.4">
      <c r="B13" s="79">
        <v>5</v>
      </c>
      <c r="C13" s="57"/>
      <c r="D13" s="80" t="str">
        <f>IF($C13="","",INDEX(女子登録情報!$D:$D,MATCH($C13,女子登録情報!$A:$A,0)))</f>
        <v/>
      </c>
      <c r="E13" s="80" t="str">
        <f>IF($C13="","",INDEX(女子登録情報!$E:$E,MATCH($C13,女子登録情報!$A:$A,0)))</f>
        <v/>
      </c>
      <c r="F13" s="80" t="str">
        <f>IF($C13="","",INDEX(女子登録情報!$G:$G,MATCH($C13,女子登録情報!$A:$A,0)))</f>
        <v/>
      </c>
      <c r="G13" s="81" t="str">
        <f>IF($C13="","",INDEX(女子登録情報!$C:$C,MATCH($C13,女子登録情報!$A:$A,0)))</f>
        <v/>
      </c>
      <c r="H13" s="47"/>
      <c r="I13" s="58"/>
      <c r="J13" s="48"/>
      <c r="K13" s="35" t="str">
        <f t="shared" si="0"/>
        <v/>
      </c>
      <c r="L13" s="59"/>
      <c r="M13" s="35" t="s">
        <v>1275</v>
      </c>
      <c r="N13" s="59"/>
      <c r="O13" s="35" t="s">
        <v>1276</v>
      </c>
      <c r="P13" s="60"/>
      <c r="S13" s="29" t="str">
        <f t="shared" si="1"/>
        <v/>
      </c>
      <c r="T13" s="29" t="str">
        <f t="shared" si="2"/>
        <v/>
      </c>
    </row>
    <row r="14" spans="2:20" x14ac:dyDescent="0.4">
      <c r="B14" s="79">
        <v>6</v>
      </c>
      <c r="C14" s="57"/>
      <c r="D14" s="80" t="str">
        <f>IF($C14="","",INDEX(女子登録情報!$D:$D,MATCH($C14,女子登録情報!$A:$A,0)))</f>
        <v/>
      </c>
      <c r="E14" s="80" t="str">
        <f>IF($C14="","",INDEX(女子登録情報!$E:$E,MATCH($C14,女子登録情報!$A:$A,0)))</f>
        <v/>
      </c>
      <c r="F14" s="80" t="str">
        <f>IF($C14="","",INDEX(女子登録情報!$G:$G,MATCH($C14,女子登録情報!$A:$A,0)))</f>
        <v/>
      </c>
      <c r="G14" s="81" t="str">
        <f>IF($C14="","",INDEX(女子登録情報!$C:$C,MATCH($C14,女子登録情報!$A:$A,0)))</f>
        <v/>
      </c>
      <c r="H14" s="47"/>
      <c r="I14" s="58"/>
      <c r="J14" s="48"/>
      <c r="K14" s="35" t="str">
        <f t="shared" si="0"/>
        <v/>
      </c>
      <c r="L14" s="59"/>
      <c r="M14" s="35" t="s">
        <v>1275</v>
      </c>
      <c r="N14" s="59"/>
      <c r="O14" s="35" t="s">
        <v>1276</v>
      </c>
      <c r="P14" s="60"/>
      <c r="S14" s="29" t="str">
        <f t="shared" si="1"/>
        <v/>
      </c>
      <c r="T14" s="29" t="str">
        <f t="shared" si="2"/>
        <v/>
      </c>
    </row>
    <row r="15" spans="2:20" x14ac:dyDescent="0.4">
      <c r="B15" s="79">
        <v>7</v>
      </c>
      <c r="C15" s="57"/>
      <c r="D15" s="80" t="str">
        <f>IF($C15="","",INDEX(女子登録情報!$D:$D,MATCH($C15,女子登録情報!$A:$A,0)))</f>
        <v/>
      </c>
      <c r="E15" s="80" t="str">
        <f>IF($C15="","",INDEX(女子登録情報!$E:$E,MATCH($C15,女子登録情報!$A:$A,0)))</f>
        <v/>
      </c>
      <c r="F15" s="80" t="str">
        <f>IF($C15="","",INDEX(女子登録情報!$G:$G,MATCH($C15,女子登録情報!$A:$A,0)))</f>
        <v/>
      </c>
      <c r="G15" s="81" t="str">
        <f>IF($C15="","",INDEX(女子登録情報!$C:$C,MATCH($C15,女子登録情報!$A:$A,0)))</f>
        <v/>
      </c>
      <c r="H15" s="47"/>
      <c r="I15" s="58"/>
      <c r="J15" s="48"/>
      <c r="K15" s="35" t="str">
        <f t="shared" si="0"/>
        <v/>
      </c>
      <c r="L15" s="59"/>
      <c r="M15" s="35" t="s">
        <v>1275</v>
      </c>
      <c r="N15" s="59"/>
      <c r="O15" s="35" t="s">
        <v>1276</v>
      </c>
      <c r="P15" s="60"/>
      <c r="S15" s="29" t="str">
        <f t="shared" si="1"/>
        <v/>
      </c>
      <c r="T15" s="29" t="str">
        <f t="shared" si="2"/>
        <v/>
      </c>
    </row>
    <row r="16" spans="2:20" x14ac:dyDescent="0.4">
      <c r="B16" s="79">
        <v>8</v>
      </c>
      <c r="C16" s="57"/>
      <c r="D16" s="80" t="str">
        <f>IF($C16="","",INDEX(女子登録情報!$D:$D,MATCH($C16,女子登録情報!$A:$A,0)))</f>
        <v/>
      </c>
      <c r="E16" s="80" t="str">
        <f>IF($C16="","",INDEX(女子登録情報!$E:$E,MATCH($C16,女子登録情報!$A:$A,0)))</f>
        <v/>
      </c>
      <c r="F16" s="80" t="str">
        <f>IF($C16="","",INDEX(女子登録情報!$G:$G,MATCH($C16,女子登録情報!$A:$A,0)))</f>
        <v/>
      </c>
      <c r="G16" s="81" t="str">
        <f>IF($C16="","",INDEX(女子登録情報!$C:$C,MATCH($C16,女子登録情報!$A:$A,0)))</f>
        <v/>
      </c>
      <c r="H16" s="47"/>
      <c r="I16" s="58"/>
      <c r="J16" s="48"/>
      <c r="K16" s="35" t="str">
        <f t="shared" si="0"/>
        <v/>
      </c>
      <c r="L16" s="59"/>
      <c r="M16" s="35" t="s">
        <v>1275</v>
      </c>
      <c r="N16" s="59"/>
      <c r="O16" s="35" t="s">
        <v>1276</v>
      </c>
      <c r="P16" s="60"/>
      <c r="S16" s="29" t="str">
        <f t="shared" si="1"/>
        <v/>
      </c>
      <c r="T16" s="29" t="str">
        <f t="shared" si="2"/>
        <v/>
      </c>
    </row>
    <row r="17" spans="2:20" x14ac:dyDescent="0.4">
      <c r="B17" s="79">
        <v>9</v>
      </c>
      <c r="C17" s="57"/>
      <c r="D17" s="80" t="str">
        <f>IF($C17="","",INDEX(女子登録情報!$D:$D,MATCH($C17,女子登録情報!$A:$A,0)))</f>
        <v/>
      </c>
      <c r="E17" s="80" t="str">
        <f>IF($C17="","",INDEX(女子登録情報!$E:$E,MATCH($C17,女子登録情報!$A:$A,0)))</f>
        <v/>
      </c>
      <c r="F17" s="80" t="str">
        <f>IF($C17="","",INDEX(女子登録情報!$G:$G,MATCH($C17,女子登録情報!$A:$A,0)))</f>
        <v/>
      </c>
      <c r="G17" s="81" t="str">
        <f>IF($C17="","",INDEX(女子登録情報!$C:$C,MATCH($C17,女子登録情報!$A:$A,0)))</f>
        <v/>
      </c>
      <c r="H17" s="47"/>
      <c r="I17" s="58"/>
      <c r="J17" s="48"/>
      <c r="K17" s="35" t="str">
        <f t="shared" si="0"/>
        <v/>
      </c>
      <c r="L17" s="59"/>
      <c r="M17" s="35" t="s">
        <v>1275</v>
      </c>
      <c r="N17" s="59"/>
      <c r="O17" s="35" t="s">
        <v>1276</v>
      </c>
      <c r="P17" s="60"/>
      <c r="S17" s="29" t="str">
        <f t="shared" si="1"/>
        <v/>
      </c>
      <c r="T17" s="29" t="str">
        <f t="shared" si="2"/>
        <v/>
      </c>
    </row>
    <row r="18" spans="2:20" x14ac:dyDescent="0.4">
      <c r="B18" s="79">
        <v>10</v>
      </c>
      <c r="C18" s="57"/>
      <c r="D18" s="80" t="str">
        <f>IF($C18="","",INDEX(女子登録情報!$D:$D,MATCH($C18,女子登録情報!$A:$A,0)))</f>
        <v/>
      </c>
      <c r="E18" s="80" t="str">
        <f>IF($C18="","",INDEX(女子登録情報!$E:$E,MATCH($C18,女子登録情報!$A:$A,0)))</f>
        <v/>
      </c>
      <c r="F18" s="80" t="str">
        <f>IF($C18="","",INDEX(女子登録情報!$G:$G,MATCH($C18,女子登録情報!$A:$A,0)))</f>
        <v/>
      </c>
      <c r="G18" s="81" t="str">
        <f>IF($C18="","",INDEX(女子登録情報!$C:$C,MATCH($C18,女子登録情報!$A:$A,0)))</f>
        <v/>
      </c>
      <c r="H18" s="47"/>
      <c r="I18" s="58"/>
      <c r="J18" s="48"/>
      <c r="K18" s="35" t="str">
        <f t="shared" si="0"/>
        <v/>
      </c>
      <c r="L18" s="59"/>
      <c r="M18" s="35" t="s">
        <v>1275</v>
      </c>
      <c r="N18" s="59"/>
      <c r="O18" s="35" t="s">
        <v>1276</v>
      </c>
      <c r="P18" s="60"/>
      <c r="S18" s="29" t="str">
        <f t="shared" si="1"/>
        <v/>
      </c>
      <c r="T18" s="29" t="str">
        <f t="shared" si="2"/>
        <v/>
      </c>
    </row>
    <row r="19" spans="2:20" x14ac:dyDescent="0.4">
      <c r="B19" s="79">
        <v>11</v>
      </c>
      <c r="C19" s="57"/>
      <c r="D19" s="80" t="str">
        <f>IF($C19="","",INDEX(女子登録情報!$D:$D,MATCH($C19,女子登録情報!$A:$A,0)))</f>
        <v/>
      </c>
      <c r="E19" s="80" t="str">
        <f>IF($C19="","",INDEX(女子登録情報!$E:$E,MATCH($C19,女子登録情報!$A:$A,0)))</f>
        <v/>
      </c>
      <c r="F19" s="80" t="str">
        <f>IF($C19="","",INDEX(女子登録情報!$G:$G,MATCH($C19,女子登録情報!$A:$A,0)))</f>
        <v/>
      </c>
      <c r="G19" s="81" t="str">
        <f>IF($C19="","",INDEX(女子登録情報!$C:$C,MATCH($C19,女子登録情報!$A:$A,0)))</f>
        <v/>
      </c>
      <c r="H19" s="47"/>
      <c r="I19" s="58"/>
      <c r="J19" s="48"/>
      <c r="K19" s="35" t="str">
        <f t="shared" si="0"/>
        <v/>
      </c>
      <c r="L19" s="59"/>
      <c r="M19" s="35" t="s">
        <v>1275</v>
      </c>
      <c r="N19" s="59"/>
      <c r="O19" s="35" t="s">
        <v>1276</v>
      </c>
      <c r="P19" s="60"/>
      <c r="S19" s="29" t="str">
        <f t="shared" si="1"/>
        <v/>
      </c>
      <c r="T19" s="29" t="str">
        <f t="shared" si="2"/>
        <v/>
      </c>
    </row>
    <row r="20" spans="2:20" x14ac:dyDescent="0.4">
      <c r="B20" s="79">
        <v>12</v>
      </c>
      <c r="C20" s="57"/>
      <c r="D20" s="80" t="str">
        <f>IF($C20="","",INDEX(女子登録情報!$D:$D,MATCH($C20,女子登録情報!$A:$A,0)))</f>
        <v/>
      </c>
      <c r="E20" s="80" t="str">
        <f>IF($C20="","",INDEX(女子登録情報!$E:$E,MATCH($C20,女子登録情報!$A:$A,0)))</f>
        <v/>
      </c>
      <c r="F20" s="80" t="str">
        <f>IF($C20="","",INDEX(女子登録情報!$G:$G,MATCH($C20,女子登録情報!$A:$A,0)))</f>
        <v/>
      </c>
      <c r="G20" s="81" t="str">
        <f>IF($C20="","",INDEX(女子登録情報!$C:$C,MATCH($C20,女子登録情報!$A:$A,0)))</f>
        <v/>
      </c>
      <c r="H20" s="47"/>
      <c r="I20" s="58"/>
      <c r="J20" s="48"/>
      <c r="K20" s="35" t="str">
        <f t="shared" si="0"/>
        <v/>
      </c>
      <c r="L20" s="59"/>
      <c r="M20" s="35" t="s">
        <v>1275</v>
      </c>
      <c r="N20" s="59"/>
      <c r="O20" s="35" t="s">
        <v>1276</v>
      </c>
      <c r="P20" s="60"/>
      <c r="S20" s="29" t="str">
        <f t="shared" si="1"/>
        <v/>
      </c>
      <c r="T20" s="29" t="str">
        <f t="shared" si="2"/>
        <v/>
      </c>
    </row>
    <row r="21" spans="2:20" x14ac:dyDescent="0.4">
      <c r="B21" s="79">
        <v>13</v>
      </c>
      <c r="C21" s="57"/>
      <c r="D21" s="80" t="str">
        <f>IF($C21="","",INDEX(女子登録情報!$D:$D,MATCH($C21,女子登録情報!$A:$A,0)))</f>
        <v/>
      </c>
      <c r="E21" s="80" t="str">
        <f>IF($C21="","",INDEX(女子登録情報!$E:$E,MATCH($C21,女子登録情報!$A:$A,0)))</f>
        <v/>
      </c>
      <c r="F21" s="80" t="str">
        <f>IF($C21="","",INDEX(女子登録情報!$G:$G,MATCH($C21,女子登録情報!$A:$A,0)))</f>
        <v/>
      </c>
      <c r="G21" s="81" t="str">
        <f>IF($C21="","",INDEX(女子登録情報!$C:$C,MATCH($C21,女子登録情報!$A:$A,0)))</f>
        <v/>
      </c>
      <c r="H21" s="47"/>
      <c r="I21" s="58"/>
      <c r="J21" s="48"/>
      <c r="K21" s="35" t="str">
        <f t="shared" si="0"/>
        <v/>
      </c>
      <c r="L21" s="59"/>
      <c r="M21" s="35" t="s">
        <v>1275</v>
      </c>
      <c r="N21" s="59"/>
      <c r="O21" s="35" t="s">
        <v>1276</v>
      </c>
      <c r="P21" s="60"/>
      <c r="S21" s="29" t="str">
        <f t="shared" si="1"/>
        <v/>
      </c>
      <c r="T21" s="29" t="str">
        <f t="shared" si="2"/>
        <v/>
      </c>
    </row>
    <row r="22" spans="2:20" x14ac:dyDescent="0.4">
      <c r="B22" s="79">
        <v>14</v>
      </c>
      <c r="C22" s="57"/>
      <c r="D22" s="80" t="str">
        <f>IF($C22="","",INDEX(女子登録情報!$D:$D,MATCH($C22,女子登録情報!$A:$A,0)))</f>
        <v/>
      </c>
      <c r="E22" s="80" t="str">
        <f>IF($C22="","",INDEX(女子登録情報!$E:$E,MATCH($C22,女子登録情報!$A:$A,0)))</f>
        <v/>
      </c>
      <c r="F22" s="80" t="str">
        <f>IF($C22="","",INDEX(女子登録情報!$G:$G,MATCH($C22,女子登録情報!$A:$A,0)))</f>
        <v/>
      </c>
      <c r="G22" s="81" t="str">
        <f>IF($C22="","",INDEX(女子登録情報!$C:$C,MATCH($C22,女子登録情報!$A:$A,0)))</f>
        <v/>
      </c>
      <c r="H22" s="47"/>
      <c r="I22" s="58"/>
      <c r="J22" s="48"/>
      <c r="K22" s="35" t="str">
        <f t="shared" si="0"/>
        <v/>
      </c>
      <c r="L22" s="59"/>
      <c r="M22" s="35" t="s">
        <v>1275</v>
      </c>
      <c r="N22" s="59"/>
      <c r="O22" s="35" t="s">
        <v>1276</v>
      </c>
      <c r="P22" s="60"/>
      <c r="S22" s="29" t="str">
        <f t="shared" si="1"/>
        <v/>
      </c>
      <c r="T22" s="29" t="str">
        <f t="shared" si="2"/>
        <v/>
      </c>
    </row>
    <row r="23" spans="2:20" x14ac:dyDescent="0.4">
      <c r="B23" s="79">
        <v>15</v>
      </c>
      <c r="C23" s="57"/>
      <c r="D23" s="80" t="str">
        <f>IF($C23="","",INDEX(女子登録情報!$D:$D,MATCH($C23,女子登録情報!$A:$A,0)))</f>
        <v/>
      </c>
      <c r="E23" s="80" t="str">
        <f>IF($C23="","",INDEX(女子登録情報!$E:$E,MATCH($C23,女子登録情報!$A:$A,0)))</f>
        <v/>
      </c>
      <c r="F23" s="80" t="str">
        <f>IF($C23="","",INDEX(女子登録情報!$G:$G,MATCH($C23,女子登録情報!$A:$A,0)))</f>
        <v/>
      </c>
      <c r="G23" s="81" t="str">
        <f>IF($C23="","",INDEX(女子登録情報!$C:$C,MATCH($C23,女子登録情報!$A:$A,0)))</f>
        <v/>
      </c>
      <c r="H23" s="47"/>
      <c r="I23" s="58"/>
      <c r="J23" s="48"/>
      <c r="K23" s="35" t="str">
        <f t="shared" si="0"/>
        <v/>
      </c>
      <c r="L23" s="59"/>
      <c r="M23" s="35" t="s">
        <v>1275</v>
      </c>
      <c r="N23" s="59"/>
      <c r="O23" s="35" t="s">
        <v>1276</v>
      </c>
      <c r="P23" s="60"/>
      <c r="S23" s="29" t="str">
        <f t="shared" si="1"/>
        <v/>
      </c>
      <c r="T23" s="29" t="str">
        <f t="shared" si="2"/>
        <v/>
      </c>
    </row>
    <row r="24" spans="2:20" x14ac:dyDescent="0.4">
      <c r="B24" s="79">
        <v>16</v>
      </c>
      <c r="C24" s="57"/>
      <c r="D24" s="80" t="str">
        <f>IF($C24="","",INDEX(女子登録情報!$D:$D,MATCH($C24,女子登録情報!$A:$A,0)))</f>
        <v/>
      </c>
      <c r="E24" s="80" t="str">
        <f>IF($C24="","",INDEX(女子登録情報!$E:$E,MATCH($C24,女子登録情報!$A:$A,0)))</f>
        <v/>
      </c>
      <c r="F24" s="80" t="str">
        <f>IF($C24="","",INDEX(女子登録情報!$G:$G,MATCH($C24,女子登録情報!$A:$A,0)))</f>
        <v/>
      </c>
      <c r="G24" s="81" t="str">
        <f>IF($C24="","",INDEX(女子登録情報!$C:$C,MATCH($C24,女子登録情報!$A:$A,0)))</f>
        <v/>
      </c>
      <c r="H24" s="47"/>
      <c r="I24" s="58"/>
      <c r="J24" s="48"/>
      <c r="K24" s="35" t="str">
        <f t="shared" si="0"/>
        <v/>
      </c>
      <c r="L24" s="59"/>
      <c r="M24" s="35" t="s">
        <v>1275</v>
      </c>
      <c r="N24" s="59"/>
      <c r="O24" s="35" t="s">
        <v>1276</v>
      </c>
      <c r="P24" s="60"/>
      <c r="S24" s="29" t="str">
        <f t="shared" si="1"/>
        <v/>
      </c>
      <c r="T24" s="29" t="str">
        <f t="shared" si="2"/>
        <v/>
      </c>
    </row>
    <row r="25" spans="2:20" x14ac:dyDescent="0.4">
      <c r="B25" s="79">
        <v>17</v>
      </c>
      <c r="C25" s="57"/>
      <c r="D25" s="80" t="str">
        <f>IF($C25="","",INDEX(女子登録情報!$D:$D,MATCH($C25,女子登録情報!$A:$A,0)))</f>
        <v/>
      </c>
      <c r="E25" s="80" t="str">
        <f>IF($C25="","",INDEX(女子登録情報!$E:$E,MATCH($C25,女子登録情報!$A:$A,0)))</f>
        <v/>
      </c>
      <c r="F25" s="80" t="str">
        <f>IF($C25="","",INDEX(女子登録情報!$G:$G,MATCH($C25,女子登録情報!$A:$A,0)))</f>
        <v/>
      </c>
      <c r="G25" s="81" t="str">
        <f>IF($C25="","",INDEX(女子登録情報!$C:$C,MATCH($C25,女子登録情報!$A:$A,0)))</f>
        <v/>
      </c>
      <c r="H25" s="47"/>
      <c r="I25" s="58"/>
      <c r="J25" s="48"/>
      <c r="K25" s="35" t="str">
        <f t="shared" si="0"/>
        <v/>
      </c>
      <c r="L25" s="59"/>
      <c r="M25" s="35" t="s">
        <v>1275</v>
      </c>
      <c r="N25" s="59"/>
      <c r="O25" s="35" t="s">
        <v>1276</v>
      </c>
      <c r="P25" s="60"/>
      <c r="S25" s="29" t="str">
        <f t="shared" si="1"/>
        <v/>
      </c>
      <c r="T25" s="29" t="str">
        <f t="shared" si="2"/>
        <v/>
      </c>
    </row>
    <row r="26" spans="2:20" x14ac:dyDescent="0.4">
      <c r="B26" s="79">
        <v>18</v>
      </c>
      <c r="C26" s="57"/>
      <c r="D26" s="80" t="str">
        <f>IF($C26="","",INDEX(女子登録情報!$D:$D,MATCH($C26,女子登録情報!$A:$A,0)))</f>
        <v/>
      </c>
      <c r="E26" s="80" t="str">
        <f>IF($C26="","",INDEX(女子登録情報!$E:$E,MATCH($C26,女子登録情報!$A:$A,0)))</f>
        <v/>
      </c>
      <c r="F26" s="80" t="str">
        <f>IF($C26="","",INDEX(女子登録情報!$G:$G,MATCH($C26,女子登録情報!$A:$A,0)))</f>
        <v/>
      </c>
      <c r="G26" s="81" t="str">
        <f>IF($C26="","",INDEX(女子登録情報!$C:$C,MATCH($C26,女子登録情報!$A:$A,0)))</f>
        <v/>
      </c>
      <c r="H26" s="47"/>
      <c r="I26" s="58"/>
      <c r="J26" s="48"/>
      <c r="K26" s="35" t="str">
        <f t="shared" si="0"/>
        <v/>
      </c>
      <c r="L26" s="59"/>
      <c r="M26" s="35" t="s">
        <v>1275</v>
      </c>
      <c r="N26" s="59"/>
      <c r="O26" s="35" t="s">
        <v>1276</v>
      </c>
      <c r="P26" s="60"/>
      <c r="S26" s="29" t="str">
        <f t="shared" si="1"/>
        <v/>
      </c>
      <c r="T26" s="29" t="str">
        <f t="shared" si="2"/>
        <v/>
      </c>
    </row>
    <row r="27" spans="2:20" x14ac:dyDescent="0.4">
      <c r="B27" s="79">
        <v>19</v>
      </c>
      <c r="C27" s="57"/>
      <c r="D27" s="80" t="str">
        <f>IF($C27="","",INDEX(女子登録情報!$D:$D,MATCH($C27,女子登録情報!$A:$A,0)))</f>
        <v/>
      </c>
      <c r="E27" s="80" t="str">
        <f>IF($C27="","",INDEX(女子登録情報!$E:$E,MATCH($C27,女子登録情報!$A:$A,0)))</f>
        <v/>
      </c>
      <c r="F27" s="80" t="str">
        <f>IF($C27="","",INDEX(女子登録情報!$G:$G,MATCH($C27,女子登録情報!$A:$A,0)))</f>
        <v/>
      </c>
      <c r="G27" s="81" t="str">
        <f>IF($C27="","",INDEX(女子登録情報!$C:$C,MATCH($C27,女子登録情報!$A:$A,0)))</f>
        <v/>
      </c>
      <c r="H27" s="47"/>
      <c r="I27" s="58"/>
      <c r="J27" s="48"/>
      <c r="K27" s="35" t="str">
        <f t="shared" si="0"/>
        <v/>
      </c>
      <c r="L27" s="59"/>
      <c r="M27" s="35" t="s">
        <v>1275</v>
      </c>
      <c r="N27" s="59"/>
      <c r="O27" s="35" t="s">
        <v>1276</v>
      </c>
      <c r="P27" s="60"/>
      <c r="S27" s="29" t="str">
        <f t="shared" si="1"/>
        <v/>
      </c>
      <c r="T27" s="29" t="str">
        <f t="shared" si="2"/>
        <v/>
      </c>
    </row>
    <row r="28" spans="2:20" x14ac:dyDescent="0.4">
      <c r="B28" s="79">
        <v>20</v>
      </c>
      <c r="C28" s="57"/>
      <c r="D28" s="80" t="str">
        <f>IF($C28="","",INDEX(女子登録情報!$D:$D,MATCH($C28,女子登録情報!$A:$A,0)))</f>
        <v/>
      </c>
      <c r="E28" s="80" t="str">
        <f>IF($C28="","",INDEX(女子登録情報!$E:$E,MATCH($C28,女子登録情報!$A:$A,0)))</f>
        <v/>
      </c>
      <c r="F28" s="80" t="str">
        <f>IF($C28="","",INDEX(女子登録情報!$G:$G,MATCH($C28,女子登録情報!$A:$A,0)))</f>
        <v/>
      </c>
      <c r="G28" s="81" t="str">
        <f>IF($C28="","",INDEX(女子登録情報!$C:$C,MATCH($C28,女子登録情報!$A:$A,0)))</f>
        <v/>
      </c>
      <c r="H28" s="47"/>
      <c r="I28" s="58"/>
      <c r="J28" s="48"/>
      <c r="K28" s="35" t="str">
        <f t="shared" si="0"/>
        <v/>
      </c>
      <c r="L28" s="59"/>
      <c r="M28" s="35" t="s">
        <v>1275</v>
      </c>
      <c r="N28" s="59"/>
      <c r="O28" s="35" t="s">
        <v>1276</v>
      </c>
      <c r="P28" s="60"/>
      <c r="S28" s="29" t="str">
        <f t="shared" si="1"/>
        <v/>
      </c>
      <c r="T28" s="29" t="str">
        <f t="shared" si="2"/>
        <v/>
      </c>
    </row>
    <row r="29" spans="2:20" x14ac:dyDescent="0.4">
      <c r="B29" s="79">
        <v>21</v>
      </c>
      <c r="C29" s="57"/>
      <c r="D29" s="80" t="str">
        <f>IF($C29="","",INDEX(女子登録情報!$D:$D,MATCH($C29,女子登録情報!$A:$A,0)))</f>
        <v/>
      </c>
      <c r="E29" s="80" t="str">
        <f>IF($C29="","",INDEX(女子登録情報!$E:$E,MATCH($C29,女子登録情報!$A:$A,0)))</f>
        <v/>
      </c>
      <c r="F29" s="80" t="str">
        <f>IF($C29="","",INDEX(女子登録情報!$G:$G,MATCH($C29,女子登録情報!$A:$A,0)))</f>
        <v/>
      </c>
      <c r="G29" s="81" t="str">
        <f>IF($C29="","",INDEX(女子登録情報!$C:$C,MATCH($C29,女子登録情報!$A:$A,0)))</f>
        <v/>
      </c>
      <c r="H29" s="47"/>
      <c r="I29" s="58"/>
      <c r="J29" s="48"/>
      <c r="K29" s="35" t="str">
        <f t="shared" si="0"/>
        <v/>
      </c>
      <c r="L29" s="59"/>
      <c r="M29" s="35" t="s">
        <v>1275</v>
      </c>
      <c r="N29" s="59"/>
      <c r="O29" s="35" t="s">
        <v>1276</v>
      </c>
      <c r="P29" s="60"/>
      <c r="S29" s="29" t="str">
        <f t="shared" si="1"/>
        <v/>
      </c>
      <c r="T29" s="29" t="str">
        <f t="shared" si="2"/>
        <v/>
      </c>
    </row>
    <row r="30" spans="2:20" x14ac:dyDescent="0.4">
      <c r="B30" s="79">
        <v>22</v>
      </c>
      <c r="C30" s="57"/>
      <c r="D30" s="80" t="str">
        <f>IF($C30="","",INDEX(女子登録情報!$D:$D,MATCH($C30,女子登録情報!$A:$A,0)))</f>
        <v/>
      </c>
      <c r="E30" s="80" t="str">
        <f>IF($C30="","",INDEX(女子登録情報!$E:$E,MATCH($C30,女子登録情報!$A:$A,0)))</f>
        <v/>
      </c>
      <c r="F30" s="80" t="str">
        <f>IF($C30="","",INDEX(女子登録情報!$G:$G,MATCH($C30,女子登録情報!$A:$A,0)))</f>
        <v/>
      </c>
      <c r="G30" s="81" t="str">
        <f>IF($C30="","",INDEX(女子登録情報!$C:$C,MATCH($C30,女子登録情報!$A:$A,0)))</f>
        <v/>
      </c>
      <c r="H30" s="47"/>
      <c r="I30" s="58"/>
      <c r="J30" s="48"/>
      <c r="K30" s="35" t="str">
        <f t="shared" si="0"/>
        <v/>
      </c>
      <c r="L30" s="59"/>
      <c r="M30" s="35" t="s">
        <v>1275</v>
      </c>
      <c r="N30" s="59"/>
      <c r="O30" s="35" t="s">
        <v>1276</v>
      </c>
      <c r="P30" s="60"/>
      <c r="S30" s="29" t="str">
        <f t="shared" si="1"/>
        <v/>
      </c>
      <c r="T30" s="29" t="str">
        <f t="shared" si="2"/>
        <v/>
      </c>
    </row>
    <row r="31" spans="2:20" x14ac:dyDescent="0.4">
      <c r="B31" s="79">
        <v>23</v>
      </c>
      <c r="C31" s="57"/>
      <c r="D31" s="80" t="str">
        <f>IF($C31="","",INDEX(女子登録情報!$D:$D,MATCH($C31,女子登録情報!$A:$A,0)))</f>
        <v/>
      </c>
      <c r="E31" s="80" t="str">
        <f>IF($C31="","",INDEX(女子登録情報!$E:$E,MATCH($C31,女子登録情報!$A:$A,0)))</f>
        <v/>
      </c>
      <c r="F31" s="80" t="str">
        <f>IF($C31="","",INDEX(女子登録情報!$G:$G,MATCH($C31,女子登録情報!$A:$A,0)))</f>
        <v/>
      </c>
      <c r="G31" s="81" t="str">
        <f>IF($C31="","",INDEX(女子登録情報!$C:$C,MATCH($C31,女子登録情報!$A:$A,0)))</f>
        <v/>
      </c>
      <c r="H31" s="47"/>
      <c r="I31" s="58"/>
      <c r="J31" s="48"/>
      <c r="K31" s="35" t="str">
        <f t="shared" si="0"/>
        <v/>
      </c>
      <c r="L31" s="59"/>
      <c r="M31" s="35" t="s">
        <v>1275</v>
      </c>
      <c r="N31" s="59"/>
      <c r="O31" s="35" t="s">
        <v>1276</v>
      </c>
      <c r="P31" s="60"/>
      <c r="S31" s="29" t="str">
        <f t="shared" si="1"/>
        <v/>
      </c>
      <c r="T31" s="29" t="str">
        <f t="shared" si="2"/>
        <v/>
      </c>
    </row>
    <row r="32" spans="2:20" x14ac:dyDescent="0.4">
      <c r="B32" s="79">
        <v>24</v>
      </c>
      <c r="C32" s="57"/>
      <c r="D32" s="80" t="str">
        <f>IF($C32="","",INDEX(女子登録情報!$D:$D,MATCH($C32,女子登録情報!$A:$A,0)))</f>
        <v/>
      </c>
      <c r="E32" s="80" t="str">
        <f>IF($C32="","",INDEX(女子登録情報!$E:$E,MATCH($C32,女子登録情報!$A:$A,0)))</f>
        <v/>
      </c>
      <c r="F32" s="80" t="str">
        <f>IF($C32="","",INDEX(女子登録情報!$G:$G,MATCH($C32,女子登録情報!$A:$A,0)))</f>
        <v/>
      </c>
      <c r="G32" s="81" t="str">
        <f>IF($C32="","",INDEX(女子登録情報!$C:$C,MATCH($C32,女子登録情報!$A:$A,0)))</f>
        <v/>
      </c>
      <c r="H32" s="47"/>
      <c r="I32" s="58"/>
      <c r="J32" s="48"/>
      <c r="K32" s="35" t="str">
        <f t="shared" si="0"/>
        <v/>
      </c>
      <c r="L32" s="59"/>
      <c r="M32" s="35" t="s">
        <v>1275</v>
      </c>
      <c r="N32" s="59"/>
      <c r="O32" s="35" t="s">
        <v>1276</v>
      </c>
      <c r="P32" s="60"/>
      <c r="S32" s="29" t="str">
        <f t="shared" si="1"/>
        <v/>
      </c>
      <c r="T32" s="29" t="str">
        <f t="shared" si="2"/>
        <v/>
      </c>
    </row>
    <row r="33" spans="2:20" x14ac:dyDescent="0.4">
      <c r="B33" s="79">
        <v>25</v>
      </c>
      <c r="C33" s="57"/>
      <c r="D33" s="80" t="str">
        <f>IF($C33="","",INDEX(女子登録情報!$D:$D,MATCH($C33,女子登録情報!$A:$A,0)))</f>
        <v/>
      </c>
      <c r="E33" s="80" t="str">
        <f>IF($C33="","",INDEX(女子登録情報!$E:$E,MATCH($C33,女子登録情報!$A:$A,0)))</f>
        <v/>
      </c>
      <c r="F33" s="80" t="str">
        <f>IF($C33="","",INDEX(女子登録情報!$G:$G,MATCH($C33,女子登録情報!$A:$A,0)))</f>
        <v/>
      </c>
      <c r="G33" s="81" t="str">
        <f>IF($C33="","",INDEX(女子登録情報!$C:$C,MATCH($C33,女子登録情報!$A:$A,0)))</f>
        <v/>
      </c>
      <c r="H33" s="47"/>
      <c r="I33" s="58"/>
      <c r="J33" s="48"/>
      <c r="K33" s="35" t="str">
        <f t="shared" si="0"/>
        <v/>
      </c>
      <c r="L33" s="59"/>
      <c r="M33" s="35" t="s">
        <v>1275</v>
      </c>
      <c r="N33" s="59"/>
      <c r="O33" s="35" t="s">
        <v>1276</v>
      </c>
      <c r="P33" s="60"/>
      <c r="S33" s="29" t="str">
        <f t="shared" si="1"/>
        <v/>
      </c>
      <c r="T33" s="29" t="str">
        <f t="shared" si="2"/>
        <v/>
      </c>
    </row>
    <row r="34" spans="2:20" x14ac:dyDescent="0.4">
      <c r="B34" s="79">
        <v>26</v>
      </c>
      <c r="C34" s="57"/>
      <c r="D34" s="80" t="str">
        <f>IF($C34="","",INDEX(女子登録情報!$D:$D,MATCH($C34,女子登録情報!$A:$A,0)))</f>
        <v/>
      </c>
      <c r="E34" s="80" t="str">
        <f>IF($C34="","",INDEX(女子登録情報!$E:$E,MATCH($C34,女子登録情報!$A:$A,0)))</f>
        <v/>
      </c>
      <c r="F34" s="80" t="str">
        <f>IF($C34="","",INDEX(女子登録情報!$G:$G,MATCH($C34,女子登録情報!$A:$A,0)))</f>
        <v/>
      </c>
      <c r="G34" s="81" t="str">
        <f>IF($C34="","",INDEX(女子登録情報!$C:$C,MATCH($C34,女子登録情報!$A:$A,0)))</f>
        <v/>
      </c>
      <c r="H34" s="47"/>
      <c r="I34" s="58"/>
      <c r="J34" s="48"/>
      <c r="K34" s="35" t="str">
        <f t="shared" si="0"/>
        <v/>
      </c>
      <c r="L34" s="59"/>
      <c r="M34" s="35" t="s">
        <v>1275</v>
      </c>
      <c r="N34" s="59"/>
      <c r="O34" s="35" t="s">
        <v>1276</v>
      </c>
      <c r="P34" s="60"/>
      <c r="S34" s="29" t="str">
        <f t="shared" si="1"/>
        <v/>
      </c>
      <c r="T34" s="29" t="str">
        <f t="shared" si="2"/>
        <v/>
      </c>
    </row>
    <row r="35" spans="2:20" x14ac:dyDescent="0.4">
      <c r="B35" s="79">
        <v>27</v>
      </c>
      <c r="C35" s="57"/>
      <c r="D35" s="80" t="str">
        <f>IF($C35="","",INDEX(女子登録情報!$D:$D,MATCH($C35,女子登録情報!$A:$A,0)))</f>
        <v/>
      </c>
      <c r="E35" s="80" t="str">
        <f>IF($C35="","",INDEX(女子登録情報!$E:$E,MATCH($C35,女子登録情報!$A:$A,0)))</f>
        <v/>
      </c>
      <c r="F35" s="80" t="str">
        <f>IF($C35="","",INDEX(女子登録情報!$G:$G,MATCH($C35,女子登録情報!$A:$A,0)))</f>
        <v/>
      </c>
      <c r="G35" s="81" t="str">
        <f>IF($C35="","",INDEX(女子登録情報!$C:$C,MATCH($C35,女子登録情報!$A:$A,0)))</f>
        <v/>
      </c>
      <c r="H35" s="47"/>
      <c r="I35" s="58"/>
      <c r="J35" s="48"/>
      <c r="K35" s="35" t="str">
        <f t="shared" si="0"/>
        <v/>
      </c>
      <c r="L35" s="59"/>
      <c r="M35" s="35" t="s">
        <v>1275</v>
      </c>
      <c r="N35" s="59"/>
      <c r="O35" s="35" t="s">
        <v>1276</v>
      </c>
      <c r="P35" s="60"/>
      <c r="S35" s="29" t="str">
        <f t="shared" si="1"/>
        <v/>
      </c>
      <c r="T35" s="29" t="str">
        <f t="shared" si="2"/>
        <v/>
      </c>
    </row>
    <row r="36" spans="2:20" x14ac:dyDescent="0.4">
      <c r="B36" s="79">
        <v>28</v>
      </c>
      <c r="C36" s="57"/>
      <c r="D36" s="80" t="str">
        <f>IF($C36="","",INDEX(女子登録情報!$D:$D,MATCH($C36,女子登録情報!$A:$A,0)))</f>
        <v/>
      </c>
      <c r="E36" s="80" t="str">
        <f>IF($C36="","",INDEX(女子登録情報!$E:$E,MATCH($C36,女子登録情報!$A:$A,0)))</f>
        <v/>
      </c>
      <c r="F36" s="80" t="str">
        <f>IF($C36="","",INDEX(女子登録情報!$G:$G,MATCH($C36,女子登録情報!$A:$A,0)))</f>
        <v/>
      </c>
      <c r="G36" s="81" t="str">
        <f>IF($C36="","",INDEX(女子登録情報!$C:$C,MATCH($C36,女子登録情報!$A:$A,0)))</f>
        <v/>
      </c>
      <c r="H36" s="47"/>
      <c r="I36" s="58"/>
      <c r="J36" s="48"/>
      <c r="K36" s="35" t="str">
        <f t="shared" si="0"/>
        <v/>
      </c>
      <c r="L36" s="59"/>
      <c r="M36" s="35" t="s">
        <v>1275</v>
      </c>
      <c r="N36" s="59"/>
      <c r="O36" s="35" t="s">
        <v>1276</v>
      </c>
      <c r="P36" s="60"/>
      <c r="S36" s="29" t="str">
        <f t="shared" si="1"/>
        <v/>
      </c>
      <c r="T36" s="29" t="str">
        <f t="shared" si="2"/>
        <v/>
      </c>
    </row>
    <row r="37" spans="2:20" x14ac:dyDescent="0.4">
      <c r="B37" s="79">
        <v>29</v>
      </c>
      <c r="C37" s="57"/>
      <c r="D37" s="80" t="str">
        <f>IF($C37="","",INDEX(女子登録情報!$D:$D,MATCH($C37,女子登録情報!$A:$A,0)))</f>
        <v/>
      </c>
      <c r="E37" s="80" t="str">
        <f>IF($C37="","",INDEX(女子登録情報!$E:$E,MATCH($C37,女子登録情報!$A:$A,0)))</f>
        <v/>
      </c>
      <c r="F37" s="80" t="str">
        <f>IF($C37="","",INDEX(女子登録情報!$G:$G,MATCH($C37,女子登録情報!$A:$A,0)))</f>
        <v/>
      </c>
      <c r="G37" s="81" t="str">
        <f>IF($C37="","",INDEX(女子登録情報!$C:$C,MATCH($C37,女子登録情報!$A:$A,0)))</f>
        <v/>
      </c>
      <c r="H37" s="47"/>
      <c r="I37" s="58"/>
      <c r="J37" s="48"/>
      <c r="K37" s="35" t="str">
        <f t="shared" si="0"/>
        <v/>
      </c>
      <c r="L37" s="59"/>
      <c r="M37" s="35" t="s">
        <v>1275</v>
      </c>
      <c r="N37" s="59"/>
      <c r="O37" s="35" t="s">
        <v>1276</v>
      </c>
      <c r="P37" s="60"/>
      <c r="S37" s="29" t="str">
        <f t="shared" si="1"/>
        <v/>
      </c>
      <c r="T37" s="29" t="str">
        <f t="shared" si="2"/>
        <v/>
      </c>
    </row>
    <row r="38" spans="2:20" ht="19.5" thickBot="1" x14ac:dyDescent="0.45">
      <c r="B38" s="82">
        <v>30</v>
      </c>
      <c r="C38" s="61"/>
      <c r="D38" s="83" t="str">
        <f>IF($C38="","",INDEX(女子登録情報!$D:$D,MATCH($C38,女子登録情報!$A:$A,0)))</f>
        <v/>
      </c>
      <c r="E38" s="83" t="str">
        <f>IF($C38="","",INDEX(女子登録情報!$E:$E,MATCH($C38,女子登録情報!$A:$A,0)))</f>
        <v/>
      </c>
      <c r="F38" s="83" t="str">
        <f>IF($C38="","",INDEX(女子登録情報!$G:$G,MATCH($C38,女子登録情報!$A:$A,0)))</f>
        <v/>
      </c>
      <c r="G38" s="84" t="str">
        <f>IF($C38="","",INDEX(女子登録情報!$C:$C,MATCH($C38,女子登録情報!$A:$A,0)))</f>
        <v/>
      </c>
      <c r="H38" s="62"/>
      <c r="I38" s="63"/>
      <c r="J38" s="64"/>
      <c r="K38" s="85" t="str">
        <f t="shared" si="0"/>
        <v/>
      </c>
      <c r="L38" s="65"/>
      <c r="M38" s="85" t="s">
        <v>1275</v>
      </c>
      <c r="N38" s="65"/>
      <c r="O38" s="85" t="s">
        <v>1276</v>
      </c>
      <c r="P38" s="66"/>
      <c r="S38" s="30" t="str">
        <f t="shared" si="1"/>
        <v/>
      </c>
      <c r="T38" s="30" t="str">
        <f t="shared" si="2"/>
        <v/>
      </c>
    </row>
    <row r="39" spans="2:20" x14ac:dyDescent="0.4"/>
  </sheetData>
  <sheetProtection sheet="1" objects="1" scenarios="1" selectLockedCells="1"/>
  <mergeCells count="18">
    <mergeCell ref="B4:F4"/>
    <mergeCell ref="H4:P4"/>
    <mergeCell ref="B1:P1"/>
    <mergeCell ref="B2:F2"/>
    <mergeCell ref="I2:P2"/>
    <mergeCell ref="B3:F3"/>
    <mergeCell ref="I3:P3"/>
    <mergeCell ref="J8:P8"/>
    <mergeCell ref="B5:E5"/>
    <mergeCell ref="H5:P5"/>
    <mergeCell ref="B7:B8"/>
    <mergeCell ref="C7:C8"/>
    <mergeCell ref="D7:D8"/>
    <mergeCell ref="E7:E8"/>
    <mergeCell ref="F7:F8"/>
    <mergeCell ref="G7:G8"/>
    <mergeCell ref="H7:H8"/>
    <mergeCell ref="I7:P7"/>
  </mergeCells>
  <phoneticPr fontId="2"/>
  <conditionalFormatting sqref="C9:C38 H9:J38 L9:L38 N9:N38 P9:P38">
    <cfRule type="cellIs" dxfId="7" priority="1" operator="notEqual">
      <formula>""</formula>
    </cfRule>
  </conditionalFormatting>
  <conditionalFormatting sqref="C10:C38">
    <cfRule type="expression" dxfId="6" priority="7">
      <formula>$C9&lt;&gt;""</formula>
    </cfRule>
  </conditionalFormatting>
  <conditionalFormatting sqref="H9:H38">
    <cfRule type="expression" dxfId="5" priority="6">
      <formula>$C9&lt;&gt;""</formula>
    </cfRule>
  </conditionalFormatting>
  <conditionalFormatting sqref="I9:I38">
    <cfRule type="expression" dxfId="4" priority="2">
      <formula>$H9&lt;&gt;""</formula>
    </cfRule>
  </conditionalFormatting>
  <conditionalFormatting sqref="J9:J38">
    <cfRule type="expression" dxfId="3" priority="4">
      <formula>$I9="ハーフマラソン"</formula>
    </cfRule>
  </conditionalFormatting>
  <conditionalFormatting sqref="L9:L38 N9:N38">
    <cfRule type="expression" dxfId="2" priority="5">
      <formula>$I9&lt;&gt;""</formula>
    </cfRule>
  </conditionalFormatting>
  <conditionalFormatting sqref="P9:P38">
    <cfRule type="expression" dxfId="1" priority="3">
      <formula>AND($I9&lt;&gt;"ハーフマラソン",$I9&lt;&gt;"")</formula>
    </cfRule>
  </conditionalFormatting>
  <dataValidations count="6">
    <dataValidation type="whole" imeMode="disabled" operator="lessThanOrEqual" allowBlank="1" showInputMessage="1" showErrorMessage="1" errorTitle="エラー" error="正しい記録を入力してください" sqref="P9:P38" xr:uid="{00000000-0002-0000-0900-000000000000}">
      <formula1>99</formula1>
    </dataValidation>
    <dataValidation type="whole" imeMode="disabled" operator="lessThanOrEqual" allowBlank="1" showInputMessage="1" showErrorMessage="1" errorTitle="エラー" error="正しい記録を入力してください" sqref="L9:L38 N9:N38" xr:uid="{00000000-0002-0000-0900-000001000000}">
      <formula1>59</formula1>
    </dataValidation>
    <dataValidation type="custom" imeMode="disabled" allowBlank="1" showInputMessage="1" showErrorMessage="1" errorTitle="エラー" error="上の欄から順に登録番号を入力してください" sqref="C9:C38" xr:uid="{00000000-0002-0000-0900-000002000000}">
      <formula1>$T9=""</formula1>
    </dataValidation>
    <dataValidation type="list" imeMode="disabled" allowBlank="1" showInputMessage="1" showErrorMessage="1" errorTitle="エラー" error="正しい種目を選択してください" sqref="I9:I38" xr:uid="{00000000-0002-0000-0900-000003000000}">
      <formula1>女子リスト</formula1>
    </dataValidation>
    <dataValidation type="list" imeMode="disabled" allowBlank="1" showInputMessage="1" showErrorMessage="1" errorTitle="エラー" error="リストから種目を選択してください" sqref="H9:H38" xr:uid="{00000000-0002-0000-0900-000004000000}">
      <formula1>オープン女子</formula1>
    </dataValidation>
    <dataValidation imeMode="disabled" allowBlank="1" showInputMessage="1" showErrorMessage="1" sqref="J9:J38" xr:uid="{00000000-0002-0000-0900-000005000000}"/>
  </dataValidations>
  <printOptions horizontalCentered="1"/>
  <pageMargins left="0.7" right="0.7" top="0.75" bottom="0.75" header="0.3" footer="0.3"/>
  <pageSetup paperSize="9" scale="56" fitToHeight="0" orientation="portrait" r:id="rId1"/>
  <colBreaks count="1" manualBreakCount="1">
    <brk id="16"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59999389629810485"/>
  </sheetPr>
  <dimension ref="A1:J14"/>
  <sheetViews>
    <sheetView zoomScaleNormal="100" workbookViewId="0">
      <selection activeCell="B3" sqref="B3:E3"/>
    </sheetView>
  </sheetViews>
  <sheetFormatPr defaultColWidth="0" defaultRowHeight="18.75" zeroHeight="1" x14ac:dyDescent="0.4"/>
  <cols>
    <col min="1" max="1" width="8.625" style="1" customWidth="1"/>
    <col min="2" max="2" width="14.375" style="1" bestFit="1" customWidth="1"/>
    <col min="3" max="3" width="7.5" style="1" bestFit="1" customWidth="1"/>
    <col min="4" max="6" width="5" style="1" bestFit="1" customWidth="1"/>
    <col min="7" max="9" width="9.125" style="1" bestFit="1" customWidth="1"/>
    <col min="10" max="10" width="8.625" style="1" customWidth="1"/>
    <col min="11" max="16384" width="8.625" style="1" hidden="1"/>
  </cols>
  <sheetData>
    <row r="1" spans="2:9" x14ac:dyDescent="0.4"/>
    <row r="2" spans="2:9" ht="24" x14ac:dyDescent="0.4">
      <c r="B2" s="250" t="str">
        <f>編集用!$D$2&amp;" ロードの部"</f>
        <v>第102回関西学生陸上競技対校選手権大会 ロードの部</v>
      </c>
      <c r="C2" s="250"/>
      <c r="D2" s="250"/>
      <c r="E2" s="250"/>
      <c r="F2" s="250"/>
      <c r="G2" s="250"/>
      <c r="H2" s="250"/>
      <c r="I2" s="250"/>
    </row>
    <row r="3" spans="2:9" ht="20.25" thickBot="1" x14ac:dyDescent="0.45">
      <c r="B3" s="251" t="str">
        <f>IF(申込書!$D$3="","",申込書!$D$3)</f>
        <v/>
      </c>
      <c r="C3" s="251"/>
      <c r="D3" s="251"/>
      <c r="E3" s="251"/>
      <c r="F3" s="252" t="str">
        <f ca="1">IF($B$3="","",TODAY())</f>
        <v/>
      </c>
      <c r="G3" s="253"/>
      <c r="H3" s="253"/>
      <c r="I3" s="254"/>
    </row>
    <row r="4" spans="2:9" ht="19.5" thickTop="1" x14ac:dyDescent="0.4">
      <c r="B4" s="255" t="s">
        <v>1392</v>
      </c>
      <c r="C4" s="255"/>
      <c r="D4" s="257" t="s">
        <v>1398</v>
      </c>
      <c r="E4" s="257"/>
      <c r="F4" s="257"/>
      <c r="G4" s="257" t="s">
        <v>1393</v>
      </c>
      <c r="H4" s="257"/>
      <c r="I4" s="257"/>
    </row>
    <row r="5" spans="2:9" x14ac:dyDescent="0.4">
      <c r="B5" s="250"/>
      <c r="C5" s="250"/>
      <c r="D5" s="86" t="s">
        <v>2</v>
      </c>
      <c r="E5" s="86" t="s">
        <v>3</v>
      </c>
      <c r="F5" s="86" t="s">
        <v>1392</v>
      </c>
      <c r="G5" s="86" t="s">
        <v>2</v>
      </c>
      <c r="H5" s="86" t="s">
        <v>3</v>
      </c>
      <c r="I5" s="86" t="s">
        <v>1392</v>
      </c>
    </row>
    <row r="6" spans="2:9" x14ac:dyDescent="0.4">
      <c r="B6" s="256"/>
      <c r="C6" s="256"/>
      <c r="D6" s="87">
        <f>SUM($D$9,$D$13)</f>
        <v>0</v>
      </c>
      <c r="E6" s="87">
        <f>SUM($E$9,$E$13)</f>
        <v>0</v>
      </c>
      <c r="F6" s="87">
        <f>SUM($D$6:$E$6)</f>
        <v>0</v>
      </c>
      <c r="G6" s="88">
        <f>IFERROR(SUM($G$9,$G$13),"")</f>
        <v>0</v>
      </c>
      <c r="H6" s="88">
        <f>IFERROR(SUM($H$9,$H$13),"")</f>
        <v>0</v>
      </c>
      <c r="I6" s="88">
        <f>IFERROR(SUM($G$6:$H$6),"")</f>
        <v>0</v>
      </c>
    </row>
    <row r="7" spans="2:9" ht="24" x14ac:dyDescent="0.4">
      <c r="B7" s="246" t="s">
        <v>1399</v>
      </c>
      <c r="C7" s="247"/>
      <c r="D7" s="247"/>
      <c r="E7" s="247"/>
      <c r="F7" s="247"/>
      <c r="G7" s="247"/>
      <c r="H7" s="247"/>
      <c r="I7" s="248"/>
    </row>
    <row r="8" spans="2:9" x14ac:dyDescent="0.4">
      <c r="B8" s="89" t="s">
        <v>1</v>
      </c>
      <c r="C8" s="89" t="s">
        <v>1394</v>
      </c>
      <c r="D8" s="89" t="s">
        <v>1395</v>
      </c>
      <c r="E8" s="89" t="s">
        <v>1396</v>
      </c>
      <c r="F8" s="89" t="s">
        <v>1397</v>
      </c>
      <c r="G8" s="89" t="s">
        <v>1395</v>
      </c>
      <c r="H8" s="89" t="s">
        <v>1396</v>
      </c>
      <c r="I8" s="89" t="s">
        <v>1397</v>
      </c>
    </row>
    <row r="9" spans="2:9" x14ac:dyDescent="0.4">
      <c r="B9" s="90" t="str">
        <f>IF(編集用!$P$6=1,"ハーフマラソン","")</f>
        <v>ハーフマラソン</v>
      </c>
      <c r="C9" s="91">
        <f>IF(編集用!$P$6=1,編集用!$Q$6,"")</f>
        <v>2500</v>
      </c>
      <c r="D9" s="90">
        <f>IF(編集用!$L$6=TRUE,SUM(男子対校の部申込!$R$8:$R$10),"")</f>
        <v>0</v>
      </c>
      <c r="E9" s="90" t="str">
        <f>IF(編集用!$L$10=TRUE,SUM(女子対校の部申込!$R$8:$R$10),"")</f>
        <v/>
      </c>
      <c r="F9" s="90">
        <f>IF($B9="","",SUM($D9:$E9))</f>
        <v>0</v>
      </c>
      <c r="G9" s="91">
        <f>IFERROR(IF($B9="","",$C9*$D9),"")</f>
        <v>0</v>
      </c>
      <c r="H9" s="91" t="str">
        <f>IFERROR(IF($B9="","",$C9*$E9),"")</f>
        <v/>
      </c>
      <c r="I9" s="91">
        <f>IFERROR(IF($B9="","",SUM($G9:$H9)),"")</f>
        <v>0</v>
      </c>
    </row>
    <row r="10" spans="2:9" ht="2.4500000000000002" hidden="1" customHeight="1" thickBot="1" x14ac:dyDescent="0.45">
      <c r="B10" s="92"/>
      <c r="C10" s="93"/>
      <c r="G10" s="93"/>
      <c r="H10" s="93"/>
      <c r="I10" s="94"/>
    </row>
    <row r="11" spans="2:9" ht="24" x14ac:dyDescent="0.4">
      <c r="B11" s="249" t="str">
        <f>IF(編集用!$P$8=1,"オープンの部","")</f>
        <v/>
      </c>
      <c r="C11" s="249"/>
      <c r="D11" s="249"/>
      <c r="E11" s="249"/>
      <c r="F11" s="249"/>
      <c r="G11" s="249"/>
      <c r="H11" s="249"/>
      <c r="I11" s="249"/>
    </row>
    <row r="12" spans="2:9" x14ac:dyDescent="0.4">
      <c r="B12" s="1" t="str">
        <f>IF(編集用!$P$8=1,"種目","")</f>
        <v/>
      </c>
      <c r="C12" s="1" t="str">
        <f>IF(編集用!$P$8=1,"単価","")</f>
        <v/>
      </c>
      <c r="D12" s="1" t="str">
        <f>IF(編集用!$P$8=1,"男子","")</f>
        <v/>
      </c>
      <c r="E12" s="1" t="str">
        <f>IF(編集用!$P$8=1,"女子","")</f>
        <v/>
      </c>
      <c r="F12" s="1" t="str">
        <f>IF(編集用!$P$8=1,"小計","")</f>
        <v/>
      </c>
      <c r="G12" s="1" t="str">
        <f>IF(編集用!$P$8=1,"男子","")</f>
        <v/>
      </c>
      <c r="H12" s="1" t="str">
        <f>IF(編集用!$P$8=1,"女子","")</f>
        <v/>
      </c>
      <c r="I12" s="1" t="str">
        <f>IF(編集用!$P$8=1,"小計","")</f>
        <v/>
      </c>
    </row>
    <row r="13" spans="2:9" x14ac:dyDescent="0.4">
      <c r="B13" s="1" t="str">
        <f>IF(編集用!$P$8=1,"ハーフマラソン","")</f>
        <v/>
      </c>
      <c r="C13" s="93" t="str">
        <f>IF(編集用!$P$8=1,編集用!$Q$8,"")</f>
        <v/>
      </c>
      <c r="D13" s="1" t="str">
        <f>IF(編集用!$L$8=TRUE,SUM(男子オープンの部申込!$S$9:$S$38),"")</f>
        <v/>
      </c>
      <c r="E13" s="1" t="str">
        <f>IF(編集用!$L$12=TRUE,SUM(女子オープンの部申込!$S$9:$S$38),"")</f>
        <v/>
      </c>
      <c r="F13" s="1" t="str">
        <f>IF($B13="","",SUM($D13:$E13))</f>
        <v/>
      </c>
      <c r="G13" s="93" t="str">
        <f>IFERROR(IF($B13="","",$C13*$D13),"")</f>
        <v/>
      </c>
      <c r="H13" s="93" t="str">
        <f>IFERROR(IF($B13="","",$C13*$E13),"")</f>
        <v/>
      </c>
      <c r="I13" s="93" t="str">
        <f>IFERROR(IF($B13="","",SUM($G13:$H13)),"")</f>
        <v/>
      </c>
    </row>
    <row r="14" spans="2:9" x14ac:dyDescent="0.4"/>
  </sheetData>
  <sheetProtection algorithmName="SHA-512" hashValue="wm0HwxTIPX4nV+JuP0xULvzxyC+3RwjfNXkBQ9zxhV8VgJ8/LPgf0gR3meQzQHZvHAyeffOrzxq9TTSHJPuFmw==" saltValue="z+rRyWfEY8sxpdtovCurxg==" spinCount="100000" sheet="1" objects="1" scenarios="1" selectLockedCells="1"/>
  <mergeCells count="8">
    <mergeCell ref="B7:I7"/>
    <mergeCell ref="B11:I11"/>
    <mergeCell ref="B2:I2"/>
    <mergeCell ref="B3:E3"/>
    <mergeCell ref="F3:I3"/>
    <mergeCell ref="B4:C6"/>
    <mergeCell ref="D4:F4"/>
    <mergeCell ref="G4:I4"/>
  </mergeCells>
  <phoneticPr fontId="2"/>
  <conditionalFormatting sqref="B11:I13">
    <cfRule type="expression" dxfId="0" priority="1">
      <formula>$B$11&lt;&gt;""</formula>
    </cfRule>
  </conditionalFormatting>
  <pageMargins left="0.7" right="0.7" top="0.75" bottom="0.75" header="0.3" footer="0.3"/>
  <pageSetup paperSize="9" scale="9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399"/>
  <sheetViews>
    <sheetView zoomScale="80" zoomScaleNormal="80" workbookViewId="0">
      <selection activeCell="G4" sqref="G4"/>
    </sheetView>
  </sheetViews>
  <sheetFormatPr defaultColWidth="8.625" defaultRowHeight="15.75" zeroHeight="1" x14ac:dyDescent="0.4"/>
  <cols>
    <col min="1" max="1" width="8.75" style="9" bestFit="1" customWidth="1"/>
    <col min="2" max="2" width="5.375" style="9" bestFit="1" customWidth="1"/>
    <col min="3" max="3" width="13.875" style="9" bestFit="1" customWidth="1"/>
    <col min="4" max="4" width="11.875" style="9" customWidth="1"/>
    <col min="5" max="5" width="8.625" style="9" bestFit="1" customWidth="1"/>
    <col min="6" max="6" width="9.625" style="9" bestFit="1" customWidth="1"/>
    <col min="7" max="7" width="13" style="9" bestFit="1" customWidth="1"/>
    <col min="8" max="8" width="8.375" style="9" bestFit="1" customWidth="1"/>
    <col min="9" max="9" width="13.875" style="9" bestFit="1" customWidth="1"/>
    <col min="10" max="10" width="5" style="9" bestFit="1" customWidth="1"/>
    <col min="11" max="11" width="9.5" style="9" bestFit="1" customWidth="1"/>
    <col min="12" max="12" width="8.625" style="9" bestFit="1" customWidth="1"/>
    <col min="13" max="13" width="5" style="9" bestFit="1" customWidth="1"/>
    <col min="14" max="14" width="11.125" style="9" bestFit="1" customWidth="1"/>
    <col min="15" max="15" width="5" style="9" bestFit="1" customWidth="1"/>
    <col min="16" max="16" width="9.5" style="9" bestFit="1" customWidth="1"/>
    <col min="17" max="17" width="8.625" style="9" bestFit="1" customWidth="1"/>
    <col min="18" max="18" width="5" style="9" bestFit="1" customWidth="1"/>
    <col min="19" max="19" width="11.125" style="9" bestFit="1" customWidth="1"/>
    <col min="20" max="20" width="7" style="9" bestFit="1" customWidth="1"/>
    <col min="21" max="21" width="11.75" style="9" bestFit="1" customWidth="1"/>
    <col min="22" max="22" width="8.125" style="9" bestFit="1" customWidth="1"/>
    <col min="23" max="23" width="7.125" style="9" bestFit="1" customWidth="1"/>
    <col min="24" max="24" width="8.75" style="9" bestFit="1" customWidth="1"/>
    <col min="25" max="25" width="8.625" style="9"/>
    <col min="26" max="26" width="7.125" style="9" bestFit="1" customWidth="1"/>
    <col min="27" max="27" width="9.875" style="9" bestFit="1" customWidth="1"/>
    <col min="28" max="16384" width="8.625" style="9"/>
  </cols>
  <sheetData>
    <row r="1" spans="1:9" x14ac:dyDescent="0.4">
      <c r="A1" s="9" t="s">
        <v>1285</v>
      </c>
      <c r="B1" s="9" t="s">
        <v>1286</v>
      </c>
      <c r="C1" s="9" t="s">
        <v>1136</v>
      </c>
      <c r="D1" s="9" t="s">
        <v>1</v>
      </c>
      <c r="E1" s="9" t="s">
        <v>1307</v>
      </c>
      <c r="F1" s="9" t="s">
        <v>7</v>
      </c>
      <c r="G1" s="9" t="s">
        <v>1401</v>
      </c>
      <c r="H1" s="9" t="s">
        <v>1389</v>
      </c>
      <c r="I1" s="9" t="s">
        <v>1390</v>
      </c>
    </row>
    <row r="2" spans="1:9" x14ac:dyDescent="0.4">
      <c r="A2" s="10" t="str">
        <f>IF($B2="","",INDEX(男子登録情報!$R:$R,MATCH($B2,男子登録情報!$B:$B,0)))</f>
        <v/>
      </c>
      <c r="B2" s="9" t="str">
        <f>IF(男子対校の部申込!$G$8="","",男子対校の部申込!$G$8)</f>
        <v/>
      </c>
      <c r="C2" s="9" t="str">
        <f>$I2</f>
        <v xml:space="preserve"> </v>
      </c>
      <c r="D2" s="9" t="str">
        <f>IF($B2="","","ハーフマラソン")</f>
        <v/>
      </c>
      <c r="E2" s="9" t="str">
        <f>IF($D2="","",INDEX(リスト!$I:$I,MATCH($D2,リスト!$G:$G,0)))</f>
        <v/>
      </c>
      <c r="F2" s="9" t="str">
        <f>IF($B2="","",IF(INDEX(リスト!$A:$A,MATCH(男子対校の部申込!$B$3,リスト!$B:$B,0))=1,編集用!$F$12,編集用!$F$14))</f>
        <v/>
      </c>
      <c r="G2" s="9" t="str">
        <f>IF($B2="","",男子対校の部申込!$C$11)</f>
        <v/>
      </c>
      <c r="H2" s="9" t="str">
        <f>IF($G2="","",IF($G2="ハーフマラソン",RIGHT(10000000+男子対校の部申込!$I$11*1000000+男子対校の部申込!$K$11*10000+男子対校の部申込!$M$11*100,7),RIGHT(10000000+男子対校の部申込!$K$11*10000+男子対校の部申込!$M$11*100+男子対校の部申込!$O$11,7)))</f>
        <v/>
      </c>
      <c r="I2" s="9" t="str">
        <f>$E2&amp;$F2&amp;" "&amp;$H2</f>
        <v xml:space="preserve"> </v>
      </c>
    </row>
    <row r="3" spans="1:9" x14ac:dyDescent="0.4">
      <c r="A3" s="10" t="str">
        <f>IF($B3="","",INDEX(男子登録情報!$R:$R,MATCH($B3,男子登録情報!$B:$B,0)))</f>
        <v/>
      </c>
      <c r="B3" s="9" t="str">
        <f>IF(男子対校の部申込!$G$28="","",男子対校の部申込!$G$28)</f>
        <v/>
      </c>
      <c r="C3" s="9" t="str">
        <f>$I3</f>
        <v xml:space="preserve"> </v>
      </c>
      <c r="D3" s="9" t="str">
        <f>IF($B3="","","ハーフマラソン")</f>
        <v/>
      </c>
      <c r="E3" s="9" t="str">
        <f>IF($D3="","",INDEX(リスト!$I:$I,MATCH($D3,リスト!$G:$G,0)))</f>
        <v/>
      </c>
      <c r="F3" s="9" t="str">
        <f>IF($B3="","",IF(INDEX(リスト!$A:$A,MATCH(男子対校の部申込!$B$3,リスト!$B:$B,0))=1,編集用!$F$12,編集用!$F$14))</f>
        <v/>
      </c>
      <c r="G3" s="9" t="str">
        <f>IF($B3="","",男子対校の部申込!$C$31)</f>
        <v/>
      </c>
      <c r="H3" s="9" t="str">
        <f>IF($G3="","",IF($G3="ハーフマラソン",RIGHT(10000000+男子対校の部申込!$I$31*1000000+男子対校の部申込!$K$31*10000+男子対校の部申込!$M$31*100,7),RIGHT(10000000+男子対校の部申込!$K$31*10000+男子対校の部申込!$M$31*100+男子対校の部申込!$O$31,7)))</f>
        <v/>
      </c>
      <c r="I3" s="9" t="str">
        <f>$E3&amp;$F3&amp;" "&amp;$H3</f>
        <v xml:space="preserve"> </v>
      </c>
    </row>
    <row r="4" spans="1:9" x14ac:dyDescent="0.4">
      <c r="A4" s="10" t="str">
        <f>IF($B4="","",INDEX(男子登録情報!$R:$R,MATCH($B4,男子登録情報!$B:$B,0)))</f>
        <v/>
      </c>
      <c r="B4" s="9" t="str">
        <f>IF(男子対校の部申込!$G$48="","",男子対校の部申込!$G$48)</f>
        <v/>
      </c>
      <c r="C4" s="9" t="str">
        <f>$I4</f>
        <v xml:space="preserve"> </v>
      </c>
      <c r="D4" s="9" t="str">
        <f>IF($B4="","","ハーフマラソン")</f>
        <v/>
      </c>
      <c r="E4" s="9" t="str">
        <f>IF($D4="","",INDEX(リスト!$I:$I,MATCH($D4,リスト!$G:$G,0)))</f>
        <v/>
      </c>
      <c r="F4" s="9" t="str">
        <f>IF($B4="","",IF(INDEX(リスト!$A:$A,MATCH(男子対校の部申込!$B$3,リスト!$B:$B,0))=1,編集用!$F$12,編集用!$F$14))</f>
        <v/>
      </c>
      <c r="G4" s="9" t="str">
        <f>IF($B4="","",男子対校の部申込!$C$51)</f>
        <v/>
      </c>
      <c r="H4" s="9" t="str">
        <f>IF($G4="","",IF($G4="ハーフマラソン",RIGHT(10000000+男子対校の部申込!$I$51*1000000+男子対校の部申込!$K$51*10000+男子対校の部申込!$M$51*100,7),RIGHT(10000000+男子対校の部申込!$K$51*10000+男子対校の部申込!$M$51*100+男子対校の部申込!$O$51,7)))</f>
        <v/>
      </c>
      <c r="I4" s="9" t="str">
        <f>$E4&amp;$F4&amp;" "&amp;$H4</f>
        <v xml:space="preserve"> </v>
      </c>
    </row>
    <row r="5" spans="1:9" x14ac:dyDescent="0.4"/>
    <row r="6" spans="1:9" x14ac:dyDescent="0.4">
      <c r="A6" s="11" t="str">
        <f>IF($B6="","",INDEX(女子登録情報!$O:$O,MATCH($B6,女子登録情報!$A:$A,0)))</f>
        <v/>
      </c>
      <c r="B6" s="9" t="str">
        <f>IF(女子対校の部申込!$G$8="","",女子対校の部申込!$G$8)</f>
        <v/>
      </c>
      <c r="C6" s="9" t="str">
        <f>$I6</f>
        <v xml:space="preserve"> </v>
      </c>
      <c r="D6" s="9" t="str">
        <f>IF($B6="","","ハーフマラソン")</f>
        <v/>
      </c>
      <c r="E6" s="9" t="str">
        <f>IF($D6="","",INDEX(リスト!$L:$L,MATCH($D6,リスト!$J:$J,0)))</f>
        <v/>
      </c>
      <c r="F6" s="9" t="str">
        <f>IF($B6="","",編集用!$F$16)</f>
        <v/>
      </c>
      <c r="G6" s="9" t="str">
        <f>IF($B6="","",女子対校の部申込!$C$11)</f>
        <v/>
      </c>
      <c r="H6" s="9" t="str">
        <f>IF($G6="","",IF($G6="ハーフマラソン",RIGHT(10000000+女子対校の部申込!$I$11*1000000+女子対校の部申込!$K$11*10000+女子対校の部申込!$M$11*100,7),RIGHT(10000000+女子対校の部申込!$K$11*10000+女子対校の部申込!$M$11*100+女子対校の部申込!$O$11,7)))</f>
        <v/>
      </c>
      <c r="I6" s="9" t="str">
        <f>$E6&amp;$F6&amp;" "&amp;$H6</f>
        <v xml:space="preserve"> </v>
      </c>
    </row>
    <row r="7" spans="1:9" x14ac:dyDescent="0.4">
      <c r="A7" s="9" t="str">
        <f>IF($B7="","",INDEX(女子登録情報!$O:$O,MATCH($B7,女子登録情報!$A:$A,0)))</f>
        <v/>
      </c>
      <c r="B7" s="9" t="str">
        <f>IF(女子対校の部申込!$G$30="","",女子対校の部申込!$G$30)</f>
        <v/>
      </c>
      <c r="C7" s="9" t="str">
        <f>$I7</f>
        <v xml:space="preserve"> </v>
      </c>
      <c r="D7" s="9" t="str">
        <f>IF($B7="","","ハーフマラソン")</f>
        <v/>
      </c>
      <c r="E7" s="9" t="str">
        <f>IF($D7="","",INDEX(リスト!$L:$L,MATCH($D7,リスト!$J:$J,0)))</f>
        <v/>
      </c>
      <c r="F7" s="9" t="str">
        <f>IF($B7="","",編集用!$F$16)</f>
        <v/>
      </c>
      <c r="G7" s="9" t="str">
        <f>IF($B7="","",女子対校の部申込!$C$33)</f>
        <v/>
      </c>
      <c r="H7" s="9" t="str">
        <f>IF($G7="","",IF($G7="ハーフマラソン",RIGHT(10000000+女子対校の部申込!$I$33*1000000+女子対校の部申込!$K$33*10000+女子対校の部申込!$M$33*100,7),RIGHT(10000000+女子対校の部申込!$K$33*10000+女子対校の部申込!$M$33*100+女子対校の部申込!$O$33,7)))</f>
        <v/>
      </c>
      <c r="I7" s="9" t="str">
        <f>$E7&amp;$F7&amp;" "&amp;$H7</f>
        <v xml:space="preserve"> </v>
      </c>
    </row>
    <row r="8" spans="1:9" x14ac:dyDescent="0.4">
      <c r="A8" s="9" t="str">
        <f>IF($B8="","",INDEX(女子登録情報!$O:$O,MATCH($B8,女子登録情報!$A:$A,0)))</f>
        <v/>
      </c>
      <c r="B8" s="9" t="str">
        <f>IF(女子対校の部申込!$G$52="","",女子対校の部申込!$G$52)</f>
        <v/>
      </c>
      <c r="C8" s="9" t="str">
        <f>$I8</f>
        <v xml:space="preserve"> </v>
      </c>
      <c r="D8" s="9" t="str">
        <f>IF($B8="","","ハーフマラソン")</f>
        <v/>
      </c>
      <c r="E8" s="9" t="str">
        <f>IF($D8="","",INDEX(リスト!$L:$L,MATCH($D8,リスト!$J:$J,0)))</f>
        <v/>
      </c>
      <c r="F8" s="9" t="str">
        <f>IF($B8="","",編集用!$F$16)</f>
        <v/>
      </c>
      <c r="G8" s="9" t="str">
        <f>IF($B8="","",女子対校の部申込!$C$55)</f>
        <v/>
      </c>
      <c r="H8" s="9" t="str">
        <f>IF($G8="","",IF($G8="ハーフマラソン",RIGHT(10000000+女子対校の部申込!$I$55*1000000+女子対校の部申込!$K$55*10000+女子対校の部申込!$M$55*100,7),RIGHT(10000000+女子対校の部申込!$K$55*10000+女子対校の部申込!$M$55*100+女子対校の部申込!$O$55,7)))</f>
        <v/>
      </c>
      <c r="I8" s="9" t="str">
        <f>$E8&amp;$F8&amp;" "&amp;$H8</f>
        <v xml:space="preserve"> </v>
      </c>
    </row>
    <row r="9" spans="1:9" x14ac:dyDescent="0.4"/>
    <row r="10" spans="1:9" x14ac:dyDescent="0.4">
      <c r="A10" s="10" t="str">
        <f>IF($B10="","",INDEX(男子登録情報!$R:$R,MATCH($B10,男子登録情報!$B:$B,0)))</f>
        <v/>
      </c>
      <c r="B10" s="9" t="str">
        <f>IF(男子オープンの部申込!$C9="","",男子オープンの部申込!$C9)</f>
        <v/>
      </c>
      <c r="C10" s="9" t="str">
        <f>$I10</f>
        <v xml:space="preserve"> </v>
      </c>
      <c r="D10" s="9" t="str">
        <f>IF($B10="","","ハーフマラソン")</f>
        <v/>
      </c>
      <c r="E10" s="9" t="str">
        <f>IF($D10="","",INDEX(リスト!$I:$I,MATCH($D10,リスト!$G:$G,0)))</f>
        <v/>
      </c>
      <c r="F10" s="9" t="str">
        <f>IF($B10="","",編集用!$F$18)</f>
        <v/>
      </c>
      <c r="G10" s="9" t="str">
        <f>IF($B10="","",男子オープンの部申込!$I9)</f>
        <v/>
      </c>
      <c r="H10" s="9" t="str">
        <f>IF($G10="","",IF($G10="ハーフマラソン",RIGHT(10000000+男子オープンの部申込!$J9*1000000+男子オープンの部申込!$L9*10000+男子オープンの部申込!$N9*100,7),RIGHT(10000000+男子オープンの部申込!$L9*10000+男子オープンの部申込!$N9*100+男子オープンの部申込!$P9,7)))</f>
        <v/>
      </c>
      <c r="I10" s="9" t="str">
        <f>$E10&amp;$F10&amp;" "&amp;$H10</f>
        <v xml:space="preserve"> </v>
      </c>
    </row>
    <row r="11" spans="1:9" x14ac:dyDescent="0.4">
      <c r="A11" s="10" t="str">
        <f>IF($B11="","",INDEX(男子登録情報!$R:$R,MATCH($B11,男子登録情報!$B:$B,0)))</f>
        <v/>
      </c>
      <c r="B11" s="9" t="str">
        <f>IF(男子オープンの部申込!$C10="","",男子オープンの部申込!$C10)</f>
        <v/>
      </c>
      <c r="C11" s="9" t="str">
        <f t="shared" ref="C11:C39" si="0">$I11</f>
        <v xml:space="preserve"> </v>
      </c>
      <c r="D11" s="9" t="str">
        <f t="shared" ref="D11:D39" si="1">IF($B11="","","ハーフマラソン")</f>
        <v/>
      </c>
      <c r="E11" s="9" t="str">
        <f>IF($D11="","",INDEX(リスト!$I:$I,MATCH($D11,リスト!$G:$G,0)))</f>
        <v/>
      </c>
      <c r="F11" s="9" t="str">
        <f>IF($B11="","",編集用!$F$18)</f>
        <v/>
      </c>
      <c r="G11" s="9" t="str">
        <f>IF($B11="","",男子オープンの部申込!$I10)</f>
        <v/>
      </c>
      <c r="H11" s="9" t="str">
        <f>IF($G11="","",IF($G11="ハーフマラソン",RIGHT(10000000+男子オープンの部申込!$J10*1000000+男子オープンの部申込!$L10*10000+男子オープンの部申込!$N10*100,7),RIGHT(10000000+男子オープンの部申込!$L10*10000+男子オープンの部申込!$N10*100+男子オープンの部申込!$P10,7)))</f>
        <v/>
      </c>
      <c r="I11" s="9" t="str">
        <f t="shared" ref="I11:I39" si="2">$E11&amp;$F11&amp;" "&amp;$H11</f>
        <v xml:space="preserve"> </v>
      </c>
    </row>
    <row r="12" spans="1:9" x14ac:dyDescent="0.4">
      <c r="A12" s="10" t="str">
        <f>IF($B12="","",INDEX(男子登録情報!$R:$R,MATCH($B12,男子登録情報!$B:$B,0)))</f>
        <v/>
      </c>
      <c r="B12" s="9" t="str">
        <f>IF(男子オープンの部申込!$C11="","",男子オープンの部申込!$C11)</f>
        <v/>
      </c>
      <c r="C12" s="9" t="str">
        <f t="shared" si="0"/>
        <v xml:space="preserve"> </v>
      </c>
      <c r="D12" s="9" t="str">
        <f t="shared" si="1"/>
        <v/>
      </c>
      <c r="E12" s="9" t="str">
        <f>IF($D12="","",INDEX(リスト!$I:$I,MATCH($D12,リスト!$G:$G,0)))</f>
        <v/>
      </c>
      <c r="F12" s="9" t="str">
        <f>IF($B12="","",編集用!$F$18)</f>
        <v/>
      </c>
      <c r="G12" s="9" t="str">
        <f>IF($B12="","",男子オープンの部申込!$I11)</f>
        <v/>
      </c>
      <c r="H12" s="9" t="str">
        <f>IF($G12="","",IF($G12="ハーフマラソン",RIGHT(10000000+男子オープンの部申込!$J11*1000000+男子オープンの部申込!$L11*10000+男子オープンの部申込!$N11*100,7),RIGHT(10000000+男子オープンの部申込!$L11*10000+男子オープンの部申込!$N11*100+男子オープンの部申込!$P11,7)))</f>
        <v/>
      </c>
      <c r="I12" s="9" t="str">
        <f t="shared" si="2"/>
        <v xml:space="preserve"> </v>
      </c>
    </row>
    <row r="13" spans="1:9" x14ac:dyDescent="0.4">
      <c r="A13" s="10" t="str">
        <f>IF($B13="","",INDEX(男子登録情報!$R:$R,MATCH($B13,男子登録情報!$B:$B,0)))</f>
        <v/>
      </c>
      <c r="B13" s="9" t="str">
        <f>IF(男子オープンの部申込!$C12="","",男子オープンの部申込!$C12)</f>
        <v/>
      </c>
      <c r="C13" s="9" t="str">
        <f t="shared" si="0"/>
        <v xml:space="preserve"> </v>
      </c>
      <c r="D13" s="9" t="str">
        <f t="shared" si="1"/>
        <v/>
      </c>
      <c r="E13" s="9" t="str">
        <f>IF($D13="","",INDEX(リスト!$I:$I,MATCH($D13,リスト!$G:$G,0)))</f>
        <v/>
      </c>
      <c r="F13" s="9" t="str">
        <f>IF($B13="","",編集用!$F$18)</f>
        <v/>
      </c>
      <c r="G13" s="9" t="str">
        <f>IF($B13="","",男子オープンの部申込!$I12)</f>
        <v/>
      </c>
      <c r="H13" s="9" t="str">
        <f>IF($G13="","",IF($G13="ハーフマラソン",RIGHT(10000000+男子オープンの部申込!$J12*1000000+男子オープンの部申込!$L12*10000+男子オープンの部申込!$N12*100,7),RIGHT(10000000+男子オープンの部申込!$L12*10000+男子オープンの部申込!$N12*100+男子オープンの部申込!$P12,7)))</f>
        <v/>
      </c>
      <c r="I13" s="9" t="str">
        <f t="shared" si="2"/>
        <v xml:space="preserve"> </v>
      </c>
    </row>
    <row r="14" spans="1:9" x14ac:dyDescent="0.4">
      <c r="A14" s="10" t="str">
        <f>IF($B14="","",INDEX(男子登録情報!$R:$R,MATCH($B14,男子登録情報!$B:$B,0)))</f>
        <v/>
      </c>
      <c r="B14" s="9" t="str">
        <f>IF(男子オープンの部申込!$C13="","",男子オープンの部申込!$C13)</f>
        <v/>
      </c>
      <c r="C14" s="9" t="str">
        <f t="shared" si="0"/>
        <v xml:space="preserve"> </v>
      </c>
      <c r="D14" s="9" t="str">
        <f t="shared" si="1"/>
        <v/>
      </c>
      <c r="E14" s="9" t="str">
        <f>IF($D14="","",INDEX(リスト!$I:$I,MATCH($D14,リスト!$G:$G,0)))</f>
        <v/>
      </c>
      <c r="F14" s="9" t="str">
        <f>IF($B14="","",編集用!$F$18)</f>
        <v/>
      </c>
      <c r="G14" s="9" t="str">
        <f>IF($B14="","",男子オープンの部申込!$I13)</f>
        <v/>
      </c>
      <c r="H14" s="9" t="str">
        <f>IF($G14="","",IF($G14="ハーフマラソン",RIGHT(10000000+男子オープンの部申込!$J13*1000000+男子オープンの部申込!$L13*10000+男子オープンの部申込!$N13*100,7),RIGHT(10000000+男子オープンの部申込!$L13*10000+男子オープンの部申込!$N13*100+男子オープンの部申込!$P13,7)))</f>
        <v/>
      </c>
      <c r="I14" s="9" t="str">
        <f t="shared" si="2"/>
        <v xml:space="preserve"> </v>
      </c>
    </row>
    <row r="15" spans="1:9" x14ac:dyDescent="0.4">
      <c r="A15" s="10" t="str">
        <f>IF($B15="","",INDEX(男子登録情報!$R:$R,MATCH($B15,男子登録情報!$B:$B,0)))</f>
        <v/>
      </c>
      <c r="B15" s="9" t="str">
        <f>IF(男子オープンの部申込!$C14="","",男子オープンの部申込!$C14)</f>
        <v/>
      </c>
      <c r="C15" s="9" t="str">
        <f t="shared" si="0"/>
        <v xml:space="preserve"> </v>
      </c>
      <c r="D15" s="9" t="str">
        <f t="shared" si="1"/>
        <v/>
      </c>
      <c r="E15" s="9" t="str">
        <f>IF($D15="","",INDEX(リスト!$I:$I,MATCH($D15,リスト!$G:$G,0)))</f>
        <v/>
      </c>
      <c r="F15" s="9" t="str">
        <f>IF($B15="","",編集用!$F$18)</f>
        <v/>
      </c>
      <c r="G15" s="9" t="str">
        <f>IF($B15="","",男子オープンの部申込!$I14)</f>
        <v/>
      </c>
      <c r="H15" s="9" t="str">
        <f>IF($G15="","",IF($G15="ハーフマラソン",RIGHT(10000000+男子オープンの部申込!$J14*1000000+男子オープンの部申込!$L14*10000+男子オープンの部申込!$N14*100,7),RIGHT(10000000+男子オープンの部申込!$L14*10000+男子オープンの部申込!$N14*100+男子オープンの部申込!$P14,7)))</f>
        <v/>
      </c>
      <c r="I15" s="9" t="str">
        <f t="shared" si="2"/>
        <v xml:space="preserve"> </v>
      </c>
    </row>
    <row r="16" spans="1:9" x14ac:dyDescent="0.4">
      <c r="A16" s="10" t="str">
        <f>IF($B16="","",INDEX(男子登録情報!$R:$R,MATCH($B16,男子登録情報!$B:$B,0)))</f>
        <v/>
      </c>
      <c r="B16" s="9" t="str">
        <f>IF(男子オープンの部申込!$C15="","",男子オープンの部申込!$C15)</f>
        <v/>
      </c>
      <c r="C16" s="9" t="str">
        <f t="shared" si="0"/>
        <v xml:space="preserve"> </v>
      </c>
      <c r="D16" s="9" t="str">
        <f t="shared" si="1"/>
        <v/>
      </c>
      <c r="E16" s="9" t="str">
        <f>IF($D16="","",INDEX(リスト!$I:$I,MATCH($D16,リスト!$G:$G,0)))</f>
        <v/>
      </c>
      <c r="F16" s="9" t="str">
        <f>IF($B16="","",編集用!$F$18)</f>
        <v/>
      </c>
      <c r="G16" s="9" t="str">
        <f>IF($B16="","",男子オープンの部申込!$I15)</f>
        <v/>
      </c>
      <c r="H16" s="9" t="str">
        <f>IF($G16="","",IF($G16="ハーフマラソン",RIGHT(10000000+男子オープンの部申込!$J15*1000000+男子オープンの部申込!$L15*10000+男子オープンの部申込!$N15*100,7),RIGHT(10000000+男子オープンの部申込!$L15*10000+男子オープンの部申込!$N15*100+男子オープンの部申込!$P15,7)))</f>
        <v/>
      </c>
      <c r="I16" s="9" t="str">
        <f t="shared" si="2"/>
        <v xml:space="preserve"> </v>
      </c>
    </row>
    <row r="17" spans="1:9" x14ac:dyDescent="0.4">
      <c r="A17" s="10" t="str">
        <f>IF($B17="","",INDEX(男子登録情報!$R:$R,MATCH($B17,男子登録情報!$B:$B,0)))</f>
        <v/>
      </c>
      <c r="B17" s="9" t="str">
        <f>IF(男子オープンの部申込!$C16="","",男子オープンの部申込!$C16)</f>
        <v/>
      </c>
      <c r="C17" s="9" t="str">
        <f t="shared" si="0"/>
        <v xml:space="preserve"> </v>
      </c>
      <c r="D17" s="9" t="str">
        <f t="shared" si="1"/>
        <v/>
      </c>
      <c r="E17" s="9" t="str">
        <f>IF($D17="","",INDEX(リスト!$I:$I,MATCH($D17,リスト!$G:$G,0)))</f>
        <v/>
      </c>
      <c r="F17" s="9" t="str">
        <f>IF($B17="","",編集用!$F$18)</f>
        <v/>
      </c>
      <c r="G17" s="9" t="str">
        <f>IF($B17="","",男子オープンの部申込!$I16)</f>
        <v/>
      </c>
      <c r="H17" s="9" t="str">
        <f>IF($G17="","",IF($G17="ハーフマラソン",RIGHT(10000000+男子オープンの部申込!$J16*1000000+男子オープンの部申込!$L16*10000+男子オープンの部申込!$N16*100,7),RIGHT(10000000+男子オープンの部申込!$L16*10000+男子オープンの部申込!$N16*100+男子オープンの部申込!$P16,7)))</f>
        <v/>
      </c>
      <c r="I17" s="9" t="str">
        <f t="shared" si="2"/>
        <v xml:space="preserve"> </v>
      </c>
    </row>
    <row r="18" spans="1:9" x14ac:dyDescent="0.4">
      <c r="A18" s="10" t="str">
        <f>IF($B18="","",INDEX(男子登録情報!$R:$R,MATCH($B18,男子登録情報!$B:$B,0)))</f>
        <v/>
      </c>
      <c r="B18" s="9" t="str">
        <f>IF(男子オープンの部申込!$C17="","",男子オープンの部申込!$C17)</f>
        <v/>
      </c>
      <c r="C18" s="9" t="str">
        <f t="shared" si="0"/>
        <v xml:space="preserve"> </v>
      </c>
      <c r="D18" s="9" t="str">
        <f t="shared" si="1"/>
        <v/>
      </c>
      <c r="E18" s="9" t="str">
        <f>IF($D18="","",INDEX(リスト!$I:$I,MATCH($D18,リスト!$G:$G,0)))</f>
        <v/>
      </c>
      <c r="F18" s="9" t="str">
        <f>IF($B18="","",編集用!$F$18)</f>
        <v/>
      </c>
      <c r="G18" s="9" t="str">
        <f>IF($B18="","",男子オープンの部申込!$I17)</f>
        <v/>
      </c>
      <c r="H18" s="9" t="str">
        <f>IF($G18="","",IF($G18="ハーフマラソン",RIGHT(10000000+男子オープンの部申込!$J17*1000000+男子オープンの部申込!$L17*10000+男子オープンの部申込!$N17*100,7),RIGHT(10000000+男子オープンの部申込!$L17*10000+男子オープンの部申込!$N17*100+男子オープンの部申込!$P17,7)))</f>
        <v/>
      </c>
      <c r="I18" s="9" t="str">
        <f t="shared" si="2"/>
        <v xml:space="preserve"> </v>
      </c>
    </row>
    <row r="19" spans="1:9" x14ac:dyDescent="0.4">
      <c r="A19" s="10" t="str">
        <f>IF($B19="","",INDEX(男子登録情報!$R:$R,MATCH($B19,男子登録情報!$B:$B,0)))</f>
        <v/>
      </c>
      <c r="B19" s="9" t="str">
        <f>IF(男子オープンの部申込!$C18="","",男子オープンの部申込!$C18)</f>
        <v/>
      </c>
      <c r="C19" s="9" t="str">
        <f t="shared" si="0"/>
        <v xml:space="preserve"> </v>
      </c>
      <c r="D19" s="9" t="str">
        <f t="shared" si="1"/>
        <v/>
      </c>
      <c r="E19" s="9" t="str">
        <f>IF($D19="","",INDEX(リスト!$I:$I,MATCH($D19,リスト!$G:$G,0)))</f>
        <v/>
      </c>
      <c r="F19" s="9" t="str">
        <f>IF($B19="","",編集用!$F$18)</f>
        <v/>
      </c>
      <c r="G19" s="9" t="str">
        <f>IF($B19="","",男子オープンの部申込!$I18)</f>
        <v/>
      </c>
      <c r="H19" s="9" t="str">
        <f>IF($G19="","",IF($G19="ハーフマラソン",RIGHT(10000000+男子オープンの部申込!$J18*1000000+男子オープンの部申込!$L18*10000+男子オープンの部申込!$N18*100,7),RIGHT(10000000+男子オープンの部申込!$L18*10000+男子オープンの部申込!$N18*100+男子オープンの部申込!$P18,7)))</f>
        <v/>
      </c>
      <c r="I19" s="9" t="str">
        <f t="shared" si="2"/>
        <v xml:space="preserve"> </v>
      </c>
    </row>
    <row r="20" spans="1:9" x14ac:dyDescent="0.4">
      <c r="A20" s="10" t="str">
        <f>IF($B20="","",INDEX(男子登録情報!$R:$R,MATCH($B20,男子登録情報!$B:$B,0)))</f>
        <v/>
      </c>
      <c r="B20" s="9" t="str">
        <f>IF(男子オープンの部申込!$C19="","",男子オープンの部申込!$C19)</f>
        <v/>
      </c>
      <c r="C20" s="9" t="str">
        <f t="shared" si="0"/>
        <v xml:space="preserve"> </v>
      </c>
      <c r="D20" s="9" t="str">
        <f t="shared" si="1"/>
        <v/>
      </c>
      <c r="E20" s="9" t="str">
        <f>IF($D20="","",INDEX(リスト!$I:$I,MATCH($D20,リスト!$G:$G,0)))</f>
        <v/>
      </c>
      <c r="F20" s="9" t="str">
        <f>IF($B20="","",編集用!$F$18)</f>
        <v/>
      </c>
      <c r="G20" s="9" t="str">
        <f>IF($B20="","",男子オープンの部申込!$I19)</f>
        <v/>
      </c>
      <c r="H20" s="9" t="str">
        <f>IF($G20="","",IF($G20="ハーフマラソン",RIGHT(10000000+男子オープンの部申込!$J19*1000000+男子オープンの部申込!$L19*10000+男子オープンの部申込!$N19*100,7),RIGHT(10000000+男子オープンの部申込!$L19*10000+男子オープンの部申込!$N19*100+男子オープンの部申込!$P19,7)))</f>
        <v/>
      </c>
      <c r="I20" s="9" t="str">
        <f t="shared" si="2"/>
        <v xml:space="preserve"> </v>
      </c>
    </row>
    <row r="21" spans="1:9" x14ac:dyDescent="0.4">
      <c r="A21" s="10" t="str">
        <f>IF($B21="","",INDEX(男子登録情報!$R:$R,MATCH($B21,男子登録情報!$B:$B,0)))</f>
        <v/>
      </c>
      <c r="B21" s="9" t="str">
        <f>IF(男子オープンの部申込!$C20="","",男子オープンの部申込!$C20)</f>
        <v/>
      </c>
      <c r="C21" s="9" t="str">
        <f t="shared" si="0"/>
        <v xml:space="preserve"> </v>
      </c>
      <c r="D21" s="9" t="str">
        <f t="shared" si="1"/>
        <v/>
      </c>
      <c r="E21" s="9" t="str">
        <f>IF($D21="","",INDEX(リスト!$I:$I,MATCH($D21,リスト!$G:$G,0)))</f>
        <v/>
      </c>
      <c r="F21" s="9" t="str">
        <f>IF($B21="","",編集用!$F$18)</f>
        <v/>
      </c>
      <c r="G21" s="9" t="str">
        <f>IF($B21="","",男子オープンの部申込!$I20)</f>
        <v/>
      </c>
      <c r="H21" s="9" t="str">
        <f>IF($G21="","",IF($G21="ハーフマラソン",RIGHT(10000000+男子オープンの部申込!$J20*1000000+男子オープンの部申込!$L20*10000+男子オープンの部申込!$N20*100,7),RIGHT(10000000+男子オープンの部申込!$L20*10000+男子オープンの部申込!$N20*100+男子オープンの部申込!$P20,7)))</f>
        <v/>
      </c>
      <c r="I21" s="9" t="str">
        <f t="shared" si="2"/>
        <v xml:space="preserve"> </v>
      </c>
    </row>
    <row r="22" spans="1:9" x14ac:dyDescent="0.4">
      <c r="A22" s="10" t="str">
        <f>IF($B22="","",INDEX(男子登録情報!$R:$R,MATCH($B22,男子登録情報!$B:$B,0)))</f>
        <v/>
      </c>
      <c r="B22" s="9" t="str">
        <f>IF(男子オープンの部申込!$C21="","",男子オープンの部申込!$C21)</f>
        <v/>
      </c>
      <c r="C22" s="9" t="str">
        <f t="shared" si="0"/>
        <v xml:space="preserve"> </v>
      </c>
      <c r="D22" s="9" t="str">
        <f t="shared" si="1"/>
        <v/>
      </c>
      <c r="E22" s="9" t="str">
        <f>IF($D22="","",INDEX(リスト!$I:$I,MATCH($D22,リスト!$G:$G,0)))</f>
        <v/>
      </c>
      <c r="F22" s="9" t="str">
        <f>IF($B22="","",編集用!$F$18)</f>
        <v/>
      </c>
      <c r="G22" s="9" t="str">
        <f>IF($B22="","",男子オープンの部申込!$I21)</f>
        <v/>
      </c>
      <c r="H22" s="9" t="str">
        <f>IF($G22="","",IF($G22="ハーフマラソン",RIGHT(10000000+男子オープンの部申込!$J21*1000000+男子オープンの部申込!$L21*10000+男子オープンの部申込!$N21*100,7),RIGHT(10000000+男子オープンの部申込!$L21*10000+男子オープンの部申込!$N21*100+男子オープンの部申込!$P21,7)))</f>
        <v/>
      </c>
      <c r="I22" s="9" t="str">
        <f t="shared" si="2"/>
        <v xml:space="preserve"> </v>
      </c>
    </row>
    <row r="23" spans="1:9" x14ac:dyDescent="0.4">
      <c r="A23" s="10" t="str">
        <f>IF($B23="","",INDEX(男子登録情報!$R:$R,MATCH($B23,男子登録情報!$B:$B,0)))</f>
        <v/>
      </c>
      <c r="B23" s="9" t="str">
        <f>IF(男子オープンの部申込!$C22="","",男子オープンの部申込!$C22)</f>
        <v/>
      </c>
      <c r="C23" s="9" t="str">
        <f t="shared" si="0"/>
        <v xml:space="preserve"> </v>
      </c>
      <c r="D23" s="9" t="str">
        <f t="shared" si="1"/>
        <v/>
      </c>
      <c r="E23" s="9" t="str">
        <f>IF($D23="","",INDEX(リスト!$I:$I,MATCH($D23,リスト!$G:$G,0)))</f>
        <v/>
      </c>
      <c r="F23" s="9" t="str">
        <f>IF($B23="","",編集用!$F$18)</f>
        <v/>
      </c>
      <c r="G23" s="9" t="str">
        <f>IF($B23="","",男子オープンの部申込!$I22)</f>
        <v/>
      </c>
      <c r="H23" s="9" t="str">
        <f>IF($G23="","",IF($G23="ハーフマラソン",RIGHT(10000000+男子オープンの部申込!$J22*1000000+男子オープンの部申込!$L22*10000+男子オープンの部申込!$N22*100,7),RIGHT(10000000+男子オープンの部申込!$L22*10000+男子オープンの部申込!$N22*100+男子オープンの部申込!$P22,7)))</f>
        <v/>
      </c>
      <c r="I23" s="9" t="str">
        <f t="shared" si="2"/>
        <v xml:space="preserve"> </v>
      </c>
    </row>
    <row r="24" spans="1:9" x14ac:dyDescent="0.4">
      <c r="A24" s="10" t="str">
        <f>IF($B24="","",INDEX(男子登録情報!$R:$R,MATCH($B24,男子登録情報!$B:$B,0)))</f>
        <v/>
      </c>
      <c r="B24" s="9" t="str">
        <f>IF(男子オープンの部申込!$C23="","",男子オープンの部申込!$C23)</f>
        <v/>
      </c>
      <c r="C24" s="9" t="str">
        <f t="shared" si="0"/>
        <v xml:space="preserve"> </v>
      </c>
      <c r="D24" s="9" t="str">
        <f t="shared" si="1"/>
        <v/>
      </c>
      <c r="E24" s="9" t="str">
        <f>IF($D24="","",INDEX(リスト!$I:$I,MATCH($D24,リスト!$G:$G,0)))</f>
        <v/>
      </c>
      <c r="F24" s="9" t="str">
        <f>IF($B24="","",編集用!$F$18)</f>
        <v/>
      </c>
      <c r="G24" s="9" t="str">
        <f>IF($B24="","",男子オープンの部申込!$I23)</f>
        <v/>
      </c>
      <c r="H24" s="9" t="str">
        <f>IF($G24="","",IF($G24="ハーフマラソン",RIGHT(10000000+男子オープンの部申込!$J23*1000000+男子オープンの部申込!$L23*10000+男子オープンの部申込!$N23*100,7),RIGHT(10000000+男子オープンの部申込!$L23*10000+男子オープンの部申込!$N23*100+男子オープンの部申込!$P23,7)))</f>
        <v/>
      </c>
      <c r="I24" s="9" t="str">
        <f t="shared" si="2"/>
        <v xml:space="preserve"> </v>
      </c>
    </row>
    <row r="25" spans="1:9" x14ac:dyDescent="0.4">
      <c r="A25" s="10" t="str">
        <f>IF($B25="","",INDEX(男子登録情報!$R:$R,MATCH($B25,男子登録情報!$B:$B,0)))</f>
        <v/>
      </c>
      <c r="B25" s="9" t="str">
        <f>IF(男子オープンの部申込!$C24="","",男子オープンの部申込!$C24)</f>
        <v/>
      </c>
      <c r="C25" s="9" t="str">
        <f t="shared" si="0"/>
        <v xml:space="preserve"> </v>
      </c>
      <c r="D25" s="9" t="str">
        <f t="shared" si="1"/>
        <v/>
      </c>
      <c r="E25" s="9" t="str">
        <f>IF($D25="","",INDEX(リスト!$I:$I,MATCH($D25,リスト!$G:$G,0)))</f>
        <v/>
      </c>
      <c r="F25" s="9" t="str">
        <f>IF($B25="","",編集用!$F$18)</f>
        <v/>
      </c>
      <c r="G25" s="9" t="str">
        <f>IF($B25="","",男子オープンの部申込!$I24)</f>
        <v/>
      </c>
      <c r="H25" s="9" t="str">
        <f>IF($G25="","",IF($G25="ハーフマラソン",RIGHT(10000000+男子オープンの部申込!$J24*1000000+男子オープンの部申込!$L24*10000+男子オープンの部申込!$N24*100,7),RIGHT(10000000+男子オープンの部申込!$L24*10000+男子オープンの部申込!$N24*100+男子オープンの部申込!$P24,7)))</f>
        <v/>
      </c>
      <c r="I25" s="9" t="str">
        <f t="shared" si="2"/>
        <v xml:space="preserve"> </v>
      </c>
    </row>
    <row r="26" spans="1:9" x14ac:dyDescent="0.4">
      <c r="A26" s="10" t="str">
        <f>IF($B26="","",INDEX(男子登録情報!$R:$R,MATCH($B26,男子登録情報!$B:$B,0)))</f>
        <v/>
      </c>
      <c r="B26" s="9" t="str">
        <f>IF(男子オープンの部申込!$C25="","",男子オープンの部申込!$C25)</f>
        <v/>
      </c>
      <c r="C26" s="9" t="str">
        <f t="shared" si="0"/>
        <v xml:space="preserve"> </v>
      </c>
      <c r="D26" s="9" t="str">
        <f t="shared" si="1"/>
        <v/>
      </c>
      <c r="E26" s="9" t="str">
        <f>IF($D26="","",INDEX(リスト!$I:$I,MATCH($D26,リスト!$G:$G,0)))</f>
        <v/>
      </c>
      <c r="F26" s="9" t="str">
        <f>IF($B26="","",編集用!$F$18)</f>
        <v/>
      </c>
      <c r="G26" s="9" t="str">
        <f>IF($B26="","",男子オープンの部申込!$I25)</f>
        <v/>
      </c>
      <c r="H26" s="9" t="str">
        <f>IF($G26="","",IF($G26="ハーフマラソン",RIGHT(10000000+男子オープンの部申込!$J25*1000000+男子オープンの部申込!$L25*10000+男子オープンの部申込!$N25*100,7),RIGHT(10000000+男子オープンの部申込!$L25*10000+男子オープンの部申込!$N25*100+男子オープンの部申込!$P25,7)))</f>
        <v/>
      </c>
      <c r="I26" s="9" t="str">
        <f t="shared" si="2"/>
        <v xml:space="preserve"> </v>
      </c>
    </row>
    <row r="27" spans="1:9" x14ac:dyDescent="0.4">
      <c r="A27" s="10" t="str">
        <f>IF($B27="","",INDEX(男子登録情報!$R:$R,MATCH($B27,男子登録情報!$B:$B,0)))</f>
        <v/>
      </c>
      <c r="B27" s="9" t="str">
        <f>IF(男子オープンの部申込!$C26="","",男子オープンの部申込!$C26)</f>
        <v/>
      </c>
      <c r="C27" s="9" t="str">
        <f t="shared" si="0"/>
        <v xml:space="preserve"> </v>
      </c>
      <c r="D27" s="9" t="str">
        <f t="shared" si="1"/>
        <v/>
      </c>
      <c r="E27" s="9" t="str">
        <f>IF($D27="","",INDEX(リスト!$I:$I,MATCH($D27,リスト!$G:$G,0)))</f>
        <v/>
      </c>
      <c r="F27" s="9" t="str">
        <f>IF($B27="","",編集用!$F$18)</f>
        <v/>
      </c>
      <c r="G27" s="9" t="str">
        <f>IF($B27="","",男子オープンの部申込!$I26)</f>
        <v/>
      </c>
      <c r="H27" s="9" t="str">
        <f>IF($G27="","",IF($G27="ハーフマラソン",RIGHT(10000000+男子オープンの部申込!$J26*1000000+男子オープンの部申込!$L26*10000+男子オープンの部申込!$N26*100,7),RIGHT(10000000+男子オープンの部申込!$L26*10000+男子オープンの部申込!$N26*100+男子オープンの部申込!$P26,7)))</f>
        <v/>
      </c>
      <c r="I27" s="9" t="str">
        <f t="shared" si="2"/>
        <v xml:space="preserve"> </v>
      </c>
    </row>
    <row r="28" spans="1:9" x14ac:dyDescent="0.4">
      <c r="A28" s="10" t="str">
        <f>IF($B28="","",INDEX(男子登録情報!$R:$R,MATCH($B28,男子登録情報!$B:$B,0)))</f>
        <v/>
      </c>
      <c r="B28" s="9" t="str">
        <f>IF(男子オープンの部申込!$C27="","",男子オープンの部申込!$C27)</f>
        <v/>
      </c>
      <c r="C28" s="9" t="str">
        <f t="shared" si="0"/>
        <v xml:space="preserve"> </v>
      </c>
      <c r="D28" s="9" t="str">
        <f t="shared" si="1"/>
        <v/>
      </c>
      <c r="E28" s="9" t="str">
        <f>IF($D28="","",INDEX(リスト!$I:$I,MATCH($D28,リスト!$G:$G,0)))</f>
        <v/>
      </c>
      <c r="F28" s="9" t="str">
        <f>IF($B28="","",編集用!$F$18)</f>
        <v/>
      </c>
      <c r="G28" s="9" t="str">
        <f>IF($B28="","",男子オープンの部申込!$I27)</f>
        <v/>
      </c>
      <c r="H28" s="9" t="str">
        <f>IF($G28="","",IF($G28="ハーフマラソン",RIGHT(10000000+男子オープンの部申込!$J27*1000000+男子オープンの部申込!$L27*10000+男子オープンの部申込!$N27*100,7),RIGHT(10000000+男子オープンの部申込!$L27*10000+男子オープンの部申込!$N27*100+男子オープンの部申込!$P27,7)))</f>
        <v/>
      </c>
      <c r="I28" s="9" t="str">
        <f t="shared" si="2"/>
        <v xml:space="preserve"> </v>
      </c>
    </row>
    <row r="29" spans="1:9" x14ac:dyDescent="0.4">
      <c r="A29" s="10" t="str">
        <f>IF($B29="","",INDEX(男子登録情報!$R:$R,MATCH($B29,男子登録情報!$B:$B,0)))</f>
        <v/>
      </c>
      <c r="B29" s="9" t="str">
        <f>IF(男子オープンの部申込!$C28="","",男子オープンの部申込!$C28)</f>
        <v/>
      </c>
      <c r="C29" s="9" t="str">
        <f t="shared" si="0"/>
        <v xml:space="preserve"> </v>
      </c>
      <c r="D29" s="9" t="str">
        <f t="shared" si="1"/>
        <v/>
      </c>
      <c r="E29" s="9" t="str">
        <f>IF($D29="","",INDEX(リスト!$I:$I,MATCH($D29,リスト!$G:$G,0)))</f>
        <v/>
      </c>
      <c r="F29" s="9" t="str">
        <f>IF($B29="","",編集用!$F$18)</f>
        <v/>
      </c>
      <c r="G29" s="9" t="str">
        <f>IF($B29="","",男子オープンの部申込!$I28)</f>
        <v/>
      </c>
      <c r="H29" s="9" t="str">
        <f>IF($G29="","",IF($G29="ハーフマラソン",RIGHT(10000000+男子オープンの部申込!$J28*1000000+男子オープンの部申込!$L28*10000+男子オープンの部申込!$N28*100,7),RIGHT(10000000+男子オープンの部申込!$L28*10000+男子オープンの部申込!$N28*100+男子オープンの部申込!$P28,7)))</f>
        <v/>
      </c>
      <c r="I29" s="9" t="str">
        <f t="shared" si="2"/>
        <v xml:space="preserve"> </v>
      </c>
    </row>
    <row r="30" spans="1:9" x14ac:dyDescent="0.4">
      <c r="A30" s="10" t="str">
        <f>IF($B30="","",INDEX(男子登録情報!$R:$R,MATCH($B30,男子登録情報!$B:$B,0)))</f>
        <v/>
      </c>
      <c r="B30" s="9" t="str">
        <f>IF(男子オープンの部申込!$C29="","",男子オープンの部申込!$C29)</f>
        <v/>
      </c>
      <c r="C30" s="9" t="str">
        <f t="shared" si="0"/>
        <v xml:space="preserve"> </v>
      </c>
      <c r="D30" s="9" t="str">
        <f t="shared" si="1"/>
        <v/>
      </c>
      <c r="E30" s="9" t="str">
        <f>IF($D30="","",INDEX(リスト!$I:$I,MATCH($D30,リスト!$G:$G,0)))</f>
        <v/>
      </c>
      <c r="F30" s="9" t="str">
        <f>IF($B30="","",編集用!$F$18)</f>
        <v/>
      </c>
      <c r="G30" s="9" t="str">
        <f>IF($B30="","",男子オープンの部申込!$I29)</f>
        <v/>
      </c>
      <c r="H30" s="9" t="str">
        <f>IF($G30="","",IF($G30="ハーフマラソン",RIGHT(10000000+男子オープンの部申込!$J29*1000000+男子オープンの部申込!$L29*10000+男子オープンの部申込!$N29*100,7),RIGHT(10000000+男子オープンの部申込!$L29*10000+男子オープンの部申込!$N29*100+男子オープンの部申込!$P29,7)))</f>
        <v/>
      </c>
      <c r="I30" s="9" t="str">
        <f t="shared" si="2"/>
        <v xml:space="preserve"> </v>
      </c>
    </row>
    <row r="31" spans="1:9" x14ac:dyDescent="0.4">
      <c r="A31" s="10" t="str">
        <f>IF($B31="","",INDEX(男子登録情報!$R:$R,MATCH($B31,男子登録情報!$B:$B,0)))</f>
        <v/>
      </c>
      <c r="B31" s="9" t="str">
        <f>IF(男子オープンの部申込!$C30="","",男子オープンの部申込!$C30)</f>
        <v/>
      </c>
      <c r="C31" s="9" t="str">
        <f t="shared" si="0"/>
        <v xml:space="preserve"> </v>
      </c>
      <c r="D31" s="9" t="str">
        <f t="shared" si="1"/>
        <v/>
      </c>
      <c r="E31" s="9" t="str">
        <f>IF($D31="","",INDEX(リスト!$I:$I,MATCH($D31,リスト!$G:$G,0)))</f>
        <v/>
      </c>
      <c r="F31" s="9" t="str">
        <f>IF($B31="","",編集用!$F$18)</f>
        <v/>
      </c>
      <c r="G31" s="9" t="str">
        <f>IF($B31="","",男子オープンの部申込!$I30)</f>
        <v/>
      </c>
      <c r="H31" s="9" t="str">
        <f>IF($G31="","",IF($G31="ハーフマラソン",RIGHT(10000000+男子オープンの部申込!$J30*1000000+男子オープンの部申込!$L30*10000+男子オープンの部申込!$N30*100,7),RIGHT(10000000+男子オープンの部申込!$L30*10000+男子オープンの部申込!$N30*100+男子オープンの部申込!$P30,7)))</f>
        <v/>
      </c>
      <c r="I31" s="9" t="str">
        <f t="shared" si="2"/>
        <v xml:space="preserve"> </v>
      </c>
    </row>
    <row r="32" spans="1:9" x14ac:dyDescent="0.4">
      <c r="A32" s="10" t="str">
        <f>IF($B32="","",INDEX(男子登録情報!$R:$R,MATCH($B32,男子登録情報!$B:$B,0)))</f>
        <v/>
      </c>
      <c r="B32" s="9" t="str">
        <f>IF(男子オープンの部申込!$C31="","",男子オープンの部申込!$C31)</f>
        <v/>
      </c>
      <c r="C32" s="9" t="str">
        <f t="shared" si="0"/>
        <v xml:space="preserve"> </v>
      </c>
      <c r="D32" s="9" t="str">
        <f t="shared" si="1"/>
        <v/>
      </c>
      <c r="E32" s="9" t="str">
        <f>IF($D32="","",INDEX(リスト!$I:$I,MATCH($D32,リスト!$G:$G,0)))</f>
        <v/>
      </c>
      <c r="F32" s="9" t="str">
        <f>IF($B32="","",編集用!$F$18)</f>
        <v/>
      </c>
      <c r="G32" s="9" t="str">
        <f>IF($B32="","",男子オープンの部申込!$I31)</f>
        <v/>
      </c>
      <c r="H32" s="9" t="str">
        <f>IF($G32="","",IF($G32="ハーフマラソン",RIGHT(10000000+男子オープンの部申込!$J31*1000000+男子オープンの部申込!$L31*10000+男子オープンの部申込!$N31*100,7),RIGHT(10000000+男子オープンの部申込!$L31*10000+男子オープンの部申込!$N31*100+男子オープンの部申込!$P31,7)))</f>
        <v/>
      </c>
      <c r="I32" s="9" t="str">
        <f t="shared" si="2"/>
        <v xml:space="preserve"> </v>
      </c>
    </row>
    <row r="33" spans="1:9" x14ac:dyDescent="0.4">
      <c r="A33" s="10" t="str">
        <f>IF($B33="","",INDEX(男子登録情報!$R:$R,MATCH($B33,男子登録情報!$B:$B,0)))</f>
        <v/>
      </c>
      <c r="B33" s="9" t="str">
        <f>IF(男子オープンの部申込!$C32="","",男子オープンの部申込!$C32)</f>
        <v/>
      </c>
      <c r="C33" s="9" t="str">
        <f t="shared" si="0"/>
        <v xml:space="preserve"> </v>
      </c>
      <c r="D33" s="9" t="str">
        <f t="shared" si="1"/>
        <v/>
      </c>
      <c r="E33" s="9" t="str">
        <f>IF($D33="","",INDEX(リスト!$I:$I,MATCH($D33,リスト!$G:$G,0)))</f>
        <v/>
      </c>
      <c r="F33" s="9" t="str">
        <f>IF($B33="","",編集用!$F$18)</f>
        <v/>
      </c>
      <c r="G33" s="9" t="str">
        <f>IF($B33="","",男子オープンの部申込!$I32)</f>
        <v/>
      </c>
      <c r="H33" s="9" t="str">
        <f>IF($G33="","",IF($G33="ハーフマラソン",RIGHT(10000000+男子オープンの部申込!$J32*1000000+男子オープンの部申込!$L32*10000+男子オープンの部申込!$N32*100,7),RIGHT(10000000+男子オープンの部申込!$L32*10000+男子オープンの部申込!$N32*100+男子オープンの部申込!$P32,7)))</f>
        <v/>
      </c>
      <c r="I33" s="9" t="str">
        <f t="shared" si="2"/>
        <v xml:space="preserve"> </v>
      </c>
    </row>
    <row r="34" spans="1:9" x14ac:dyDescent="0.4">
      <c r="A34" s="10" t="str">
        <f>IF($B34="","",INDEX(男子登録情報!$R:$R,MATCH($B34,男子登録情報!$B:$B,0)))</f>
        <v/>
      </c>
      <c r="B34" s="9" t="str">
        <f>IF(男子オープンの部申込!$C33="","",男子オープンの部申込!$C33)</f>
        <v/>
      </c>
      <c r="C34" s="9" t="str">
        <f t="shared" si="0"/>
        <v xml:space="preserve"> </v>
      </c>
      <c r="D34" s="9" t="str">
        <f t="shared" si="1"/>
        <v/>
      </c>
      <c r="E34" s="9" t="str">
        <f>IF($D34="","",INDEX(リスト!$I:$I,MATCH($D34,リスト!$G:$G,0)))</f>
        <v/>
      </c>
      <c r="F34" s="9" t="str">
        <f>IF($B34="","",編集用!$F$18)</f>
        <v/>
      </c>
      <c r="G34" s="9" t="str">
        <f>IF($B34="","",男子オープンの部申込!$I33)</f>
        <v/>
      </c>
      <c r="H34" s="9" t="str">
        <f>IF($G34="","",IF($G34="ハーフマラソン",RIGHT(10000000+男子オープンの部申込!$J33*1000000+男子オープンの部申込!$L33*10000+男子オープンの部申込!$N33*100,7),RIGHT(10000000+男子オープンの部申込!$L33*10000+男子オープンの部申込!$N33*100+男子オープンの部申込!$P33,7)))</f>
        <v/>
      </c>
      <c r="I34" s="9" t="str">
        <f t="shared" si="2"/>
        <v xml:space="preserve"> </v>
      </c>
    </row>
    <row r="35" spans="1:9" x14ac:dyDescent="0.4">
      <c r="A35" s="10" t="str">
        <f>IF($B35="","",INDEX(男子登録情報!$R:$R,MATCH($B35,男子登録情報!$B:$B,0)))</f>
        <v/>
      </c>
      <c r="B35" s="9" t="str">
        <f>IF(男子オープンの部申込!$C34="","",男子オープンの部申込!$C34)</f>
        <v/>
      </c>
      <c r="C35" s="9" t="str">
        <f t="shared" si="0"/>
        <v xml:space="preserve"> </v>
      </c>
      <c r="D35" s="9" t="str">
        <f t="shared" si="1"/>
        <v/>
      </c>
      <c r="E35" s="9" t="str">
        <f>IF($D35="","",INDEX(リスト!$I:$I,MATCH($D35,リスト!$G:$G,0)))</f>
        <v/>
      </c>
      <c r="F35" s="9" t="str">
        <f>IF($B35="","",編集用!$F$18)</f>
        <v/>
      </c>
      <c r="G35" s="9" t="str">
        <f>IF($B35="","",男子オープンの部申込!$I34)</f>
        <v/>
      </c>
      <c r="H35" s="9" t="str">
        <f>IF($G35="","",IF($G35="ハーフマラソン",RIGHT(10000000+男子オープンの部申込!$J34*1000000+男子オープンの部申込!$L34*10000+男子オープンの部申込!$N34*100,7),RIGHT(10000000+男子オープンの部申込!$L34*10000+男子オープンの部申込!$N34*100+男子オープンの部申込!$P34,7)))</f>
        <v/>
      </c>
      <c r="I35" s="9" t="str">
        <f t="shared" si="2"/>
        <v xml:space="preserve"> </v>
      </c>
    </row>
    <row r="36" spans="1:9" x14ac:dyDescent="0.4">
      <c r="A36" s="10" t="str">
        <f>IF($B36="","",INDEX(男子登録情報!$R:$R,MATCH($B36,男子登録情報!$B:$B,0)))</f>
        <v/>
      </c>
      <c r="B36" s="9" t="str">
        <f>IF(男子オープンの部申込!$C35="","",男子オープンの部申込!$C35)</f>
        <v/>
      </c>
      <c r="C36" s="9" t="str">
        <f t="shared" si="0"/>
        <v xml:space="preserve"> </v>
      </c>
      <c r="D36" s="9" t="str">
        <f t="shared" si="1"/>
        <v/>
      </c>
      <c r="E36" s="9" t="str">
        <f>IF($D36="","",INDEX(リスト!$I:$I,MATCH($D36,リスト!$G:$G,0)))</f>
        <v/>
      </c>
      <c r="F36" s="9" t="str">
        <f>IF($B36="","",編集用!$F$18)</f>
        <v/>
      </c>
      <c r="G36" s="9" t="str">
        <f>IF($B36="","",男子オープンの部申込!$I35)</f>
        <v/>
      </c>
      <c r="H36" s="9" t="str">
        <f>IF($G36="","",IF($G36="ハーフマラソン",RIGHT(10000000+男子オープンの部申込!$J35*1000000+男子オープンの部申込!$L35*10000+男子オープンの部申込!$N35*100,7),RIGHT(10000000+男子オープンの部申込!$L35*10000+男子オープンの部申込!$N35*100+男子オープンの部申込!$P35,7)))</f>
        <v/>
      </c>
      <c r="I36" s="9" t="str">
        <f t="shared" si="2"/>
        <v xml:space="preserve"> </v>
      </c>
    </row>
    <row r="37" spans="1:9" x14ac:dyDescent="0.4">
      <c r="A37" s="10" t="str">
        <f>IF($B37="","",INDEX(男子登録情報!$R:$R,MATCH($B37,男子登録情報!$B:$B,0)))</f>
        <v/>
      </c>
      <c r="B37" s="9" t="str">
        <f>IF(男子オープンの部申込!$C36="","",男子オープンの部申込!$C36)</f>
        <v/>
      </c>
      <c r="C37" s="9" t="str">
        <f t="shared" si="0"/>
        <v xml:space="preserve"> </v>
      </c>
      <c r="D37" s="9" t="str">
        <f t="shared" si="1"/>
        <v/>
      </c>
      <c r="E37" s="9" t="str">
        <f>IF($D37="","",INDEX(リスト!$I:$I,MATCH($D37,リスト!$G:$G,0)))</f>
        <v/>
      </c>
      <c r="F37" s="9" t="str">
        <f>IF($B37="","",編集用!$F$18)</f>
        <v/>
      </c>
      <c r="G37" s="9" t="str">
        <f>IF($B37="","",男子オープンの部申込!$I36)</f>
        <v/>
      </c>
      <c r="H37" s="9" t="str">
        <f>IF($G37="","",IF($G37="ハーフマラソン",RIGHT(10000000+男子オープンの部申込!$J36*1000000+男子オープンの部申込!$L36*10000+男子オープンの部申込!$N36*100,7),RIGHT(10000000+男子オープンの部申込!$L36*10000+男子オープンの部申込!$N36*100+男子オープンの部申込!$P36,7)))</f>
        <v/>
      </c>
      <c r="I37" s="9" t="str">
        <f t="shared" si="2"/>
        <v xml:space="preserve"> </v>
      </c>
    </row>
    <row r="38" spans="1:9" x14ac:dyDescent="0.4">
      <c r="A38" s="10" t="str">
        <f>IF($B38="","",INDEX(男子登録情報!$R:$R,MATCH($B38,男子登録情報!$B:$B,0)))</f>
        <v/>
      </c>
      <c r="B38" s="9" t="str">
        <f>IF(男子オープンの部申込!$C37="","",男子オープンの部申込!$C37)</f>
        <v/>
      </c>
      <c r="C38" s="9" t="str">
        <f t="shared" si="0"/>
        <v xml:space="preserve"> </v>
      </c>
      <c r="D38" s="9" t="str">
        <f t="shared" si="1"/>
        <v/>
      </c>
      <c r="E38" s="9" t="str">
        <f>IF($D38="","",INDEX(リスト!$I:$I,MATCH($D38,リスト!$G:$G,0)))</f>
        <v/>
      </c>
      <c r="F38" s="9" t="str">
        <f>IF($B38="","",編集用!$F$18)</f>
        <v/>
      </c>
      <c r="G38" s="9" t="str">
        <f>IF($B38="","",男子オープンの部申込!$I37)</f>
        <v/>
      </c>
      <c r="H38" s="9" t="str">
        <f>IF($G38="","",IF($G38="ハーフマラソン",RIGHT(10000000+男子オープンの部申込!$J37*1000000+男子オープンの部申込!$L37*10000+男子オープンの部申込!$N37*100,7),RIGHT(10000000+男子オープンの部申込!$L37*10000+男子オープンの部申込!$N37*100+男子オープンの部申込!$P37,7)))</f>
        <v/>
      </c>
      <c r="I38" s="9" t="str">
        <f t="shared" si="2"/>
        <v xml:space="preserve"> </v>
      </c>
    </row>
    <row r="39" spans="1:9" x14ac:dyDescent="0.4">
      <c r="A39" s="10" t="str">
        <f>IF($B39="","",INDEX(男子登録情報!$R:$R,MATCH($B39,男子登録情報!$B:$B,0)))</f>
        <v/>
      </c>
      <c r="B39" s="9" t="str">
        <f>IF(男子オープンの部申込!$C38="","",男子オープンの部申込!$C38)</f>
        <v/>
      </c>
      <c r="C39" s="9" t="str">
        <f t="shared" si="0"/>
        <v xml:space="preserve"> </v>
      </c>
      <c r="D39" s="9" t="str">
        <f t="shared" si="1"/>
        <v/>
      </c>
      <c r="E39" s="9" t="str">
        <f>IF($D39="","",INDEX(リスト!$I:$I,MATCH($D39,リスト!$G:$G,0)))</f>
        <v/>
      </c>
      <c r="F39" s="9" t="str">
        <f>IF($B39="","",編集用!$F$18)</f>
        <v/>
      </c>
      <c r="G39" s="9" t="str">
        <f>IF($B39="","",男子オープンの部申込!$I38)</f>
        <v/>
      </c>
      <c r="H39" s="9" t="str">
        <f>IF($G39="","",IF($G39="ハーフマラソン",RIGHT(10000000+男子オープンの部申込!$J38*1000000+男子オープンの部申込!$L38*10000+男子オープンの部申込!$N38*100,7),RIGHT(10000000+男子オープンの部申込!$L38*10000+男子オープンの部申込!$N38*100+男子オープンの部申込!$P38,7)))</f>
        <v/>
      </c>
      <c r="I39" s="9" t="str">
        <f t="shared" si="2"/>
        <v xml:space="preserve"> </v>
      </c>
    </row>
    <row r="40" spans="1:9" x14ac:dyDescent="0.4"/>
    <row r="41" spans="1:9" x14ac:dyDescent="0.4">
      <c r="A41" s="11" t="str">
        <f>IF($B41="","",INDEX(女子登録情報!$O:$O,MATCH($B41,女子登録情報!$A:$A,0)))</f>
        <v/>
      </c>
      <c r="B41" s="9" t="str">
        <f>IF(女子オープンの部申込!$C9="","",女子オープンの部申込!$C9)</f>
        <v/>
      </c>
      <c r="C41" s="9" t="str">
        <f>$I41</f>
        <v xml:space="preserve"> </v>
      </c>
      <c r="D41" s="9" t="str">
        <f>IF($B41="","","ハーフマラソン")</f>
        <v/>
      </c>
      <c r="E41" s="9" t="str">
        <f>IF($D41="","",INDEX(リスト!$L:$L,MATCH($D41,リスト!$J:$J,0)))</f>
        <v/>
      </c>
      <c r="F41" s="9" t="str">
        <f>IF($B41="","",編集用!$F$18)</f>
        <v/>
      </c>
      <c r="G41" s="9" t="str">
        <f>IF($B41="","",女子オープンの部申込!$I9)</f>
        <v/>
      </c>
      <c r="H41" s="9" t="str">
        <f>IF($G41="","",IF($G41="ハーフマラソン",RIGHT(10000000+女子オープンの部申込!$J9*1000000+女子オープンの部申込!$L9*10000+女子オープンの部申込!$N9*100,7),RIGHT(10000000+女子オープンの部申込!$L9*10000+女子オープンの部申込!$N9*100+女子オープンの部申込!$P9,7)))</f>
        <v/>
      </c>
      <c r="I41" s="9" t="str">
        <f>$E41&amp;$F41&amp;" "&amp;$H41</f>
        <v xml:space="preserve"> </v>
      </c>
    </row>
    <row r="42" spans="1:9" x14ac:dyDescent="0.4">
      <c r="A42" s="9" t="str">
        <f>IF($B42="","",INDEX(女子登録情報!$O:$O,MATCH($B42,女子登録情報!$A:$A,0)))</f>
        <v/>
      </c>
      <c r="B42" s="9" t="str">
        <f>IF(女子オープンの部申込!$C10="","",女子オープンの部申込!$C10)</f>
        <v/>
      </c>
      <c r="C42" s="9" t="str">
        <f t="shared" ref="C42:C70" si="3">$I42</f>
        <v xml:space="preserve"> </v>
      </c>
      <c r="D42" s="9" t="str">
        <f t="shared" ref="D42:D70" si="4">IF($B42="","","ハーフマラソン")</f>
        <v/>
      </c>
      <c r="E42" s="9" t="str">
        <f>IF($D42="","",INDEX(リスト!$L:$L,MATCH($D42,リスト!$J:$J,0)))</f>
        <v/>
      </c>
      <c r="F42" s="9" t="str">
        <f>IF($B42="","",編集用!$F$18)</f>
        <v/>
      </c>
      <c r="G42" s="9" t="str">
        <f>IF($B42="","",女子オープンの部申込!$I10)</f>
        <v/>
      </c>
      <c r="H42" s="9" t="str">
        <f>IF($G42="","",IF($G42="ハーフマラソン",RIGHT(10000000+女子オープンの部申込!$J10*1000000+女子オープンの部申込!$L10*10000+女子オープンの部申込!$N10*100,7),RIGHT(10000000+女子オープンの部申込!$L10*10000+女子オープンの部申込!$N10*100+女子オープンの部申込!$P10,7)))</f>
        <v/>
      </c>
      <c r="I42" s="9" t="str">
        <f t="shared" ref="I42:I70" si="5">$E42&amp;$F42&amp;" "&amp;$H42</f>
        <v xml:space="preserve"> </v>
      </c>
    </row>
    <row r="43" spans="1:9" x14ac:dyDescent="0.4">
      <c r="A43" s="9" t="str">
        <f>IF($B43="","",INDEX(女子登録情報!$O:$O,MATCH($B43,女子登録情報!$A:$A,0)))</f>
        <v/>
      </c>
      <c r="B43" s="9" t="str">
        <f>IF(女子オープンの部申込!$C11="","",女子オープンの部申込!$C11)</f>
        <v/>
      </c>
      <c r="C43" s="9" t="str">
        <f t="shared" si="3"/>
        <v xml:space="preserve"> </v>
      </c>
      <c r="D43" s="9" t="str">
        <f t="shared" si="4"/>
        <v/>
      </c>
      <c r="E43" s="9" t="str">
        <f>IF($D43="","",INDEX(リスト!$L:$L,MATCH($D43,リスト!$J:$J,0)))</f>
        <v/>
      </c>
      <c r="F43" s="9" t="str">
        <f>IF($B43="","",編集用!$F$18)</f>
        <v/>
      </c>
      <c r="G43" s="9" t="str">
        <f>IF($B43="","",女子オープンの部申込!$I11)</f>
        <v/>
      </c>
      <c r="H43" s="9" t="str">
        <f>IF($G43="","",IF($G43="ハーフマラソン",RIGHT(10000000+女子オープンの部申込!$J11*1000000+女子オープンの部申込!$L11*10000+女子オープンの部申込!$N11*100,7),RIGHT(10000000+女子オープンの部申込!$L11*10000+女子オープンの部申込!$N11*100+女子オープンの部申込!$P11,7)))</f>
        <v/>
      </c>
      <c r="I43" s="9" t="str">
        <f t="shared" si="5"/>
        <v xml:space="preserve"> </v>
      </c>
    </row>
    <row r="44" spans="1:9" x14ac:dyDescent="0.4">
      <c r="A44" s="9" t="str">
        <f>IF($B44="","",INDEX(女子登録情報!$O:$O,MATCH($B44,女子登録情報!$A:$A,0)))</f>
        <v/>
      </c>
      <c r="B44" s="9" t="str">
        <f>IF(女子オープンの部申込!$C12="","",女子オープンの部申込!$C12)</f>
        <v/>
      </c>
      <c r="C44" s="9" t="str">
        <f t="shared" si="3"/>
        <v xml:space="preserve"> </v>
      </c>
      <c r="D44" s="9" t="str">
        <f t="shared" si="4"/>
        <v/>
      </c>
      <c r="E44" s="9" t="str">
        <f>IF($D44="","",INDEX(リスト!$L:$L,MATCH($D44,リスト!$J:$J,0)))</f>
        <v/>
      </c>
      <c r="F44" s="9" t="str">
        <f>IF($B44="","",編集用!$F$18)</f>
        <v/>
      </c>
      <c r="G44" s="9" t="str">
        <f>IF($B44="","",女子オープンの部申込!$I12)</f>
        <v/>
      </c>
      <c r="H44" s="9" t="str">
        <f>IF($G44="","",IF($G44="ハーフマラソン",RIGHT(10000000+女子オープンの部申込!$J12*1000000+女子オープンの部申込!$L12*10000+女子オープンの部申込!$N12*100,7),RIGHT(10000000+女子オープンの部申込!$L12*10000+女子オープンの部申込!$N12*100+女子オープンの部申込!$P12,7)))</f>
        <v/>
      </c>
      <c r="I44" s="9" t="str">
        <f t="shared" si="5"/>
        <v xml:space="preserve"> </v>
      </c>
    </row>
    <row r="45" spans="1:9" x14ac:dyDescent="0.4">
      <c r="A45" s="9" t="str">
        <f>IF($B45="","",INDEX(女子登録情報!$O:$O,MATCH($B45,女子登録情報!$A:$A,0)))</f>
        <v/>
      </c>
      <c r="B45" s="9" t="str">
        <f>IF(女子オープンの部申込!$C13="","",女子オープンの部申込!$C13)</f>
        <v/>
      </c>
      <c r="C45" s="9" t="str">
        <f t="shared" si="3"/>
        <v xml:space="preserve"> </v>
      </c>
      <c r="D45" s="9" t="str">
        <f t="shared" si="4"/>
        <v/>
      </c>
      <c r="E45" s="9" t="str">
        <f>IF($D45="","",INDEX(リスト!$L:$L,MATCH($D45,リスト!$J:$J,0)))</f>
        <v/>
      </c>
      <c r="F45" s="9" t="str">
        <f>IF($B45="","",編集用!$F$18)</f>
        <v/>
      </c>
      <c r="G45" s="9" t="str">
        <f>IF($B45="","",女子オープンの部申込!$I13)</f>
        <v/>
      </c>
      <c r="H45" s="9" t="str">
        <f>IF($G45="","",IF($G45="ハーフマラソン",RIGHT(10000000+女子オープンの部申込!$J13*1000000+女子オープンの部申込!$L13*10000+女子オープンの部申込!$N13*100,7),RIGHT(10000000+女子オープンの部申込!$L13*10000+女子オープンの部申込!$N13*100+女子オープンの部申込!$P13,7)))</f>
        <v/>
      </c>
      <c r="I45" s="9" t="str">
        <f t="shared" si="5"/>
        <v xml:space="preserve"> </v>
      </c>
    </row>
    <row r="46" spans="1:9" x14ac:dyDescent="0.4">
      <c r="A46" s="9" t="str">
        <f>IF($B46="","",INDEX(女子登録情報!$O:$O,MATCH($B46,女子登録情報!$A:$A,0)))</f>
        <v/>
      </c>
      <c r="B46" s="9" t="str">
        <f>IF(女子オープンの部申込!$C14="","",女子オープンの部申込!$C14)</f>
        <v/>
      </c>
      <c r="C46" s="9" t="str">
        <f t="shared" si="3"/>
        <v xml:space="preserve"> </v>
      </c>
      <c r="D46" s="9" t="str">
        <f t="shared" si="4"/>
        <v/>
      </c>
      <c r="E46" s="9" t="str">
        <f>IF($D46="","",INDEX(リスト!$L:$L,MATCH($D46,リスト!$J:$J,0)))</f>
        <v/>
      </c>
      <c r="F46" s="9" t="str">
        <f>IF($B46="","",編集用!$F$18)</f>
        <v/>
      </c>
      <c r="G46" s="9" t="str">
        <f>IF($B46="","",女子オープンの部申込!$I14)</f>
        <v/>
      </c>
      <c r="H46" s="9" t="str">
        <f>IF($G46="","",IF($G46="ハーフマラソン",RIGHT(10000000+女子オープンの部申込!$J14*1000000+女子オープンの部申込!$L14*10000+女子オープンの部申込!$N14*100,7),RIGHT(10000000+女子オープンの部申込!$L14*10000+女子オープンの部申込!$N14*100+女子オープンの部申込!$P14,7)))</f>
        <v/>
      </c>
      <c r="I46" s="9" t="str">
        <f t="shared" si="5"/>
        <v xml:space="preserve"> </v>
      </c>
    </row>
    <row r="47" spans="1:9" x14ac:dyDescent="0.4">
      <c r="A47" s="9" t="str">
        <f>IF($B47="","",INDEX(女子登録情報!$O:$O,MATCH($B47,女子登録情報!$A:$A,0)))</f>
        <v/>
      </c>
      <c r="B47" s="9" t="str">
        <f>IF(女子オープンの部申込!$C15="","",女子オープンの部申込!$C15)</f>
        <v/>
      </c>
      <c r="C47" s="9" t="str">
        <f t="shared" si="3"/>
        <v xml:space="preserve"> </v>
      </c>
      <c r="D47" s="9" t="str">
        <f t="shared" si="4"/>
        <v/>
      </c>
      <c r="E47" s="9" t="str">
        <f>IF($D47="","",INDEX(リスト!$L:$L,MATCH($D47,リスト!$J:$J,0)))</f>
        <v/>
      </c>
      <c r="F47" s="9" t="str">
        <f>IF($B47="","",編集用!$F$18)</f>
        <v/>
      </c>
      <c r="G47" s="9" t="str">
        <f>IF($B47="","",女子オープンの部申込!$I15)</f>
        <v/>
      </c>
      <c r="H47" s="9" t="str">
        <f>IF($G47="","",IF($G47="ハーフマラソン",RIGHT(10000000+女子オープンの部申込!$J15*1000000+女子オープンの部申込!$L15*10000+女子オープンの部申込!$N15*100,7),RIGHT(10000000+女子オープンの部申込!$L15*10000+女子オープンの部申込!$N15*100+女子オープンの部申込!$P15,7)))</f>
        <v/>
      </c>
      <c r="I47" s="9" t="str">
        <f t="shared" si="5"/>
        <v xml:space="preserve"> </v>
      </c>
    </row>
    <row r="48" spans="1:9" x14ac:dyDescent="0.4">
      <c r="A48" s="9" t="str">
        <f>IF($B48="","",INDEX(女子登録情報!$O:$O,MATCH($B48,女子登録情報!$A:$A,0)))</f>
        <v/>
      </c>
      <c r="B48" s="9" t="str">
        <f>IF(女子オープンの部申込!$C16="","",女子オープンの部申込!$C16)</f>
        <v/>
      </c>
      <c r="C48" s="9" t="str">
        <f t="shared" si="3"/>
        <v xml:space="preserve"> </v>
      </c>
      <c r="D48" s="9" t="str">
        <f t="shared" si="4"/>
        <v/>
      </c>
      <c r="E48" s="9" t="str">
        <f>IF($D48="","",INDEX(リスト!$L:$L,MATCH($D48,リスト!$J:$J,0)))</f>
        <v/>
      </c>
      <c r="F48" s="9" t="str">
        <f>IF($B48="","",編集用!$F$18)</f>
        <v/>
      </c>
      <c r="G48" s="9" t="str">
        <f>IF($B48="","",女子オープンの部申込!$I16)</f>
        <v/>
      </c>
      <c r="H48" s="9" t="str">
        <f>IF($G48="","",IF($G48="ハーフマラソン",RIGHT(10000000+女子オープンの部申込!$J16*1000000+女子オープンの部申込!$L16*10000+女子オープンの部申込!$N16*100,7),RIGHT(10000000+女子オープンの部申込!$L16*10000+女子オープンの部申込!$N16*100+女子オープンの部申込!$P16,7)))</f>
        <v/>
      </c>
      <c r="I48" s="9" t="str">
        <f t="shared" si="5"/>
        <v xml:space="preserve"> </v>
      </c>
    </row>
    <row r="49" spans="1:9" x14ac:dyDescent="0.4">
      <c r="A49" s="9" t="str">
        <f>IF($B49="","",INDEX(女子登録情報!$O:$O,MATCH($B49,女子登録情報!$A:$A,0)))</f>
        <v/>
      </c>
      <c r="B49" s="9" t="str">
        <f>IF(女子オープンの部申込!$C17="","",女子オープンの部申込!$C17)</f>
        <v/>
      </c>
      <c r="C49" s="9" t="str">
        <f t="shared" si="3"/>
        <v xml:space="preserve"> </v>
      </c>
      <c r="D49" s="9" t="str">
        <f t="shared" si="4"/>
        <v/>
      </c>
      <c r="E49" s="9" t="str">
        <f>IF($D49="","",INDEX(リスト!$L:$L,MATCH($D49,リスト!$J:$J,0)))</f>
        <v/>
      </c>
      <c r="F49" s="9" t="str">
        <f>IF($B49="","",編集用!$F$18)</f>
        <v/>
      </c>
      <c r="G49" s="9" t="str">
        <f>IF($B49="","",女子オープンの部申込!$I17)</f>
        <v/>
      </c>
      <c r="H49" s="9" t="str">
        <f>IF($G49="","",IF($G49="ハーフマラソン",RIGHT(10000000+女子オープンの部申込!$J17*1000000+女子オープンの部申込!$L17*10000+女子オープンの部申込!$N17*100,7),RIGHT(10000000+女子オープンの部申込!$L17*10000+女子オープンの部申込!$N17*100+女子オープンの部申込!$P17,7)))</f>
        <v/>
      </c>
      <c r="I49" s="9" t="str">
        <f t="shared" si="5"/>
        <v xml:space="preserve"> </v>
      </c>
    </row>
    <row r="50" spans="1:9" x14ac:dyDescent="0.4">
      <c r="A50" s="9" t="str">
        <f>IF($B50="","",INDEX(女子登録情報!$O:$O,MATCH($B50,女子登録情報!$A:$A,0)))</f>
        <v/>
      </c>
      <c r="B50" s="9" t="str">
        <f>IF(女子オープンの部申込!$C18="","",女子オープンの部申込!$C18)</f>
        <v/>
      </c>
      <c r="C50" s="9" t="str">
        <f t="shared" si="3"/>
        <v xml:space="preserve"> </v>
      </c>
      <c r="D50" s="9" t="str">
        <f t="shared" si="4"/>
        <v/>
      </c>
      <c r="E50" s="9" t="str">
        <f>IF($D50="","",INDEX(リスト!$L:$L,MATCH($D50,リスト!$J:$J,0)))</f>
        <v/>
      </c>
      <c r="F50" s="9" t="str">
        <f>IF($B50="","",編集用!$F$18)</f>
        <v/>
      </c>
      <c r="G50" s="9" t="str">
        <f>IF($B50="","",女子オープンの部申込!$I18)</f>
        <v/>
      </c>
      <c r="H50" s="9" t="str">
        <f>IF($G50="","",IF($G50="ハーフマラソン",RIGHT(10000000+女子オープンの部申込!$J18*1000000+女子オープンの部申込!$L18*10000+女子オープンの部申込!$N18*100,7),RIGHT(10000000+女子オープンの部申込!$L18*10000+女子オープンの部申込!$N18*100+女子オープンの部申込!$P18,7)))</f>
        <v/>
      </c>
      <c r="I50" s="9" t="str">
        <f t="shared" si="5"/>
        <v xml:space="preserve"> </v>
      </c>
    </row>
    <row r="51" spans="1:9" x14ac:dyDescent="0.4">
      <c r="A51" s="9" t="str">
        <f>IF($B51="","",INDEX(女子登録情報!$O:$O,MATCH($B51,女子登録情報!$A:$A,0)))</f>
        <v/>
      </c>
      <c r="B51" s="9" t="str">
        <f>IF(女子オープンの部申込!$C19="","",女子オープンの部申込!$C19)</f>
        <v/>
      </c>
      <c r="C51" s="9" t="str">
        <f t="shared" si="3"/>
        <v xml:space="preserve"> </v>
      </c>
      <c r="D51" s="9" t="str">
        <f t="shared" si="4"/>
        <v/>
      </c>
      <c r="E51" s="9" t="str">
        <f>IF($D51="","",INDEX(リスト!$L:$L,MATCH($D51,リスト!$J:$J,0)))</f>
        <v/>
      </c>
      <c r="F51" s="9" t="str">
        <f>IF($B51="","",編集用!$F$18)</f>
        <v/>
      </c>
      <c r="G51" s="9" t="str">
        <f>IF($B51="","",女子オープンの部申込!$I19)</f>
        <v/>
      </c>
      <c r="H51" s="9" t="str">
        <f>IF($G51="","",IF($G51="ハーフマラソン",RIGHT(10000000+女子オープンの部申込!$J19*1000000+女子オープンの部申込!$L19*10000+女子オープンの部申込!$N19*100,7),RIGHT(10000000+女子オープンの部申込!$L19*10000+女子オープンの部申込!$N19*100+女子オープンの部申込!$P19,7)))</f>
        <v/>
      </c>
      <c r="I51" s="9" t="str">
        <f t="shared" si="5"/>
        <v xml:space="preserve"> </v>
      </c>
    </row>
    <row r="52" spans="1:9" x14ac:dyDescent="0.4">
      <c r="A52" s="9" t="str">
        <f>IF($B52="","",INDEX(女子登録情報!$O:$O,MATCH($B52,女子登録情報!$A:$A,0)))</f>
        <v/>
      </c>
      <c r="B52" s="9" t="str">
        <f>IF(女子オープンの部申込!$C20="","",女子オープンの部申込!$C20)</f>
        <v/>
      </c>
      <c r="C52" s="9" t="str">
        <f t="shared" si="3"/>
        <v xml:space="preserve"> </v>
      </c>
      <c r="D52" s="9" t="str">
        <f t="shared" si="4"/>
        <v/>
      </c>
      <c r="E52" s="9" t="str">
        <f>IF($D52="","",INDEX(リスト!$L:$L,MATCH($D52,リスト!$J:$J,0)))</f>
        <v/>
      </c>
      <c r="F52" s="9" t="str">
        <f>IF($B52="","",編集用!$F$18)</f>
        <v/>
      </c>
      <c r="G52" s="9" t="str">
        <f>IF($B52="","",女子オープンの部申込!$I20)</f>
        <v/>
      </c>
      <c r="H52" s="9" t="str">
        <f>IF($G52="","",IF($G52="ハーフマラソン",RIGHT(10000000+女子オープンの部申込!$J20*1000000+女子オープンの部申込!$L20*10000+女子オープンの部申込!$N20*100,7),RIGHT(10000000+女子オープンの部申込!$L20*10000+女子オープンの部申込!$N20*100+女子オープンの部申込!$P20,7)))</f>
        <v/>
      </c>
      <c r="I52" s="9" t="str">
        <f t="shared" si="5"/>
        <v xml:space="preserve"> </v>
      </c>
    </row>
    <row r="53" spans="1:9" x14ac:dyDescent="0.4">
      <c r="A53" s="9" t="str">
        <f>IF($B53="","",INDEX(女子登録情報!$O:$O,MATCH($B53,女子登録情報!$A:$A,0)))</f>
        <v/>
      </c>
      <c r="B53" s="9" t="str">
        <f>IF(女子オープンの部申込!$C21="","",女子オープンの部申込!$C21)</f>
        <v/>
      </c>
      <c r="C53" s="9" t="str">
        <f t="shared" si="3"/>
        <v xml:space="preserve"> </v>
      </c>
      <c r="D53" s="9" t="str">
        <f t="shared" si="4"/>
        <v/>
      </c>
      <c r="E53" s="9" t="str">
        <f>IF($D53="","",INDEX(リスト!$L:$L,MATCH($D53,リスト!$J:$J,0)))</f>
        <v/>
      </c>
      <c r="F53" s="9" t="str">
        <f>IF($B53="","",編集用!$F$18)</f>
        <v/>
      </c>
      <c r="G53" s="9" t="str">
        <f>IF($B53="","",女子オープンの部申込!$I21)</f>
        <v/>
      </c>
      <c r="H53" s="9" t="str">
        <f>IF($G53="","",IF($G53="ハーフマラソン",RIGHT(10000000+女子オープンの部申込!$J21*1000000+女子オープンの部申込!$L21*10000+女子オープンの部申込!$N21*100,7),RIGHT(10000000+女子オープンの部申込!$L21*10000+女子オープンの部申込!$N21*100+女子オープンの部申込!$P21,7)))</f>
        <v/>
      </c>
      <c r="I53" s="9" t="str">
        <f t="shared" si="5"/>
        <v xml:space="preserve"> </v>
      </c>
    </row>
    <row r="54" spans="1:9" x14ac:dyDescent="0.4">
      <c r="A54" s="9" t="str">
        <f>IF($B54="","",INDEX(女子登録情報!$O:$O,MATCH($B54,女子登録情報!$A:$A,0)))</f>
        <v/>
      </c>
      <c r="B54" s="9" t="str">
        <f>IF(女子オープンの部申込!$C22="","",女子オープンの部申込!$C22)</f>
        <v/>
      </c>
      <c r="C54" s="9" t="str">
        <f t="shared" si="3"/>
        <v xml:space="preserve"> </v>
      </c>
      <c r="D54" s="9" t="str">
        <f t="shared" si="4"/>
        <v/>
      </c>
      <c r="E54" s="9" t="str">
        <f>IF($D54="","",INDEX(リスト!$L:$L,MATCH($D54,リスト!$J:$J,0)))</f>
        <v/>
      </c>
      <c r="F54" s="9" t="str">
        <f>IF($B54="","",編集用!$F$18)</f>
        <v/>
      </c>
      <c r="G54" s="9" t="str">
        <f>IF($B54="","",女子オープンの部申込!$I22)</f>
        <v/>
      </c>
      <c r="H54" s="9" t="str">
        <f>IF($G54="","",IF($G54="ハーフマラソン",RIGHT(10000000+女子オープンの部申込!$J22*1000000+女子オープンの部申込!$L22*10000+女子オープンの部申込!$N22*100,7),RIGHT(10000000+女子オープンの部申込!$L22*10000+女子オープンの部申込!$N22*100+女子オープンの部申込!$P22,7)))</f>
        <v/>
      </c>
      <c r="I54" s="9" t="str">
        <f t="shared" si="5"/>
        <v xml:space="preserve"> </v>
      </c>
    </row>
    <row r="55" spans="1:9" x14ac:dyDescent="0.4">
      <c r="A55" s="9" t="str">
        <f>IF($B55="","",INDEX(女子登録情報!$O:$O,MATCH($B55,女子登録情報!$A:$A,0)))</f>
        <v/>
      </c>
      <c r="B55" s="9" t="str">
        <f>IF(女子オープンの部申込!$C23="","",女子オープンの部申込!$C23)</f>
        <v/>
      </c>
      <c r="C55" s="9" t="str">
        <f t="shared" si="3"/>
        <v xml:space="preserve"> </v>
      </c>
      <c r="D55" s="9" t="str">
        <f t="shared" si="4"/>
        <v/>
      </c>
      <c r="E55" s="9" t="str">
        <f>IF($D55="","",INDEX(リスト!$L:$L,MATCH($D55,リスト!$J:$J,0)))</f>
        <v/>
      </c>
      <c r="F55" s="9" t="str">
        <f>IF($B55="","",編集用!$F$18)</f>
        <v/>
      </c>
      <c r="G55" s="9" t="str">
        <f>IF($B55="","",女子オープンの部申込!$I23)</f>
        <v/>
      </c>
      <c r="H55" s="9" t="str">
        <f>IF($G55="","",IF($G55="ハーフマラソン",RIGHT(10000000+女子オープンの部申込!$J23*1000000+女子オープンの部申込!$L23*10000+女子オープンの部申込!$N23*100,7),RIGHT(10000000+女子オープンの部申込!$L23*10000+女子オープンの部申込!$N23*100+女子オープンの部申込!$P23,7)))</f>
        <v/>
      </c>
      <c r="I55" s="9" t="str">
        <f t="shared" si="5"/>
        <v xml:space="preserve"> </v>
      </c>
    </row>
    <row r="56" spans="1:9" x14ac:dyDescent="0.4">
      <c r="A56" s="9" t="str">
        <f>IF($B56="","",INDEX(女子登録情報!$O:$O,MATCH($B56,女子登録情報!$A:$A,0)))</f>
        <v/>
      </c>
      <c r="B56" s="9" t="str">
        <f>IF(女子オープンの部申込!$C24="","",女子オープンの部申込!$C24)</f>
        <v/>
      </c>
      <c r="C56" s="9" t="str">
        <f t="shared" si="3"/>
        <v xml:space="preserve"> </v>
      </c>
      <c r="D56" s="9" t="str">
        <f t="shared" si="4"/>
        <v/>
      </c>
      <c r="E56" s="9" t="str">
        <f>IF($D56="","",INDEX(リスト!$L:$L,MATCH($D56,リスト!$J:$J,0)))</f>
        <v/>
      </c>
      <c r="F56" s="9" t="str">
        <f>IF($B56="","",編集用!$F$18)</f>
        <v/>
      </c>
      <c r="G56" s="9" t="str">
        <f>IF($B56="","",女子オープンの部申込!$I24)</f>
        <v/>
      </c>
      <c r="H56" s="9" t="str">
        <f>IF($G56="","",IF($G56="ハーフマラソン",RIGHT(10000000+女子オープンの部申込!$J24*1000000+女子オープンの部申込!$L24*10000+女子オープンの部申込!$N24*100,7),RIGHT(10000000+女子オープンの部申込!$L24*10000+女子オープンの部申込!$N24*100+女子オープンの部申込!$P24,7)))</f>
        <v/>
      </c>
      <c r="I56" s="9" t="str">
        <f t="shared" si="5"/>
        <v xml:space="preserve"> </v>
      </c>
    </row>
    <row r="57" spans="1:9" x14ac:dyDescent="0.4">
      <c r="A57" s="9" t="str">
        <f>IF($B57="","",INDEX(女子登録情報!$O:$O,MATCH($B57,女子登録情報!$A:$A,0)))</f>
        <v/>
      </c>
      <c r="B57" s="9" t="str">
        <f>IF(女子オープンの部申込!$C25="","",女子オープンの部申込!$C25)</f>
        <v/>
      </c>
      <c r="C57" s="9" t="str">
        <f t="shared" si="3"/>
        <v xml:space="preserve"> </v>
      </c>
      <c r="D57" s="9" t="str">
        <f t="shared" si="4"/>
        <v/>
      </c>
      <c r="E57" s="9" t="str">
        <f>IF($D57="","",INDEX(リスト!$L:$L,MATCH($D57,リスト!$J:$J,0)))</f>
        <v/>
      </c>
      <c r="F57" s="9" t="str">
        <f>IF($B57="","",編集用!$F$18)</f>
        <v/>
      </c>
      <c r="G57" s="9" t="str">
        <f>IF($B57="","",女子オープンの部申込!$I25)</f>
        <v/>
      </c>
      <c r="H57" s="9" t="str">
        <f>IF($G57="","",IF($G57="ハーフマラソン",RIGHT(10000000+女子オープンの部申込!$J25*1000000+女子オープンの部申込!$L25*10000+女子オープンの部申込!$N25*100,7),RIGHT(10000000+女子オープンの部申込!$L25*10000+女子オープンの部申込!$N25*100+女子オープンの部申込!$P25,7)))</f>
        <v/>
      </c>
      <c r="I57" s="9" t="str">
        <f t="shared" si="5"/>
        <v xml:space="preserve"> </v>
      </c>
    </row>
    <row r="58" spans="1:9" x14ac:dyDescent="0.4">
      <c r="A58" s="9" t="str">
        <f>IF($B58="","",INDEX(女子登録情報!$O:$O,MATCH($B58,女子登録情報!$A:$A,0)))</f>
        <v/>
      </c>
      <c r="B58" s="9" t="str">
        <f>IF(女子オープンの部申込!$C26="","",女子オープンの部申込!$C26)</f>
        <v/>
      </c>
      <c r="C58" s="9" t="str">
        <f t="shared" si="3"/>
        <v xml:space="preserve"> </v>
      </c>
      <c r="D58" s="9" t="str">
        <f t="shared" si="4"/>
        <v/>
      </c>
      <c r="E58" s="9" t="str">
        <f>IF($D58="","",INDEX(リスト!$L:$L,MATCH($D58,リスト!$J:$J,0)))</f>
        <v/>
      </c>
      <c r="F58" s="9" t="str">
        <f>IF($B58="","",編集用!$F$18)</f>
        <v/>
      </c>
      <c r="G58" s="9" t="str">
        <f>IF($B58="","",女子オープンの部申込!$I26)</f>
        <v/>
      </c>
      <c r="H58" s="9" t="str">
        <f>IF($G58="","",IF($G58="ハーフマラソン",RIGHT(10000000+女子オープンの部申込!$J26*1000000+女子オープンの部申込!$L26*10000+女子オープンの部申込!$N26*100,7),RIGHT(10000000+女子オープンの部申込!$L26*10000+女子オープンの部申込!$N26*100+女子オープンの部申込!$P26,7)))</f>
        <v/>
      </c>
      <c r="I58" s="9" t="str">
        <f t="shared" si="5"/>
        <v xml:space="preserve"> </v>
      </c>
    </row>
    <row r="59" spans="1:9" x14ac:dyDescent="0.4">
      <c r="A59" s="9" t="str">
        <f>IF($B59="","",INDEX(女子登録情報!$O:$O,MATCH($B59,女子登録情報!$A:$A,0)))</f>
        <v/>
      </c>
      <c r="B59" s="9" t="str">
        <f>IF(女子オープンの部申込!$C27="","",女子オープンの部申込!$C27)</f>
        <v/>
      </c>
      <c r="C59" s="9" t="str">
        <f t="shared" si="3"/>
        <v xml:space="preserve"> </v>
      </c>
      <c r="D59" s="9" t="str">
        <f t="shared" si="4"/>
        <v/>
      </c>
      <c r="E59" s="9" t="str">
        <f>IF($D59="","",INDEX(リスト!$L:$L,MATCH($D59,リスト!$J:$J,0)))</f>
        <v/>
      </c>
      <c r="F59" s="9" t="str">
        <f>IF($B59="","",編集用!$F$18)</f>
        <v/>
      </c>
      <c r="G59" s="9" t="str">
        <f>IF($B59="","",女子オープンの部申込!$I27)</f>
        <v/>
      </c>
      <c r="H59" s="9" t="str">
        <f>IF($G59="","",IF($G59="ハーフマラソン",RIGHT(10000000+女子オープンの部申込!$J27*1000000+女子オープンの部申込!$L27*10000+女子オープンの部申込!$N27*100,7),RIGHT(10000000+女子オープンの部申込!$L27*10000+女子オープンの部申込!$N27*100+女子オープンの部申込!$P27,7)))</f>
        <v/>
      </c>
      <c r="I59" s="9" t="str">
        <f t="shared" si="5"/>
        <v xml:space="preserve"> </v>
      </c>
    </row>
    <row r="60" spans="1:9" x14ac:dyDescent="0.4">
      <c r="A60" s="9" t="str">
        <f>IF($B60="","",INDEX(女子登録情報!$O:$O,MATCH($B60,女子登録情報!$A:$A,0)))</f>
        <v/>
      </c>
      <c r="B60" s="9" t="str">
        <f>IF(女子オープンの部申込!$C28="","",女子オープンの部申込!$C28)</f>
        <v/>
      </c>
      <c r="C60" s="9" t="str">
        <f t="shared" si="3"/>
        <v xml:space="preserve"> </v>
      </c>
      <c r="D60" s="9" t="str">
        <f t="shared" si="4"/>
        <v/>
      </c>
      <c r="E60" s="9" t="str">
        <f>IF($D60="","",INDEX(リスト!$L:$L,MATCH($D60,リスト!$J:$J,0)))</f>
        <v/>
      </c>
      <c r="F60" s="9" t="str">
        <f>IF($B60="","",編集用!$F$18)</f>
        <v/>
      </c>
      <c r="G60" s="9" t="str">
        <f>IF($B60="","",女子オープンの部申込!$I28)</f>
        <v/>
      </c>
      <c r="H60" s="9" t="str">
        <f>IF($G60="","",IF($G60="ハーフマラソン",RIGHT(10000000+女子オープンの部申込!$J28*1000000+女子オープンの部申込!$L28*10000+女子オープンの部申込!$N28*100,7),RIGHT(10000000+女子オープンの部申込!$L28*10000+女子オープンの部申込!$N28*100+女子オープンの部申込!$P28,7)))</f>
        <v/>
      </c>
      <c r="I60" s="9" t="str">
        <f t="shared" si="5"/>
        <v xml:space="preserve"> </v>
      </c>
    </row>
    <row r="61" spans="1:9" x14ac:dyDescent="0.4">
      <c r="A61" s="9" t="str">
        <f>IF($B61="","",INDEX(女子登録情報!$O:$O,MATCH($B61,女子登録情報!$A:$A,0)))</f>
        <v/>
      </c>
      <c r="B61" s="9" t="str">
        <f>IF(女子オープンの部申込!$C29="","",女子オープンの部申込!$C29)</f>
        <v/>
      </c>
      <c r="C61" s="9" t="str">
        <f t="shared" si="3"/>
        <v xml:space="preserve"> </v>
      </c>
      <c r="D61" s="9" t="str">
        <f t="shared" si="4"/>
        <v/>
      </c>
      <c r="E61" s="9" t="str">
        <f>IF($D61="","",INDEX(リスト!$L:$L,MATCH($D61,リスト!$J:$J,0)))</f>
        <v/>
      </c>
      <c r="F61" s="9" t="str">
        <f>IF($B61="","",編集用!$F$18)</f>
        <v/>
      </c>
      <c r="G61" s="9" t="str">
        <f>IF($B61="","",女子オープンの部申込!$I29)</f>
        <v/>
      </c>
      <c r="H61" s="9" t="str">
        <f>IF($G61="","",IF($G61="ハーフマラソン",RIGHT(10000000+女子オープンの部申込!$J29*1000000+女子オープンの部申込!$L29*10000+女子オープンの部申込!$N29*100,7),RIGHT(10000000+女子オープンの部申込!$L29*10000+女子オープンの部申込!$N29*100+女子オープンの部申込!$P29,7)))</f>
        <v/>
      </c>
      <c r="I61" s="9" t="str">
        <f t="shared" si="5"/>
        <v xml:space="preserve"> </v>
      </c>
    </row>
    <row r="62" spans="1:9" x14ac:dyDescent="0.4">
      <c r="A62" s="9" t="str">
        <f>IF($B62="","",INDEX(女子登録情報!$O:$O,MATCH($B62,女子登録情報!$A:$A,0)))</f>
        <v/>
      </c>
      <c r="B62" s="9" t="str">
        <f>IF(女子オープンの部申込!$C30="","",女子オープンの部申込!$C30)</f>
        <v/>
      </c>
      <c r="C62" s="9" t="str">
        <f t="shared" si="3"/>
        <v xml:space="preserve"> </v>
      </c>
      <c r="D62" s="9" t="str">
        <f t="shared" si="4"/>
        <v/>
      </c>
      <c r="E62" s="9" t="str">
        <f>IF($D62="","",INDEX(リスト!$L:$L,MATCH($D62,リスト!$J:$J,0)))</f>
        <v/>
      </c>
      <c r="F62" s="9" t="str">
        <f>IF($B62="","",編集用!$F$18)</f>
        <v/>
      </c>
      <c r="G62" s="9" t="str">
        <f>IF($B62="","",女子オープンの部申込!$I30)</f>
        <v/>
      </c>
      <c r="H62" s="9" t="str">
        <f>IF($G62="","",IF($G62="ハーフマラソン",RIGHT(10000000+女子オープンの部申込!$J30*1000000+女子オープンの部申込!$L30*10000+女子オープンの部申込!$N30*100,7),RIGHT(10000000+女子オープンの部申込!$L30*10000+女子オープンの部申込!$N30*100+女子オープンの部申込!$P30,7)))</f>
        <v/>
      </c>
      <c r="I62" s="9" t="str">
        <f t="shared" si="5"/>
        <v xml:space="preserve"> </v>
      </c>
    </row>
    <row r="63" spans="1:9" x14ac:dyDescent="0.4">
      <c r="A63" s="9" t="str">
        <f>IF($B63="","",INDEX(女子登録情報!$O:$O,MATCH($B63,女子登録情報!$A:$A,0)))</f>
        <v/>
      </c>
      <c r="B63" s="9" t="str">
        <f>IF(女子オープンの部申込!$C31="","",女子オープンの部申込!$C31)</f>
        <v/>
      </c>
      <c r="C63" s="9" t="str">
        <f t="shared" si="3"/>
        <v xml:space="preserve"> </v>
      </c>
      <c r="D63" s="9" t="str">
        <f t="shared" si="4"/>
        <v/>
      </c>
      <c r="E63" s="9" t="str">
        <f>IF($D63="","",INDEX(リスト!$L:$L,MATCH($D63,リスト!$J:$J,0)))</f>
        <v/>
      </c>
      <c r="F63" s="9" t="str">
        <f>IF($B63="","",編集用!$F$18)</f>
        <v/>
      </c>
      <c r="G63" s="9" t="str">
        <f>IF($B63="","",女子オープンの部申込!$I31)</f>
        <v/>
      </c>
      <c r="H63" s="9" t="str">
        <f>IF($G63="","",IF($G63="ハーフマラソン",RIGHT(10000000+女子オープンの部申込!$J31*1000000+女子オープンの部申込!$L31*10000+女子オープンの部申込!$N31*100,7),RIGHT(10000000+女子オープンの部申込!$L31*10000+女子オープンの部申込!$N31*100+女子オープンの部申込!$P31,7)))</f>
        <v/>
      </c>
      <c r="I63" s="9" t="str">
        <f t="shared" si="5"/>
        <v xml:space="preserve"> </v>
      </c>
    </row>
    <row r="64" spans="1:9" x14ac:dyDescent="0.4">
      <c r="A64" s="9" t="str">
        <f>IF($B64="","",INDEX(女子登録情報!$O:$O,MATCH($B64,女子登録情報!$A:$A,0)))</f>
        <v/>
      </c>
      <c r="B64" s="9" t="str">
        <f>IF(女子オープンの部申込!$C32="","",女子オープンの部申込!$C32)</f>
        <v/>
      </c>
      <c r="C64" s="9" t="str">
        <f t="shared" si="3"/>
        <v xml:space="preserve"> </v>
      </c>
      <c r="D64" s="9" t="str">
        <f t="shared" si="4"/>
        <v/>
      </c>
      <c r="E64" s="9" t="str">
        <f>IF($D64="","",INDEX(リスト!$L:$L,MATCH($D64,リスト!$J:$J,0)))</f>
        <v/>
      </c>
      <c r="F64" s="9" t="str">
        <f>IF($B64="","",編集用!$F$18)</f>
        <v/>
      </c>
      <c r="G64" s="9" t="str">
        <f>IF($B64="","",女子オープンの部申込!$I32)</f>
        <v/>
      </c>
      <c r="H64" s="9" t="str">
        <f>IF($G64="","",IF($G64="ハーフマラソン",RIGHT(10000000+女子オープンの部申込!$J32*1000000+女子オープンの部申込!$L32*10000+女子オープンの部申込!$N32*100,7),RIGHT(10000000+女子オープンの部申込!$L32*10000+女子オープンの部申込!$N32*100+女子オープンの部申込!$P32,7)))</f>
        <v/>
      </c>
      <c r="I64" s="9" t="str">
        <f t="shared" si="5"/>
        <v xml:space="preserve"> </v>
      </c>
    </row>
    <row r="65" spans="1:9" x14ac:dyDescent="0.4">
      <c r="A65" s="9" t="str">
        <f>IF($B65="","",INDEX(女子登録情報!$O:$O,MATCH($B65,女子登録情報!$A:$A,0)))</f>
        <v/>
      </c>
      <c r="B65" s="9" t="str">
        <f>IF(女子オープンの部申込!$C33="","",女子オープンの部申込!$C33)</f>
        <v/>
      </c>
      <c r="C65" s="9" t="str">
        <f t="shared" si="3"/>
        <v xml:space="preserve"> </v>
      </c>
      <c r="D65" s="9" t="str">
        <f t="shared" si="4"/>
        <v/>
      </c>
      <c r="E65" s="9" t="str">
        <f>IF($D65="","",INDEX(リスト!$L:$L,MATCH($D65,リスト!$J:$J,0)))</f>
        <v/>
      </c>
      <c r="F65" s="9" t="str">
        <f>IF($B65="","",編集用!$F$18)</f>
        <v/>
      </c>
      <c r="G65" s="9" t="str">
        <f>IF($B65="","",女子オープンの部申込!$I33)</f>
        <v/>
      </c>
      <c r="H65" s="9" t="str">
        <f>IF($G65="","",IF($G65="ハーフマラソン",RIGHT(10000000+女子オープンの部申込!$J33*1000000+女子オープンの部申込!$L33*10000+女子オープンの部申込!$N33*100,7),RIGHT(10000000+女子オープンの部申込!$L33*10000+女子オープンの部申込!$N33*100+女子オープンの部申込!$P33,7)))</f>
        <v/>
      </c>
      <c r="I65" s="9" t="str">
        <f t="shared" si="5"/>
        <v xml:space="preserve"> </v>
      </c>
    </row>
    <row r="66" spans="1:9" x14ac:dyDescent="0.4">
      <c r="A66" s="9" t="str">
        <f>IF($B66="","",INDEX(女子登録情報!$O:$O,MATCH($B66,女子登録情報!$A:$A,0)))</f>
        <v/>
      </c>
      <c r="B66" s="9" t="str">
        <f>IF(女子オープンの部申込!$C34="","",女子オープンの部申込!$C34)</f>
        <v/>
      </c>
      <c r="C66" s="9" t="str">
        <f t="shared" si="3"/>
        <v xml:space="preserve"> </v>
      </c>
      <c r="D66" s="9" t="str">
        <f t="shared" si="4"/>
        <v/>
      </c>
      <c r="E66" s="9" t="str">
        <f>IF($D66="","",INDEX(リスト!$L:$L,MATCH($D66,リスト!$J:$J,0)))</f>
        <v/>
      </c>
      <c r="F66" s="9" t="str">
        <f>IF($B66="","",編集用!$F$18)</f>
        <v/>
      </c>
      <c r="G66" s="9" t="str">
        <f>IF($B66="","",女子オープンの部申込!$I34)</f>
        <v/>
      </c>
      <c r="H66" s="9" t="str">
        <f>IF($G66="","",IF($G66="ハーフマラソン",RIGHT(10000000+女子オープンの部申込!$J34*1000000+女子オープンの部申込!$L34*10000+女子オープンの部申込!$N34*100,7),RIGHT(10000000+女子オープンの部申込!$L34*10000+女子オープンの部申込!$N34*100+女子オープンの部申込!$P34,7)))</f>
        <v/>
      </c>
      <c r="I66" s="9" t="str">
        <f t="shared" si="5"/>
        <v xml:space="preserve"> </v>
      </c>
    </row>
    <row r="67" spans="1:9" x14ac:dyDescent="0.4">
      <c r="A67" s="9" t="str">
        <f>IF($B67="","",INDEX(女子登録情報!$O:$O,MATCH($B67,女子登録情報!$A:$A,0)))</f>
        <v/>
      </c>
      <c r="B67" s="9" t="str">
        <f>IF(女子オープンの部申込!$C35="","",女子オープンの部申込!$C35)</f>
        <v/>
      </c>
      <c r="C67" s="9" t="str">
        <f t="shared" si="3"/>
        <v xml:space="preserve"> </v>
      </c>
      <c r="D67" s="9" t="str">
        <f t="shared" si="4"/>
        <v/>
      </c>
      <c r="E67" s="9" t="str">
        <f>IF($D67="","",INDEX(リスト!$L:$L,MATCH($D67,リスト!$J:$J,0)))</f>
        <v/>
      </c>
      <c r="F67" s="9" t="str">
        <f>IF($B67="","",編集用!$F$18)</f>
        <v/>
      </c>
      <c r="G67" s="9" t="str">
        <f>IF($B67="","",女子オープンの部申込!$I35)</f>
        <v/>
      </c>
      <c r="H67" s="9" t="str">
        <f>IF($G67="","",IF($G67="ハーフマラソン",RIGHT(10000000+女子オープンの部申込!$J35*1000000+女子オープンの部申込!$L35*10000+女子オープンの部申込!$N35*100,7),RIGHT(10000000+女子オープンの部申込!$L35*10000+女子オープンの部申込!$N35*100+女子オープンの部申込!$P35,7)))</f>
        <v/>
      </c>
      <c r="I67" s="9" t="str">
        <f t="shared" si="5"/>
        <v xml:space="preserve"> </v>
      </c>
    </row>
    <row r="68" spans="1:9" x14ac:dyDescent="0.4">
      <c r="A68" s="9" t="str">
        <f>IF($B68="","",INDEX(女子登録情報!$O:$O,MATCH($B68,女子登録情報!$A:$A,0)))</f>
        <v/>
      </c>
      <c r="B68" s="9" t="str">
        <f>IF(女子オープンの部申込!$C36="","",女子オープンの部申込!$C36)</f>
        <v/>
      </c>
      <c r="C68" s="9" t="str">
        <f t="shared" si="3"/>
        <v xml:space="preserve"> </v>
      </c>
      <c r="D68" s="9" t="str">
        <f t="shared" si="4"/>
        <v/>
      </c>
      <c r="E68" s="9" t="str">
        <f>IF($D68="","",INDEX(リスト!$L:$L,MATCH($D68,リスト!$J:$J,0)))</f>
        <v/>
      </c>
      <c r="F68" s="9" t="str">
        <f>IF($B68="","",編集用!$F$18)</f>
        <v/>
      </c>
      <c r="G68" s="9" t="str">
        <f>IF($B68="","",女子オープンの部申込!$I36)</f>
        <v/>
      </c>
      <c r="H68" s="9" t="str">
        <f>IF($G68="","",IF($G68="ハーフマラソン",RIGHT(10000000+女子オープンの部申込!$J36*1000000+女子オープンの部申込!$L36*10000+女子オープンの部申込!$N36*100,7),RIGHT(10000000+女子オープンの部申込!$L36*10000+女子オープンの部申込!$N36*100+女子オープンの部申込!$P36,7)))</f>
        <v/>
      </c>
      <c r="I68" s="9" t="str">
        <f t="shared" si="5"/>
        <v xml:space="preserve"> </v>
      </c>
    </row>
    <row r="69" spans="1:9" x14ac:dyDescent="0.4">
      <c r="A69" s="9" t="str">
        <f>IF($B69="","",INDEX(女子登録情報!$O:$O,MATCH($B69,女子登録情報!$A:$A,0)))</f>
        <v/>
      </c>
      <c r="B69" s="9" t="str">
        <f>IF(女子オープンの部申込!$C37="","",女子オープンの部申込!$C37)</f>
        <v/>
      </c>
      <c r="C69" s="9" t="str">
        <f t="shared" si="3"/>
        <v xml:space="preserve"> </v>
      </c>
      <c r="D69" s="9" t="str">
        <f t="shared" si="4"/>
        <v/>
      </c>
      <c r="E69" s="9" t="str">
        <f>IF($D69="","",INDEX(リスト!$L:$L,MATCH($D69,リスト!$J:$J,0)))</f>
        <v/>
      </c>
      <c r="F69" s="9" t="str">
        <f>IF($B69="","",編集用!$F$18)</f>
        <v/>
      </c>
      <c r="G69" s="9" t="str">
        <f>IF($B69="","",女子オープンの部申込!$I37)</f>
        <v/>
      </c>
      <c r="H69" s="9" t="str">
        <f>IF($G69="","",IF($G69="ハーフマラソン",RIGHT(10000000+女子オープンの部申込!$J37*1000000+女子オープンの部申込!$L37*10000+女子オープンの部申込!$N37*100,7),RIGHT(10000000+女子オープンの部申込!$L37*10000+女子オープンの部申込!$N37*100+女子オープンの部申込!$P37,7)))</f>
        <v/>
      </c>
      <c r="I69" s="9" t="str">
        <f t="shared" si="5"/>
        <v xml:space="preserve"> </v>
      </c>
    </row>
    <row r="70" spans="1:9" x14ac:dyDescent="0.4">
      <c r="A70" s="39" t="str">
        <f>IF($B70="","",INDEX(女子登録情報!$O:$O,MATCH($B70,女子登録情報!$A:$A,0)))</f>
        <v/>
      </c>
      <c r="B70" s="9" t="str">
        <f>IF(女子オープンの部申込!$C38="","",女子オープンの部申込!$C38)</f>
        <v/>
      </c>
      <c r="C70" s="9" t="str">
        <f t="shared" si="3"/>
        <v xml:space="preserve"> </v>
      </c>
      <c r="D70" s="9" t="str">
        <f t="shared" si="4"/>
        <v/>
      </c>
      <c r="E70" s="9" t="str">
        <f>IF($D70="","",INDEX(リスト!$L:$L,MATCH($D70,リスト!$J:$J,0)))</f>
        <v/>
      </c>
      <c r="F70" s="9" t="str">
        <f>IF($B70="","",編集用!$F$18)</f>
        <v/>
      </c>
      <c r="G70" s="9" t="str">
        <f>IF($B70="","",女子オープンの部申込!$I38)</f>
        <v/>
      </c>
      <c r="H70" s="9" t="str">
        <f>IF($G70="","",IF($G70="ハーフマラソン",RIGHT(10000000+女子オープンの部申込!$J38*1000000+女子オープンの部申込!$L38*10000+女子オープンの部申込!$N38*100,7),RIGHT(10000000+女子オープンの部申込!$L38*10000+女子オープンの部申込!$N38*100+女子オープンの部申込!$P38,7)))</f>
        <v/>
      </c>
      <c r="I70" s="9" t="str">
        <f t="shared" si="5"/>
        <v xml:space="preserve"> </v>
      </c>
    </row>
    <row r="71" spans="1:9" x14ac:dyDescent="0.4"/>
    <row r="72" spans="1:9" x14ac:dyDescent="0.4"/>
    <row r="73" spans="1:9" x14ac:dyDescent="0.4"/>
    <row r="74" spans="1:9" x14ac:dyDescent="0.4"/>
    <row r="75" spans="1:9" x14ac:dyDescent="0.4"/>
    <row r="76" spans="1:9" x14ac:dyDescent="0.4"/>
    <row r="77" spans="1:9" x14ac:dyDescent="0.4"/>
    <row r="78" spans="1:9" x14ac:dyDescent="0.4"/>
    <row r="79" spans="1:9" x14ac:dyDescent="0.4"/>
    <row r="80" spans="1:9" x14ac:dyDescent="0.4"/>
    <row r="81" x14ac:dyDescent="0.4"/>
    <row r="82" x14ac:dyDescent="0.4"/>
    <row r="83" x14ac:dyDescent="0.4"/>
    <row r="84" x14ac:dyDescent="0.4"/>
    <row r="85" x14ac:dyDescent="0.4"/>
    <row r="86" x14ac:dyDescent="0.4"/>
    <row r="87" x14ac:dyDescent="0.4"/>
    <row r="88" x14ac:dyDescent="0.4"/>
    <row r="89" x14ac:dyDescent="0.4"/>
    <row r="90" x14ac:dyDescent="0.4"/>
    <row r="91" x14ac:dyDescent="0.4"/>
    <row r="92" x14ac:dyDescent="0.4"/>
    <row r="93" x14ac:dyDescent="0.4"/>
    <row r="94" x14ac:dyDescent="0.4"/>
    <row r="95" x14ac:dyDescent="0.4"/>
    <row r="96" x14ac:dyDescent="0.4"/>
    <row r="97" x14ac:dyDescent="0.4"/>
    <row r="98" x14ac:dyDescent="0.4"/>
    <row r="99" x14ac:dyDescent="0.4"/>
    <row r="100" x14ac:dyDescent="0.4"/>
    <row r="101" x14ac:dyDescent="0.4"/>
    <row r="102" x14ac:dyDescent="0.4"/>
    <row r="103" x14ac:dyDescent="0.4"/>
    <row r="104" x14ac:dyDescent="0.4"/>
    <row r="105" x14ac:dyDescent="0.4"/>
    <row r="106" x14ac:dyDescent="0.4"/>
    <row r="107" x14ac:dyDescent="0.4"/>
    <row r="108" x14ac:dyDescent="0.4"/>
    <row r="109" x14ac:dyDescent="0.4"/>
    <row r="110" x14ac:dyDescent="0.4"/>
    <row r="111" x14ac:dyDescent="0.4"/>
    <row r="112" x14ac:dyDescent="0.4"/>
    <row r="113" x14ac:dyDescent="0.4"/>
    <row r="114" x14ac:dyDescent="0.4"/>
    <row r="115" x14ac:dyDescent="0.4"/>
    <row r="116" x14ac:dyDescent="0.4"/>
    <row r="117" x14ac:dyDescent="0.4"/>
    <row r="118" x14ac:dyDescent="0.4"/>
    <row r="119" x14ac:dyDescent="0.4"/>
    <row r="120" x14ac:dyDescent="0.4"/>
    <row r="121" x14ac:dyDescent="0.4"/>
    <row r="122" x14ac:dyDescent="0.4"/>
    <row r="123" x14ac:dyDescent="0.4"/>
    <row r="124" x14ac:dyDescent="0.4"/>
    <row r="125" x14ac:dyDescent="0.4"/>
    <row r="126" x14ac:dyDescent="0.4"/>
    <row r="127" x14ac:dyDescent="0.4"/>
    <row r="128" x14ac:dyDescent="0.4"/>
    <row r="129" x14ac:dyDescent="0.4"/>
    <row r="130" x14ac:dyDescent="0.4"/>
    <row r="131" x14ac:dyDescent="0.4"/>
    <row r="132" x14ac:dyDescent="0.4"/>
    <row r="133" x14ac:dyDescent="0.4"/>
    <row r="134" x14ac:dyDescent="0.4"/>
    <row r="135" x14ac:dyDescent="0.4"/>
    <row r="136" x14ac:dyDescent="0.4"/>
    <row r="137" x14ac:dyDescent="0.4"/>
    <row r="138" x14ac:dyDescent="0.4"/>
    <row r="139" x14ac:dyDescent="0.4"/>
    <row r="140" x14ac:dyDescent="0.4"/>
    <row r="141" x14ac:dyDescent="0.4"/>
    <row r="142" x14ac:dyDescent="0.4"/>
    <row r="143" x14ac:dyDescent="0.4"/>
    <row r="144" x14ac:dyDescent="0.4"/>
    <row r="145" x14ac:dyDescent="0.4"/>
    <row r="146" x14ac:dyDescent="0.4"/>
    <row r="147" x14ac:dyDescent="0.4"/>
    <row r="148" x14ac:dyDescent="0.4"/>
    <row r="149" x14ac:dyDescent="0.4"/>
    <row r="150" x14ac:dyDescent="0.4"/>
    <row r="151" x14ac:dyDescent="0.4"/>
    <row r="152" x14ac:dyDescent="0.4"/>
    <row r="153" x14ac:dyDescent="0.4"/>
    <row r="154" x14ac:dyDescent="0.4"/>
    <row r="155" x14ac:dyDescent="0.4"/>
    <row r="156" x14ac:dyDescent="0.4"/>
    <row r="157" x14ac:dyDescent="0.4"/>
    <row r="158" x14ac:dyDescent="0.4"/>
    <row r="159" x14ac:dyDescent="0.4"/>
    <row r="160" x14ac:dyDescent="0.4"/>
    <row r="161" x14ac:dyDescent="0.4"/>
    <row r="162" x14ac:dyDescent="0.4"/>
    <row r="163" x14ac:dyDescent="0.4"/>
    <row r="164" x14ac:dyDescent="0.4"/>
    <row r="165" x14ac:dyDescent="0.4"/>
    <row r="166" x14ac:dyDescent="0.4"/>
    <row r="167" x14ac:dyDescent="0.4"/>
    <row r="168" x14ac:dyDescent="0.4"/>
    <row r="169" x14ac:dyDescent="0.4"/>
    <row r="170" x14ac:dyDescent="0.4"/>
    <row r="171" x14ac:dyDescent="0.4"/>
    <row r="172" x14ac:dyDescent="0.4"/>
    <row r="173" x14ac:dyDescent="0.4"/>
    <row r="174" x14ac:dyDescent="0.4"/>
    <row r="175" x14ac:dyDescent="0.4"/>
    <row r="176" x14ac:dyDescent="0.4"/>
    <row r="177" x14ac:dyDescent="0.4"/>
    <row r="178" x14ac:dyDescent="0.4"/>
    <row r="179" x14ac:dyDescent="0.4"/>
    <row r="180" x14ac:dyDescent="0.4"/>
    <row r="181" x14ac:dyDescent="0.4"/>
    <row r="182" x14ac:dyDescent="0.4"/>
    <row r="183" x14ac:dyDescent="0.4"/>
    <row r="184" x14ac:dyDescent="0.4"/>
    <row r="185" x14ac:dyDescent="0.4"/>
    <row r="186" x14ac:dyDescent="0.4"/>
    <row r="187" x14ac:dyDescent="0.4"/>
    <row r="188" x14ac:dyDescent="0.4"/>
    <row r="189" x14ac:dyDescent="0.4"/>
    <row r="190" x14ac:dyDescent="0.4"/>
    <row r="191" x14ac:dyDescent="0.4"/>
    <row r="192" x14ac:dyDescent="0.4"/>
    <row r="193" x14ac:dyDescent="0.4"/>
    <row r="194" x14ac:dyDescent="0.4"/>
    <row r="195" x14ac:dyDescent="0.4"/>
    <row r="196" x14ac:dyDescent="0.4"/>
    <row r="197" x14ac:dyDescent="0.4"/>
    <row r="198" x14ac:dyDescent="0.4"/>
    <row r="199" x14ac:dyDescent="0.4"/>
    <row r="200" x14ac:dyDescent="0.4"/>
    <row r="201" x14ac:dyDescent="0.4"/>
    <row r="202" x14ac:dyDescent="0.4"/>
    <row r="203" x14ac:dyDescent="0.4"/>
    <row r="204" x14ac:dyDescent="0.4"/>
    <row r="205" x14ac:dyDescent="0.4"/>
    <row r="206" x14ac:dyDescent="0.4"/>
    <row r="207" x14ac:dyDescent="0.4"/>
    <row r="208" x14ac:dyDescent="0.4"/>
    <row r="209" x14ac:dyDescent="0.4"/>
    <row r="210" x14ac:dyDescent="0.4"/>
    <row r="211" x14ac:dyDescent="0.4"/>
    <row r="212" x14ac:dyDescent="0.4"/>
    <row r="213" x14ac:dyDescent="0.4"/>
    <row r="214" x14ac:dyDescent="0.4"/>
    <row r="215" x14ac:dyDescent="0.4"/>
    <row r="216" x14ac:dyDescent="0.4"/>
    <row r="217" x14ac:dyDescent="0.4"/>
    <row r="218" x14ac:dyDescent="0.4"/>
    <row r="219" x14ac:dyDescent="0.4"/>
    <row r="220" x14ac:dyDescent="0.4"/>
    <row r="221" x14ac:dyDescent="0.4"/>
    <row r="222" x14ac:dyDescent="0.4"/>
    <row r="223" x14ac:dyDescent="0.4"/>
    <row r="224" x14ac:dyDescent="0.4"/>
    <row r="225" x14ac:dyDescent="0.4"/>
    <row r="226" x14ac:dyDescent="0.4"/>
    <row r="227" x14ac:dyDescent="0.4"/>
    <row r="228" x14ac:dyDescent="0.4"/>
    <row r="229" x14ac:dyDescent="0.4"/>
    <row r="230" x14ac:dyDescent="0.4"/>
    <row r="231" x14ac:dyDescent="0.4"/>
    <row r="232" x14ac:dyDescent="0.4"/>
    <row r="233" x14ac:dyDescent="0.4"/>
    <row r="234" x14ac:dyDescent="0.4"/>
    <row r="235" x14ac:dyDescent="0.4"/>
    <row r="236" x14ac:dyDescent="0.4"/>
    <row r="237" x14ac:dyDescent="0.4"/>
    <row r="238" x14ac:dyDescent="0.4"/>
    <row r="239" x14ac:dyDescent="0.4"/>
    <row r="240" x14ac:dyDescent="0.4"/>
    <row r="241" x14ac:dyDescent="0.4"/>
    <row r="242" x14ac:dyDescent="0.4"/>
    <row r="243" x14ac:dyDescent="0.4"/>
    <row r="244" x14ac:dyDescent="0.4"/>
    <row r="245" x14ac:dyDescent="0.4"/>
    <row r="246" x14ac:dyDescent="0.4"/>
    <row r="247" x14ac:dyDescent="0.4"/>
    <row r="248" x14ac:dyDescent="0.4"/>
    <row r="249" x14ac:dyDescent="0.4"/>
    <row r="250" x14ac:dyDescent="0.4"/>
    <row r="251" x14ac:dyDescent="0.4"/>
    <row r="252" x14ac:dyDescent="0.4"/>
    <row r="253" x14ac:dyDescent="0.4"/>
    <row r="254" x14ac:dyDescent="0.4"/>
    <row r="255" x14ac:dyDescent="0.4"/>
    <row r="256" x14ac:dyDescent="0.4"/>
    <row r="257" x14ac:dyDescent="0.4"/>
    <row r="258" x14ac:dyDescent="0.4"/>
    <row r="259" x14ac:dyDescent="0.4"/>
    <row r="260" x14ac:dyDescent="0.4"/>
    <row r="261" x14ac:dyDescent="0.4"/>
    <row r="262" x14ac:dyDescent="0.4"/>
    <row r="263" x14ac:dyDescent="0.4"/>
    <row r="264" x14ac:dyDescent="0.4"/>
    <row r="265" x14ac:dyDescent="0.4"/>
    <row r="266" x14ac:dyDescent="0.4"/>
    <row r="267" x14ac:dyDescent="0.4"/>
    <row r="268" x14ac:dyDescent="0.4"/>
    <row r="269" x14ac:dyDescent="0.4"/>
    <row r="270" x14ac:dyDescent="0.4"/>
    <row r="271" x14ac:dyDescent="0.4"/>
    <row r="272" x14ac:dyDescent="0.4"/>
    <row r="273" x14ac:dyDescent="0.4"/>
    <row r="274" x14ac:dyDescent="0.4"/>
    <row r="275" x14ac:dyDescent="0.4"/>
    <row r="276" x14ac:dyDescent="0.4"/>
    <row r="277" x14ac:dyDescent="0.4"/>
    <row r="278" x14ac:dyDescent="0.4"/>
    <row r="279" x14ac:dyDescent="0.4"/>
    <row r="280" x14ac:dyDescent="0.4"/>
    <row r="281" x14ac:dyDescent="0.4"/>
    <row r="282" x14ac:dyDescent="0.4"/>
    <row r="283" x14ac:dyDescent="0.4"/>
    <row r="284" x14ac:dyDescent="0.4"/>
    <row r="285" x14ac:dyDescent="0.4"/>
    <row r="286" x14ac:dyDescent="0.4"/>
    <row r="287" x14ac:dyDescent="0.4"/>
    <row r="288" x14ac:dyDescent="0.4"/>
    <row r="289" x14ac:dyDescent="0.4"/>
    <row r="290" x14ac:dyDescent="0.4"/>
    <row r="291" x14ac:dyDescent="0.4"/>
    <row r="292" x14ac:dyDescent="0.4"/>
    <row r="293" x14ac:dyDescent="0.4"/>
    <row r="294" x14ac:dyDescent="0.4"/>
    <row r="295" x14ac:dyDescent="0.4"/>
    <row r="296" x14ac:dyDescent="0.4"/>
    <row r="297" x14ac:dyDescent="0.4"/>
    <row r="298" x14ac:dyDescent="0.4"/>
    <row r="299" x14ac:dyDescent="0.4"/>
    <row r="300" x14ac:dyDescent="0.4"/>
    <row r="301" x14ac:dyDescent="0.4"/>
    <row r="302" x14ac:dyDescent="0.4"/>
    <row r="303" x14ac:dyDescent="0.4"/>
    <row r="304" x14ac:dyDescent="0.4"/>
    <row r="305" x14ac:dyDescent="0.4"/>
    <row r="306" x14ac:dyDescent="0.4"/>
    <row r="307" x14ac:dyDescent="0.4"/>
    <row r="308" x14ac:dyDescent="0.4"/>
    <row r="309" x14ac:dyDescent="0.4"/>
    <row r="310" x14ac:dyDescent="0.4"/>
    <row r="311" x14ac:dyDescent="0.4"/>
    <row r="312" x14ac:dyDescent="0.4"/>
    <row r="313" x14ac:dyDescent="0.4"/>
    <row r="314" x14ac:dyDescent="0.4"/>
    <row r="315" x14ac:dyDescent="0.4"/>
    <row r="316" x14ac:dyDescent="0.4"/>
    <row r="317" x14ac:dyDescent="0.4"/>
    <row r="318" x14ac:dyDescent="0.4"/>
    <row r="319" x14ac:dyDescent="0.4"/>
    <row r="320" x14ac:dyDescent="0.4"/>
    <row r="321" x14ac:dyDescent="0.4"/>
    <row r="322" x14ac:dyDescent="0.4"/>
    <row r="323" x14ac:dyDescent="0.4"/>
    <row r="324" x14ac:dyDescent="0.4"/>
    <row r="325" x14ac:dyDescent="0.4"/>
    <row r="326" x14ac:dyDescent="0.4"/>
    <row r="327" x14ac:dyDescent="0.4"/>
    <row r="328" x14ac:dyDescent="0.4"/>
    <row r="329" x14ac:dyDescent="0.4"/>
    <row r="330" x14ac:dyDescent="0.4"/>
    <row r="331" x14ac:dyDescent="0.4"/>
    <row r="332" x14ac:dyDescent="0.4"/>
    <row r="333" x14ac:dyDescent="0.4"/>
    <row r="334" x14ac:dyDescent="0.4"/>
    <row r="335" x14ac:dyDescent="0.4"/>
    <row r="336" x14ac:dyDescent="0.4"/>
    <row r="337" x14ac:dyDescent="0.4"/>
    <row r="338" x14ac:dyDescent="0.4"/>
    <row r="339" x14ac:dyDescent="0.4"/>
    <row r="340" x14ac:dyDescent="0.4"/>
    <row r="341" x14ac:dyDescent="0.4"/>
    <row r="342" x14ac:dyDescent="0.4"/>
    <row r="343" x14ac:dyDescent="0.4"/>
    <row r="344" x14ac:dyDescent="0.4"/>
    <row r="345" x14ac:dyDescent="0.4"/>
    <row r="346" x14ac:dyDescent="0.4"/>
    <row r="347" x14ac:dyDescent="0.4"/>
    <row r="348" x14ac:dyDescent="0.4"/>
    <row r="349" x14ac:dyDescent="0.4"/>
    <row r="350" x14ac:dyDescent="0.4"/>
    <row r="351" x14ac:dyDescent="0.4"/>
    <row r="352" x14ac:dyDescent="0.4"/>
    <row r="353" x14ac:dyDescent="0.4"/>
    <row r="354" x14ac:dyDescent="0.4"/>
    <row r="355" x14ac:dyDescent="0.4"/>
    <row r="356" x14ac:dyDescent="0.4"/>
    <row r="357" x14ac:dyDescent="0.4"/>
    <row r="358" x14ac:dyDescent="0.4"/>
    <row r="359" x14ac:dyDescent="0.4"/>
    <row r="360" x14ac:dyDescent="0.4"/>
    <row r="361" x14ac:dyDescent="0.4"/>
    <row r="362" x14ac:dyDescent="0.4"/>
    <row r="363" x14ac:dyDescent="0.4"/>
    <row r="364" x14ac:dyDescent="0.4"/>
    <row r="365" x14ac:dyDescent="0.4"/>
    <row r="366" x14ac:dyDescent="0.4"/>
    <row r="367" x14ac:dyDescent="0.4"/>
    <row r="368" x14ac:dyDescent="0.4"/>
    <row r="369" x14ac:dyDescent="0.4"/>
    <row r="370" x14ac:dyDescent="0.4"/>
    <row r="371" x14ac:dyDescent="0.4"/>
    <row r="372" x14ac:dyDescent="0.4"/>
    <row r="373" x14ac:dyDescent="0.4"/>
    <row r="374" x14ac:dyDescent="0.4"/>
    <row r="375" x14ac:dyDescent="0.4"/>
    <row r="376" x14ac:dyDescent="0.4"/>
    <row r="377" x14ac:dyDescent="0.4"/>
    <row r="378" x14ac:dyDescent="0.4"/>
    <row r="379" x14ac:dyDescent="0.4"/>
    <row r="380" x14ac:dyDescent="0.4"/>
    <row r="381" x14ac:dyDescent="0.4"/>
    <row r="382" x14ac:dyDescent="0.4"/>
    <row r="383" x14ac:dyDescent="0.4"/>
    <row r="384" x14ac:dyDescent="0.4"/>
    <row r="385" x14ac:dyDescent="0.4"/>
    <row r="386" x14ac:dyDescent="0.4"/>
    <row r="387" x14ac:dyDescent="0.4"/>
    <row r="388" x14ac:dyDescent="0.4"/>
    <row r="389" x14ac:dyDescent="0.4"/>
    <row r="390" x14ac:dyDescent="0.4"/>
    <row r="391" x14ac:dyDescent="0.4"/>
    <row r="392" x14ac:dyDescent="0.4"/>
    <row r="393" x14ac:dyDescent="0.4"/>
    <row r="394" x14ac:dyDescent="0.4"/>
    <row r="395" x14ac:dyDescent="0.4"/>
    <row r="396" x14ac:dyDescent="0.4"/>
    <row r="397" x14ac:dyDescent="0.4"/>
    <row r="398" x14ac:dyDescent="0.4"/>
    <row r="399" x14ac:dyDescent="0.4"/>
  </sheetData>
  <phoneticPr fontId="2"/>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B159"/>
  <sheetViews>
    <sheetView topLeftCell="W1" workbookViewId="0">
      <selection activeCell="B159" sqref="B159"/>
    </sheetView>
  </sheetViews>
  <sheetFormatPr defaultColWidth="8.625" defaultRowHeight="18.75" x14ac:dyDescent="0.4"/>
  <cols>
    <col min="1" max="1" width="7.75" style="1" customWidth="1"/>
    <col min="2" max="2" width="29.5" style="1" bestFit="1" customWidth="1"/>
    <col min="3" max="3" width="20.25" style="1" bestFit="1" customWidth="1"/>
    <col min="4" max="4" width="10.375" style="1" bestFit="1" customWidth="1"/>
    <col min="5" max="5" width="16.25" style="1" bestFit="1" customWidth="1"/>
    <col min="6" max="6" width="7.875" style="1" customWidth="1"/>
    <col min="7" max="7" width="14.375" style="1" bestFit="1" customWidth="1"/>
    <col min="8" max="9" width="4.125" style="1" bestFit="1" customWidth="1"/>
    <col min="10" max="10" width="14.375" style="1" bestFit="1" customWidth="1"/>
    <col min="11" max="13" width="4.125" style="1" bestFit="1" customWidth="1"/>
    <col min="14" max="14" width="6.625" style="1" bestFit="1" customWidth="1"/>
    <col min="15" max="15" width="6.625" style="1" customWidth="1"/>
    <col min="16" max="16" width="4.875" style="1" bestFit="1" customWidth="1"/>
    <col min="17" max="17" width="14.375" style="1" bestFit="1" customWidth="1"/>
    <col min="18" max="19" width="13.75" style="1" bestFit="1" customWidth="1"/>
    <col min="20" max="21" width="8.625" style="1"/>
    <col min="22" max="22" width="15.375" style="1" bestFit="1" customWidth="1"/>
    <col min="23" max="23" width="8.625" style="1"/>
    <col min="24" max="24" width="14.375" style="1" bestFit="1" customWidth="1"/>
    <col min="25" max="27" width="8.625" style="1"/>
    <col min="28" max="28" width="10.375" style="1" bestFit="1" customWidth="1"/>
    <col min="29" max="16384" width="8.625" style="1"/>
  </cols>
  <sheetData>
    <row r="1" spans="1:28" x14ac:dyDescent="0.4">
      <c r="A1" s="1" t="s">
        <v>1314</v>
      </c>
      <c r="B1" s="1" t="s">
        <v>1137</v>
      </c>
      <c r="C1" s="1" t="s">
        <v>1315</v>
      </c>
      <c r="D1" s="1" t="s">
        <v>1138</v>
      </c>
      <c r="E1" s="1" t="s">
        <v>1139</v>
      </c>
      <c r="G1" s="146" t="s">
        <v>1140</v>
      </c>
      <c r="H1" s="146"/>
      <c r="I1" s="146"/>
      <c r="J1" s="146" t="s">
        <v>1141</v>
      </c>
      <c r="K1" s="146"/>
      <c r="L1" s="146"/>
      <c r="N1" s="1" t="s">
        <v>3394</v>
      </c>
      <c r="O1" s="1" t="s">
        <v>3395</v>
      </c>
      <c r="Q1" s="146" t="s">
        <v>1367</v>
      </c>
      <c r="R1" s="146"/>
      <c r="S1" s="146"/>
      <c r="T1" s="146"/>
      <c r="V1" s="1" t="s">
        <v>1374</v>
      </c>
      <c r="X1" s="1" t="s">
        <v>1381</v>
      </c>
      <c r="Z1" s="1" t="s">
        <v>1382</v>
      </c>
      <c r="AB1" s="1" t="s">
        <v>1384</v>
      </c>
    </row>
    <row r="2" spans="1:28" x14ac:dyDescent="0.4">
      <c r="A2" s="1">
        <v>2</v>
      </c>
      <c r="B2" s="1" t="s">
        <v>1411</v>
      </c>
      <c r="C2" s="1" t="s">
        <v>1411</v>
      </c>
      <c r="D2" s="1">
        <v>492546</v>
      </c>
      <c r="E2" s="1" t="s">
        <v>1412</v>
      </c>
      <c r="G2" s="1" t="s">
        <v>1263</v>
      </c>
      <c r="H2" s="1">
        <v>107</v>
      </c>
      <c r="I2" s="12">
        <v>107</v>
      </c>
      <c r="J2" s="1" t="s">
        <v>1263</v>
      </c>
      <c r="K2" s="1">
        <v>107</v>
      </c>
      <c r="L2" s="12">
        <v>107</v>
      </c>
      <c r="N2" s="1" t="s">
        <v>1290</v>
      </c>
      <c r="O2" s="1" t="s">
        <v>1290</v>
      </c>
      <c r="R2" s="1">
        <v>1</v>
      </c>
      <c r="S2" s="1">
        <v>2</v>
      </c>
      <c r="T2" s="1" t="s">
        <v>3</v>
      </c>
      <c r="V2" s="1" t="s">
        <v>1375</v>
      </c>
      <c r="X2" s="1">
        <v>2024</v>
      </c>
      <c r="Z2" s="1" t="s">
        <v>1383</v>
      </c>
      <c r="AB2" s="1" t="s">
        <v>1385</v>
      </c>
    </row>
    <row r="3" spans="1:28" x14ac:dyDescent="0.4">
      <c r="A3" s="1">
        <v>2</v>
      </c>
      <c r="B3" s="1" t="s">
        <v>1413</v>
      </c>
      <c r="C3" s="1" t="s">
        <v>1413</v>
      </c>
      <c r="D3" s="1">
        <v>492229</v>
      </c>
      <c r="E3" s="1" t="s">
        <v>1414</v>
      </c>
      <c r="N3" s="1" t="s">
        <v>4661</v>
      </c>
      <c r="Q3" s="1" t="s">
        <v>1263</v>
      </c>
      <c r="R3" s="1" t="s">
        <v>1368</v>
      </c>
      <c r="S3" s="1" t="s">
        <v>1369</v>
      </c>
      <c r="V3" s="1" t="s">
        <v>1376</v>
      </c>
      <c r="X3" s="1">
        <v>2025</v>
      </c>
      <c r="AB3" s="1" t="s">
        <v>1386</v>
      </c>
    </row>
    <row r="4" spans="1:28" x14ac:dyDescent="0.4">
      <c r="A4" s="1">
        <v>2</v>
      </c>
      <c r="B4" s="1" t="s">
        <v>1415</v>
      </c>
      <c r="C4" s="1" t="s">
        <v>1415</v>
      </c>
      <c r="D4" s="1">
        <v>492230</v>
      </c>
      <c r="E4" s="1" t="s">
        <v>1416</v>
      </c>
      <c r="Q4" s="1" t="s">
        <v>1277</v>
      </c>
      <c r="R4" s="1" t="s">
        <v>1370</v>
      </c>
      <c r="S4" s="1" t="s">
        <v>1371</v>
      </c>
      <c r="V4" s="1" t="s">
        <v>1377</v>
      </c>
      <c r="AB4" s="1" t="s">
        <v>1387</v>
      </c>
    </row>
    <row r="5" spans="1:28" x14ac:dyDescent="0.4">
      <c r="A5" s="1">
        <v>2</v>
      </c>
      <c r="B5" s="1" t="s">
        <v>1142</v>
      </c>
      <c r="C5" s="1" t="s">
        <v>1142</v>
      </c>
      <c r="D5" s="1">
        <v>492217</v>
      </c>
      <c r="E5" s="1" t="s">
        <v>1143</v>
      </c>
      <c r="Q5" s="1" t="s">
        <v>1278</v>
      </c>
      <c r="R5" s="1" t="s">
        <v>1372</v>
      </c>
      <c r="S5" s="1" t="s">
        <v>1373</v>
      </c>
      <c r="V5" s="1" t="s">
        <v>1402</v>
      </c>
    </row>
    <row r="6" spans="1:28" x14ac:dyDescent="0.4">
      <c r="A6" s="1">
        <v>2</v>
      </c>
      <c r="B6" s="1" t="s">
        <v>1417</v>
      </c>
      <c r="C6" s="1" t="s">
        <v>1417</v>
      </c>
      <c r="D6" s="1">
        <v>492553</v>
      </c>
      <c r="E6" s="1" t="s">
        <v>1418</v>
      </c>
      <c r="V6" s="1" t="s">
        <v>1378</v>
      </c>
    </row>
    <row r="7" spans="1:28" x14ac:dyDescent="0.4">
      <c r="A7" s="1">
        <v>2</v>
      </c>
      <c r="B7" s="1" t="s">
        <v>1419</v>
      </c>
      <c r="C7" s="1" t="s">
        <v>1419</v>
      </c>
      <c r="D7" s="1">
        <v>492202</v>
      </c>
      <c r="E7" s="1" t="s">
        <v>1420</v>
      </c>
      <c r="V7" s="1" t="s">
        <v>1379</v>
      </c>
    </row>
    <row r="8" spans="1:28" x14ac:dyDescent="0.4">
      <c r="A8" s="1">
        <v>2</v>
      </c>
      <c r="B8" s="1" t="s">
        <v>1144</v>
      </c>
      <c r="C8" s="1" t="s">
        <v>1144</v>
      </c>
      <c r="D8" s="1">
        <v>496999</v>
      </c>
      <c r="E8" s="1" t="s">
        <v>1145</v>
      </c>
      <c r="V8" s="1" t="s">
        <v>1380</v>
      </c>
    </row>
    <row r="9" spans="1:28" x14ac:dyDescent="0.4">
      <c r="A9" s="1">
        <v>2</v>
      </c>
      <c r="B9" s="1" t="s">
        <v>1146</v>
      </c>
      <c r="C9" s="1" t="s">
        <v>1146</v>
      </c>
      <c r="D9" s="1">
        <v>492216</v>
      </c>
      <c r="E9" s="1" t="s">
        <v>1147</v>
      </c>
      <c r="V9" s="1" t="s">
        <v>1403</v>
      </c>
    </row>
    <row r="10" spans="1:28" x14ac:dyDescent="0.4">
      <c r="A10" s="1">
        <v>2</v>
      </c>
      <c r="B10" s="1" t="s">
        <v>1421</v>
      </c>
      <c r="C10" s="1" t="s">
        <v>1421</v>
      </c>
      <c r="D10" s="1">
        <v>492203</v>
      </c>
      <c r="E10" s="1" t="s">
        <v>1422</v>
      </c>
    </row>
    <row r="11" spans="1:28" x14ac:dyDescent="0.4">
      <c r="A11" s="1">
        <v>2</v>
      </c>
      <c r="B11" s="1" t="s">
        <v>1148</v>
      </c>
      <c r="C11" s="1" t="s">
        <v>1148</v>
      </c>
      <c r="D11" s="1">
        <v>492204</v>
      </c>
      <c r="E11" s="1" t="s">
        <v>1149</v>
      </c>
    </row>
    <row r="12" spans="1:28" x14ac:dyDescent="0.4">
      <c r="A12" s="1">
        <v>2</v>
      </c>
      <c r="B12" s="1" t="s">
        <v>1423</v>
      </c>
      <c r="C12" s="1" t="s">
        <v>1423</v>
      </c>
      <c r="D12" s="1">
        <v>492568</v>
      </c>
      <c r="E12" s="1" t="s">
        <v>1424</v>
      </c>
    </row>
    <row r="13" spans="1:28" x14ac:dyDescent="0.4">
      <c r="A13" s="1">
        <v>2</v>
      </c>
      <c r="B13" s="1" t="s">
        <v>1425</v>
      </c>
      <c r="C13" s="1" t="s">
        <v>1425</v>
      </c>
      <c r="D13" s="1">
        <v>492475</v>
      </c>
      <c r="E13" s="1" t="s">
        <v>1426</v>
      </c>
    </row>
    <row r="14" spans="1:28" x14ac:dyDescent="0.4">
      <c r="A14" s="1">
        <v>1</v>
      </c>
      <c r="B14" s="1" t="s">
        <v>1150</v>
      </c>
      <c r="C14" s="1" t="s">
        <v>1150</v>
      </c>
      <c r="D14" s="1">
        <v>490053</v>
      </c>
      <c r="E14" s="1" t="s">
        <v>1151</v>
      </c>
    </row>
    <row r="15" spans="1:28" x14ac:dyDescent="0.4">
      <c r="A15" s="1">
        <v>2</v>
      </c>
      <c r="B15" s="1" t="s">
        <v>1152</v>
      </c>
      <c r="C15" s="1" t="s">
        <v>1152</v>
      </c>
      <c r="D15" s="1">
        <v>492205</v>
      </c>
      <c r="E15" s="1" t="s">
        <v>1153</v>
      </c>
    </row>
    <row r="16" spans="1:28" x14ac:dyDescent="0.4">
      <c r="A16" s="1">
        <v>2</v>
      </c>
      <c r="B16" s="1" t="s">
        <v>1154</v>
      </c>
      <c r="C16" s="1" t="s">
        <v>1154</v>
      </c>
      <c r="D16" s="1">
        <v>492206</v>
      </c>
      <c r="E16" s="1" t="s">
        <v>1155</v>
      </c>
    </row>
    <row r="17" spans="1:5" x14ac:dyDescent="0.4">
      <c r="A17" s="1">
        <v>2</v>
      </c>
      <c r="B17" s="1" t="s">
        <v>1156</v>
      </c>
      <c r="C17" s="1" t="s">
        <v>1156</v>
      </c>
      <c r="D17" s="1">
        <v>492207</v>
      </c>
      <c r="E17" s="1" t="s">
        <v>1157</v>
      </c>
    </row>
    <row r="18" spans="1:5" x14ac:dyDescent="0.4">
      <c r="A18" s="1">
        <v>2</v>
      </c>
      <c r="B18" s="1" t="s">
        <v>1158</v>
      </c>
      <c r="C18" s="1" t="s">
        <v>1158</v>
      </c>
      <c r="D18" s="1">
        <v>492208</v>
      </c>
      <c r="E18" s="1" t="s">
        <v>1159</v>
      </c>
    </row>
    <row r="19" spans="1:5" x14ac:dyDescent="0.4">
      <c r="A19" s="1">
        <v>2</v>
      </c>
      <c r="B19" s="1" t="s">
        <v>1160</v>
      </c>
      <c r="C19" s="1" t="s">
        <v>1160</v>
      </c>
      <c r="D19" s="1">
        <v>492355</v>
      </c>
      <c r="E19" s="1" t="s">
        <v>1161</v>
      </c>
    </row>
    <row r="20" spans="1:5" x14ac:dyDescent="0.4">
      <c r="A20" s="1">
        <v>2</v>
      </c>
      <c r="B20" s="1" t="s">
        <v>1162</v>
      </c>
      <c r="C20" s="1" t="s">
        <v>1162</v>
      </c>
      <c r="D20" s="1">
        <v>492209</v>
      </c>
      <c r="E20" s="1" t="s">
        <v>1163</v>
      </c>
    </row>
    <row r="21" spans="1:5" x14ac:dyDescent="0.4">
      <c r="A21" s="1">
        <v>2</v>
      </c>
      <c r="B21" s="1" t="s">
        <v>1427</v>
      </c>
      <c r="C21" s="1" t="s">
        <v>1427</v>
      </c>
      <c r="D21" s="1">
        <v>492210</v>
      </c>
      <c r="E21" s="1" t="s">
        <v>1428</v>
      </c>
    </row>
    <row r="22" spans="1:5" x14ac:dyDescent="0.4">
      <c r="A22" s="1">
        <v>2</v>
      </c>
      <c r="B22" s="1" t="s">
        <v>1429</v>
      </c>
      <c r="C22" s="1" t="s">
        <v>1429</v>
      </c>
      <c r="D22" s="1">
        <v>492211</v>
      </c>
      <c r="E22" s="1" t="s">
        <v>1430</v>
      </c>
    </row>
    <row r="23" spans="1:5" x14ac:dyDescent="0.4">
      <c r="A23" s="1">
        <v>2</v>
      </c>
      <c r="B23" s="1" t="s">
        <v>1164</v>
      </c>
      <c r="C23" s="1" t="s">
        <v>1164</v>
      </c>
      <c r="D23" s="1">
        <v>492212</v>
      </c>
      <c r="E23" s="1" t="s">
        <v>1165</v>
      </c>
    </row>
    <row r="24" spans="1:5" x14ac:dyDescent="0.4">
      <c r="A24" s="1">
        <v>2</v>
      </c>
      <c r="B24" s="1" t="s">
        <v>1431</v>
      </c>
      <c r="C24" s="1" t="s">
        <v>1431</v>
      </c>
      <c r="D24" s="1">
        <v>492542</v>
      </c>
      <c r="E24" s="1" t="s">
        <v>1432</v>
      </c>
    </row>
    <row r="25" spans="1:5" x14ac:dyDescent="0.4">
      <c r="A25" s="1">
        <v>2</v>
      </c>
      <c r="B25" s="1" t="s">
        <v>1433</v>
      </c>
      <c r="C25" s="1" t="s">
        <v>1433</v>
      </c>
      <c r="D25" s="1">
        <v>491017</v>
      </c>
      <c r="E25" s="1" t="s">
        <v>1434</v>
      </c>
    </row>
    <row r="26" spans="1:5" x14ac:dyDescent="0.4">
      <c r="A26" s="1">
        <v>2</v>
      </c>
      <c r="B26" s="1" t="s">
        <v>1435</v>
      </c>
      <c r="C26" s="1" t="s">
        <v>1435</v>
      </c>
      <c r="D26" s="1">
        <v>491018</v>
      </c>
      <c r="E26" s="1" t="s">
        <v>1436</v>
      </c>
    </row>
    <row r="27" spans="1:5" x14ac:dyDescent="0.4">
      <c r="A27" s="1">
        <v>2</v>
      </c>
      <c r="B27" s="1" t="s">
        <v>1166</v>
      </c>
      <c r="C27" s="1" t="s">
        <v>1166</v>
      </c>
      <c r="D27" s="1">
        <v>492523</v>
      </c>
      <c r="E27" s="1" t="s">
        <v>1167</v>
      </c>
    </row>
    <row r="28" spans="1:5" x14ac:dyDescent="0.4">
      <c r="A28" s="1">
        <v>2</v>
      </c>
      <c r="B28" s="1" t="s">
        <v>1437</v>
      </c>
      <c r="C28" s="1" t="s">
        <v>1437</v>
      </c>
      <c r="D28" s="1">
        <v>492569</v>
      </c>
      <c r="E28" s="1" t="s">
        <v>1438</v>
      </c>
    </row>
    <row r="29" spans="1:5" x14ac:dyDescent="0.4">
      <c r="A29" s="1">
        <v>1</v>
      </c>
      <c r="B29" s="1" t="s">
        <v>1170</v>
      </c>
      <c r="C29" s="1" t="s">
        <v>1170</v>
      </c>
      <c r="D29" s="1">
        <v>492213</v>
      </c>
      <c r="E29" s="1" t="s">
        <v>1171</v>
      </c>
    </row>
    <row r="30" spans="1:5" x14ac:dyDescent="0.4">
      <c r="A30" s="1">
        <v>2</v>
      </c>
      <c r="B30" s="1" t="s">
        <v>1168</v>
      </c>
      <c r="C30" s="1" t="s">
        <v>1168</v>
      </c>
      <c r="D30" s="1">
        <v>490051</v>
      </c>
      <c r="E30" s="1" t="s">
        <v>1169</v>
      </c>
    </row>
    <row r="31" spans="1:5" x14ac:dyDescent="0.4">
      <c r="A31" s="1">
        <v>2</v>
      </c>
      <c r="B31" s="1" t="s">
        <v>1439</v>
      </c>
      <c r="C31" s="1" t="s">
        <v>1439</v>
      </c>
      <c r="D31" s="1">
        <v>492214</v>
      </c>
      <c r="E31" s="1" t="s">
        <v>1440</v>
      </c>
    </row>
    <row r="32" spans="1:5" x14ac:dyDescent="0.4">
      <c r="A32" s="1">
        <v>2</v>
      </c>
      <c r="B32" s="1" t="s">
        <v>1441</v>
      </c>
      <c r="C32" s="1" t="s">
        <v>1441</v>
      </c>
      <c r="D32" s="1">
        <v>492493</v>
      </c>
      <c r="E32" s="1" t="s">
        <v>1442</v>
      </c>
    </row>
    <row r="33" spans="1:5" x14ac:dyDescent="0.4">
      <c r="A33" s="1">
        <v>2</v>
      </c>
      <c r="B33" s="1" t="s">
        <v>1443</v>
      </c>
      <c r="C33" s="1" t="s">
        <v>1443</v>
      </c>
      <c r="D33" s="1">
        <v>492613</v>
      </c>
      <c r="E33" s="1" t="s">
        <v>1444</v>
      </c>
    </row>
    <row r="34" spans="1:5" x14ac:dyDescent="0.4">
      <c r="A34" s="1">
        <v>2</v>
      </c>
      <c r="B34" s="1" t="s">
        <v>1445</v>
      </c>
      <c r="C34" s="1" t="s">
        <v>1445</v>
      </c>
      <c r="D34" s="1">
        <v>491083</v>
      </c>
      <c r="E34" s="1" t="s">
        <v>1446</v>
      </c>
    </row>
    <row r="35" spans="1:5" x14ac:dyDescent="0.4">
      <c r="A35" s="1">
        <v>2</v>
      </c>
      <c r="B35" s="1" t="s">
        <v>1447</v>
      </c>
      <c r="C35" s="1" t="s">
        <v>1447</v>
      </c>
      <c r="D35" s="1">
        <v>492605</v>
      </c>
      <c r="E35" s="1" t="s">
        <v>1448</v>
      </c>
    </row>
    <row r="36" spans="1:5" x14ac:dyDescent="0.4">
      <c r="A36" s="1">
        <v>2</v>
      </c>
      <c r="B36" s="1" t="s">
        <v>1449</v>
      </c>
      <c r="C36" s="1" t="s">
        <v>1449</v>
      </c>
      <c r="D36" s="1">
        <v>492215</v>
      </c>
      <c r="E36" s="1" t="s">
        <v>1450</v>
      </c>
    </row>
    <row r="37" spans="1:5" x14ac:dyDescent="0.4">
      <c r="A37" s="1">
        <v>2</v>
      </c>
      <c r="B37" s="1" t="s">
        <v>1451</v>
      </c>
      <c r="C37" s="1" t="s">
        <v>1451</v>
      </c>
      <c r="D37" s="1">
        <v>492623</v>
      </c>
      <c r="E37" s="1" t="s">
        <v>1452</v>
      </c>
    </row>
    <row r="38" spans="1:5" x14ac:dyDescent="0.4">
      <c r="A38" s="1">
        <v>2</v>
      </c>
      <c r="B38" s="1" t="s">
        <v>1172</v>
      </c>
      <c r="C38" s="1" t="s">
        <v>1172</v>
      </c>
      <c r="D38" s="1">
        <v>492186</v>
      </c>
      <c r="E38" s="1" t="s">
        <v>1173</v>
      </c>
    </row>
    <row r="39" spans="1:5" x14ac:dyDescent="0.4">
      <c r="A39" s="1">
        <v>2</v>
      </c>
      <c r="B39" s="1" t="s">
        <v>1453</v>
      </c>
      <c r="C39" s="1" t="s">
        <v>1453</v>
      </c>
      <c r="D39" s="1">
        <v>492231</v>
      </c>
      <c r="E39" s="1" t="s">
        <v>1454</v>
      </c>
    </row>
    <row r="40" spans="1:5" x14ac:dyDescent="0.4">
      <c r="A40" s="1">
        <v>2</v>
      </c>
      <c r="B40" s="1" t="s">
        <v>1455</v>
      </c>
      <c r="C40" s="1" t="s">
        <v>1455</v>
      </c>
      <c r="D40" s="1">
        <v>492219</v>
      </c>
      <c r="E40" s="1" t="s">
        <v>1456</v>
      </c>
    </row>
    <row r="41" spans="1:5" x14ac:dyDescent="0.4">
      <c r="A41" s="1">
        <v>2</v>
      </c>
      <c r="B41" s="1" t="s">
        <v>1457</v>
      </c>
      <c r="C41" s="1" t="s">
        <v>1457</v>
      </c>
      <c r="D41" s="1">
        <v>492524</v>
      </c>
      <c r="E41" s="1" t="s">
        <v>1458</v>
      </c>
    </row>
    <row r="42" spans="1:5" x14ac:dyDescent="0.4">
      <c r="A42" s="1">
        <v>2</v>
      </c>
      <c r="B42" s="1" t="s">
        <v>1174</v>
      </c>
      <c r="C42" s="1" t="s">
        <v>1174</v>
      </c>
      <c r="D42" s="1">
        <v>492220</v>
      </c>
      <c r="E42" s="1" t="s">
        <v>1175</v>
      </c>
    </row>
    <row r="43" spans="1:5" x14ac:dyDescent="0.4">
      <c r="A43" s="1">
        <v>2</v>
      </c>
      <c r="B43" s="1" t="s">
        <v>1459</v>
      </c>
      <c r="C43" s="1" t="s">
        <v>1459</v>
      </c>
      <c r="D43" s="1">
        <v>492571</v>
      </c>
      <c r="E43" s="1" t="s">
        <v>1460</v>
      </c>
    </row>
    <row r="44" spans="1:5" x14ac:dyDescent="0.4">
      <c r="A44" s="1">
        <v>2</v>
      </c>
      <c r="B44" s="1" t="s">
        <v>1461</v>
      </c>
      <c r="C44" s="1" t="s">
        <v>1461</v>
      </c>
      <c r="D44" s="1">
        <v>492441</v>
      </c>
      <c r="E44" s="1" t="s">
        <v>1462</v>
      </c>
    </row>
    <row r="45" spans="1:5" x14ac:dyDescent="0.4">
      <c r="A45" s="1">
        <v>1</v>
      </c>
      <c r="B45" s="1" t="s">
        <v>1176</v>
      </c>
      <c r="C45" s="1" t="s">
        <v>1176</v>
      </c>
      <c r="D45" s="1">
        <v>492218</v>
      </c>
      <c r="E45" s="1" t="s">
        <v>1177</v>
      </c>
    </row>
    <row r="46" spans="1:5" x14ac:dyDescent="0.4">
      <c r="A46" s="1">
        <v>2</v>
      </c>
      <c r="B46" s="1" t="s">
        <v>1463</v>
      </c>
      <c r="C46" s="1" t="s">
        <v>1463</v>
      </c>
      <c r="D46" s="1">
        <v>492429</v>
      </c>
      <c r="E46" s="1" t="s">
        <v>1464</v>
      </c>
    </row>
    <row r="47" spans="1:5" x14ac:dyDescent="0.4">
      <c r="A47" s="1">
        <v>2</v>
      </c>
      <c r="B47" s="1" t="s">
        <v>1178</v>
      </c>
      <c r="C47" s="1" t="s">
        <v>1178</v>
      </c>
      <c r="D47" s="1">
        <v>492430</v>
      </c>
      <c r="E47" s="1" t="s">
        <v>1179</v>
      </c>
    </row>
    <row r="48" spans="1:5" x14ac:dyDescent="0.4">
      <c r="A48" s="1">
        <v>1</v>
      </c>
      <c r="B48" s="1" t="s">
        <v>1180</v>
      </c>
      <c r="C48" s="1" t="s">
        <v>1180</v>
      </c>
      <c r="D48" s="1">
        <v>492232</v>
      </c>
      <c r="E48" s="1" t="s">
        <v>1181</v>
      </c>
    </row>
    <row r="49" spans="1:5" x14ac:dyDescent="0.4">
      <c r="A49" s="1">
        <v>2</v>
      </c>
      <c r="B49" s="1" t="s">
        <v>1465</v>
      </c>
      <c r="C49" s="1" t="s">
        <v>1465</v>
      </c>
      <c r="D49" s="1">
        <v>492527</v>
      </c>
      <c r="E49" s="1" t="s">
        <v>1466</v>
      </c>
    </row>
    <row r="50" spans="1:5" x14ac:dyDescent="0.4">
      <c r="A50" s="1">
        <v>2</v>
      </c>
      <c r="B50" s="1" t="s">
        <v>1467</v>
      </c>
      <c r="C50" s="1" t="s">
        <v>1467</v>
      </c>
      <c r="D50" s="1">
        <v>492577</v>
      </c>
      <c r="E50" s="1" t="s">
        <v>1468</v>
      </c>
    </row>
    <row r="51" spans="1:5" x14ac:dyDescent="0.4">
      <c r="A51" s="1">
        <v>2</v>
      </c>
      <c r="B51" s="1" t="s">
        <v>1182</v>
      </c>
      <c r="C51" s="1" t="s">
        <v>1182</v>
      </c>
      <c r="D51" s="1">
        <v>492187</v>
      </c>
      <c r="E51" s="1" t="s">
        <v>1183</v>
      </c>
    </row>
    <row r="52" spans="1:5" x14ac:dyDescent="0.4">
      <c r="A52" s="1">
        <v>2</v>
      </c>
      <c r="B52" s="1" t="s">
        <v>1469</v>
      </c>
      <c r="C52" s="1" t="s">
        <v>1469</v>
      </c>
      <c r="D52" s="1">
        <v>492188</v>
      </c>
      <c r="E52" s="1" t="s">
        <v>1470</v>
      </c>
    </row>
    <row r="53" spans="1:5" x14ac:dyDescent="0.4">
      <c r="A53" s="1">
        <v>2</v>
      </c>
      <c r="B53" s="1" t="s">
        <v>1471</v>
      </c>
      <c r="C53" s="1" t="s">
        <v>1471</v>
      </c>
      <c r="D53" s="1">
        <v>492612</v>
      </c>
      <c r="E53" s="1" t="s">
        <v>1472</v>
      </c>
    </row>
    <row r="54" spans="1:5" x14ac:dyDescent="0.4">
      <c r="A54" s="1">
        <v>2</v>
      </c>
      <c r="B54" s="1" t="s">
        <v>1184</v>
      </c>
      <c r="C54" s="1" t="s">
        <v>1184</v>
      </c>
      <c r="D54" s="1">
        <v>490049</v>
      </c>
      <c r="E54" s="1" t="s">
        <v>1473</v>
      </c>
    </row>
    <row r="55" spans="1:5" x14ac:dyDescent="0.4">
      <c r="A55" s="1">
        <v>2</v>
      </c>
      <c r="B55" s="1" t="s">
        <v>1185</v>
      </c>
      <c r="C55" s="1" t="s">
        <v>1185</v>
      </c>
      <c r="D55" s="1">
        <v>492192</v>
      </c>
      <c r="E55" s="1" t="s">
        <v>1186</v>
      </c>
    </row>
    <row r="56" spans="1:5" x14ac:dyDescent="0.4">
      <c r="A56" s="1">
        <v>2</v>
      </c>
      <c r="B56" s="1" t="s">
        <v>1187</v>
      </c>
      <c r="C56" s="1" t="s">
        <v>1187</v>
      </c>
      <c r="D56" s="1">
        <v>490050</v>
      </c>
      <c r="E56" s="1" t="s">
        <v>1188</v>
      </c>
    </row>
    <row r="57" spans="1:5" x14ac:dyDescent="0.4">
      <c r="A57" s="1">
        <v>2</v>
      </c>
      <c r="B57" s="1" t="s">
        <v>1474</v>
      </c>
      <c r="C57" s="1" t="s">
        <v>1474</v>
      </c>
      <c r="D57" s="1">
        <v>492492</v>
      </c>
      <c r="E57" s="1" t="s">
        <v>1475</v>
      </c>
    </row>
    <row r="58" spans="1:5" x14ac:dyDescent="0.4">
      <c r="A58" s="1">
        <v>1</v>
      </c>
      <c r="B58" s="1" t="s">
        <v>1189</v>
      </c>
      <c r="C58" s="1" t="s">
        <v>1189</v>
      </c>
      <c r="D58" s="1">
        <v>492189</v>
      </c>
      <c r="E58" s="1" t="s">
        <v>1190</v>
      </c>
    </row>
    <row r="59" spans="1:5" x14ac:dyDescent="0.4">
      <c r="A59" s="1">
        <v>2</v>
      </c>
      <c r="B59" s="1" t="s">
        <v>1476</v>
      </c>
      <c r="C59" s="1" t="s">
        <v>1476</v>
      </c>
      <c r="D59" s="1">
        <v>492547</v>
      </c>
      <c r="E59" s="1" t="s">
        <v>1477</v>
      </c>
    </row>
    <row r="60" spans="1:5" x14ac:dyDescent="0.4">
      <c r="A60" s="1">
        <v>2</v>
      </c>
      <c r="B60" s="1" t="s">
        <v>1191</v>
      </c>
      <c r="C60" s="1" t="s">
        <v>1191</v>
      </c>
      <c r="D60" s="1">
        <v>492190</v>
      </c>
      <c r="E60" s="1" t="s">
        <v>1192</v>
      </c>
    </row>
    <row r="61" spans="1:5" x14ac:dyDescent="0.4">
      <c r="A61" s="1">
        <v>2</v>
      </c>
      <c r="B61" s="1" t="s">
        <v>1478</v>
      </c>
      <c r="C61" s="1" t="s">
        <v>1478</v>
      </c>
      <c r="D61" s="1">
        <v>491014</v>
      </c>
      <c r="E61" s="1" t="s">
        <v>1479</v>
      </c>
    </row>
    <row r="62" spans="1:5" x14ac:dyDescent="0.4">
      <c r="A62" s="1">
        <v>2</v>
      </c>
      <c r="B62" s="1" t="s">
        <v>1480</v>
      </c>
      <c r="C62" s="1" t="s">
        <v>1480</v>
      </c>
      <c r="D62" s="1">
        <v>492317</v>
      </c>
      <c r="E62" s="1" t="s">
        <v>1481</v>
      </c>
    </row>
    <row r="63" spans="1:5" x14ac:dyDescent="0.4">
      <c r="A63" s="1">
        <v>2</v>
      </c>
      <c r="B63" s="1" t="s">
        <v>1482</v>
      </c>
      <c r="C63" s="1" t="s">
        <v>1482</v>
      </c>
      <c r="D63" s="1">
        <v>492378</v>
      </c>
      <c r="E63" s="1" t="s">
        <v>1483</v>
      </c>
    </row>
    <row r="64" spans="1:5" x14ac:dyDescent="0.4">
      <c r="A64" s="1">
        <v>1</v>
      </c>
      <c r="B64" s="1" t="s">
        <v>1193</v>
      </c>
      <c r="C64" s="1" t="s">
        <v>1193</v>
      </c>
      <c r="D64" s="1">
        <v>490048</v>
      </c>
      <c r="E64" s="1" t="s">
        <v>1194</v>
      </c>
    </row>
    <row r="65" spans="1:5" x14ac:dyDescent="0.4">
      <c r="A65" s="1">
        <v>2</v>
      </c>
      <c r="B65" s="1" t="s">
        <v>1195</v>
      </c>
      <c r="C65" s="1" t="s">
        <v>1195</v>
      </c>
      <c r="D65" s="1">
        <v>492194</v>
      </c>
      <c r="E65" s="1" t="s">
        <v>1196</v>
      </c>
    </row>
    <row r="66" spans="1:5" x14ac:dyDescent="0.4">
      <c r="A66" s="1">
        <v>2</v>
      </c>
      <c r="B66" s="1" t="s">
        <v>1484</v>
      </c>
      <c r="C66" s="1" t="s">
        <v>1484</v>
      </c>
      <c r="D66" s="1">
        <v>492197</v>
      </c>
      <c r="E66" s="1" t="s">
        <v>1485</v>
      </c>
    </row>
    <row r="67" spans="1:5" x14ac:dyDescent="0.4">
      <c r="A67" s="1">
        <v>2</v>
      </c>
      <c r="B67" s="1" t="s">
        <v>1486</v>
      </c>
      <c r="C67" s="1" t="s">
        <v>1486</v>
      </c>
      <c r="D67" s="1">
        <v>492622</v>
      </c>
      <c r="E67" s="1" t="s">
        <v>1487</v>
      </c>
    </row>
    <row r="68" spans="1:5" x14ac:dyDescent="0.4">
      <c r="A68" s="1">
        <v>2</v>
      </c>
      <c r="B68" s="1" t="s">
        <v>1197</v>
      </c>
      <c r="C68" s="1" t="s">
        <v>1197</v>
      </c>
      <c r="D68" s="1">
        <v>491016</v>
      </c>
      <c r="E68" s="1" t="s">
        <v>1198</v>
      </c>
    </row>
    <row r="69" spans="1:5" x14ac:dyDescent="0.4">
      <c r="A69" s="1">
        <v>2</v>
      </c>
      <c r="B69" s="1" t="s">
        <v>1199</v>
      </c>
      <c r="C69" s="1" t="s">
        <v>1199</v>
      </c>
      <c r="D69" s="1">
        <v>491015</v>
      </c>
      <c r="E69" s="1" t="s">
        <v>1200</v>
      </c>
    </row>
    <row r="70" spans="1:5" x14ac:dyDescent="0.4">
      <c r="A70" s="1">
        <v>2</v>
      </c>
      <c r="B70" s="1" t="s">
        <v>1488</v>
      </c>
      <c r="C70" s="1" t="s">
        <v>1488</v>
      </c>
      <c r="D70" s="1">
        <v>492424</v>
      </c>
      <c r="E70" s="1" t="s">
        <v>1489</v>
      </c>
    </row>
    <row r="71" spans="1:5" x14ac:dyDescent="0.4">
      <c r="A71" s="1">
        <v>2</v>
      </c>
      <c r="B71" s="1" t="s">
        <v>1201</v>
      </c>
      <c r="C71" s="1" t="s">
        <v>1201</v>
      </c>
      <c r="D71" s="1">
        <v>492191</v>
      </c>
      <c r="E71" s="1" t="s">
        <v>1202</v>
      </c>
    </row>
    <row r="72" spans="1:5" x14ac:dyDescent="0.4">
      <c r="A72" s="1">
        <v>1</v>
      </c>
      <c r="B72" s="1" t="s">
        <v>1203</v>
      </c>
      <c r="C72" s="1" t="s">
        <v>1203</v>
      </c>
      <c r="D72" s="1">
        <v>492221</v>
      </c>
      <c r="E72" s="1" t="s">
        <v>1204</v>
      </c>
    </row>
    <row r="73" spans="1:5" x14ac:dyDescent="0.4">
      <c r="A73" s="1">
        <v>2</v>
      </c>
      <c r="B73" s="1" t="s">
        <v>1490</v>
      </c>
      <c r="C73" s="1" t="s">
        <v>1490</v>
      </c>
      <c r="D73" s="1">
        <v>492581</v>
      </c>
      <c r="E73" s="1" t="s">
        <v>1491</v>
      </c>
    </row>
    <row r="74" spans="1:5" x14ac:dyDescent="0.4">
      <c r="A74" s="1">
        <v>2</v>
      </c>
      <c r="B74" s="1" t="s">
        <v>1492</v>
      </c>
      <c r="C74" s="1" t="s">
        <v>1492</v>
      </c>
      <c r="D74" s="1">
        <v>492233</v>
      </c>
      <c r="E74" s="1" t="s">
        <v>1493</v>
      </c>
    </row>
    <row r="75" spans="1:5" x14ac:dyDescent="0.4">
      <c r="A75" s="1">
        <v>2</v>
      </c>
      <c r="B75" s="1" t="s">
        <v>1494</v>
      </c>
      <c r="C75" s="1" t="s">
        <v>1494</v>
      </c>
      <c r="D75" s="1">
        <v>492235</v>
      </c>
      <c r="E75" s="1" t="s">
        <v>1495</v>
      </c>
    </row>
    <row r="76" spans="1:5" x14ac:dyDescent="0.4">
      <c r="A76" s="1">
        <v>2</v>
      </c>
      <c r="B76" s="1" t="s">
        <v>1205</v>
      </c>
      <c r="C76" s="1" t="s">
        <v>1205</v>
      </c>
      <c r="D76" s="1">
        <v>492234</v>
      </c>
      <c r="E76" s="1" t="s">
        <v>1206</v>
      </c>
    </row>
    <row r="77" spans="1:5" x14ac:dyDescent="0.4">
      <c r="A77" s="1">
        <v>2</v>
      </c>
      <c r="B77" s="1" t="s">
        <v>1496</v>
      </c>
      <c r="C77" s="1" t="s">
        <v>1496</v>
      </c>
      <c r="D77" s="1">
        <v>492476</v>
      </c>
      <c r="E77" s="1" t="s">
        <v>1497</v>
      </c>
    </row>
    <row r="78" spans="1:5" x14ac:dyDescent="0.4">
      <c r="A78" s="1">
        <v>2</v>
      </c>
      <c r="B78" s="1" t="s">
        <v>1498</v>
      </c>
      <c r="C78" s="1" t="s">
        <v>1498</v>
      </c>
      <c r="D78" s="1">
        <v>492236</v>
      </c>
      <c r="E78" s="1" t="s">
        <v>1499</v>
      </c>
    </row>
    <row r="79" spans="1:5" x14ac:dyDescent="0.4">
      <c r="A79" s="1">
        <v>2</v>
      </c>
      <c r="B79" s="1" t="s">
        <v>1207</v>
      </c>
      <c r="C79" s="1" t="s">
        <v>1207</v>
      </c>
      <c r="D79" s="1">
        <v>492237</v>
      </c>
      <c r="E79" s="1" t="s">
        <v>1208</v>
      </c>
    </row>
    <row r="80" spans="1:5" x14ac:dyDescent="0.4">
      <c r="A80" s="1">
        <v>2</v>
      </c>
      <c r="B80" s="1" t="s">
        <v>1500</v>
      </c>
      <c r="C80" s="1" t="s">
        <v>1500</v>
      </c>
      <c r="D80" s="1">
        <v>492365</v>
      </c>
      <c r="E80" s="1" t="s">
        <v>1501</v>
      </c>
    </row>
    <row r="81" spans="1:5" x14ac:dyDescent="0.4">
      <c r="A81" s="1">
        <v>2</v>
      </c>
      <c r="B81" s="1" t="s">
        <v>1502</v>
      </c>
      <c r="C81" s="1" t="s">
        <v>1502</v>
      </c>
      <c r="D81" s="1">
        <v>492247</v>
      </c>
      <c r="E81" s="1" t="s">
        <v>1209</v>
      </c>
    </row>
    <row r="82" spans="1:5" x14ac:dyDescent="0.4">
      <c r="A82" s="1">
        <v>2</v>
      </c>
      <c r="B82" s="1" t="s">
        <v>1503</v>
      </c>
      <c r="C82" s="1" t="s">
        <v>1503</v>
      </c>
      <c r="D82" s="1">
        <v>491020</v>
      </c>
      <c r="E82" s="1" t="s">
        <v>1504</v>
      </c>
    </row>
    <row r="83" spans="1:5" x14ac:dyDescent="0.4">
      <c r="A83" s="1">
        <v>2</v>
      </c>
      <c r="B83" s="1" t="s">
        <v>1505</v>
      </c>
      <c r="C83" s="1" t="s">
        <v>1505</v>
      </c>
      <c r="D83" s="1">
        <v>491055</v>
      </c>
      <c r="E83" s="1" t="s">
        <v>1506</v>
      </c>
    </row>
    <row r="84" spans="1:5" x14ac:dyDescent="0.4">
      <c r="A84" s="1">
        <v>2</v>
      </c>
      <c r="B84" s="1" t="s">
        <v>1507</v>
      </c>
      <c r="C84" s="1" t="s">
        <v>1507</v>
      </c>
      <c r="D84" s="1">
        <v>492579</v>
      </c>
      <c r="E84" s="1" t="s">
        <v>1508</v>
      </c>
    </row>
    <row r="85" spans="1:5" x14ac:dyDescent="0.4">
      <c r="A85" s="1">
        <v>2</v>
      </c>
      <c r="B85" s="1" t="s">
        <v>1509</v>
      </c>
      <c r="C85" s="1" t="s">
        <v>1509</v>
      </c>
      <c r="D85" s="1">
        <v>492241</v>
      </c>
      <c r="E85" s="1" t="s">
        <v>1510</v>
      </c>
    </row>
    <row r="86" spans="1:5" x14ac:dyDescent="0.4">
      <c r="A86" s="1">
        <v>2</v>
      </c>
      <c r="B86" s="1" t="s">
        <v>1511</v>
      </c>
      <c r="C86" s="1" t="s">
        <v>1511</v>
      </c>
      <c r="D86" s="1">
        <v>492558</v>
      </c>
      <c r="E86" s="1" t="s">
        <v>1512</v>
      </c>
    </row>
    <row r="87" spans="1:5" x14ac:dyDescent="0.4">
      <c r="A87" s="1">
        <v>2</v>
      </c>
      <c r="B87" s="1" t="s">
        <v>1513</v>
      </c>
      <c r="C87" s="1" t="s">
        <v>1513</v>
      </c>
      <c r="D87" s="1">
        <v>492238</v>
      </c>
      <c r="E87" s="1" t="s">
        <v>1514</v>
      </c>
    </row>
    <row r="88" spans="1:5" x14ac:dyDescent="0.4">
      <c r="A88" s="1">
        <v>2</v>
      </c>
      <c r="B88" s="1" t="s">
        <v>1515</v>
      </c>
      <c r="C88" s="1" t="s">
        <v>1515</v>
      </c>
      <c r="D88" s="1">
        <v>492239</v>
      </c>
      <c r="E88" s="1" t="s">
        <v>1516</v>
      </c>
    </row>
    <row r="89" spans="1:5" x14ac:dyDescent="0.4">
      <c r="A89" s="1">
        <v>2</v>
      </c>
      <c r="B89" s="1" t="s">
        <v>1517</v>
      </c>
      <c r="C89" s="1" t="s">
        <v>1517</v>
      </c>
      <c r="D89" s="1">
        <v>492242</v>
      </c>
      <c r="E89" s="1" t="s">
        <v>1518</v>
      </c>
    </row>
    <row r="90" spans="1:5" x14ac:dyDescent="0.4">
      <c r="A90" s="1">
        <v>2</v>
      </c>
      <c r="B90" s="1" t="s">
        <v>1210</v>
      </c>
      <c r="C90" s="1" t="s">
        <v>1210</v>
      </c>
      <c r="D90" s="1">
        <v>490054</v>
      </c>
      <c r="E90" s="1" t="s">
        <v>1211</v>
      </c>
    </row>
    <row r="91" spans="1:5" x14ac:dyDescent="0.4">
      <c r="A91" s="1">
        <v>2</v>
      </c>
      <c r="B91" s="1" t="s">
        <v>1519</v>
      </c>
      <c r="C91" s="1" t="s">
        <v>1519</v>
      </c>
      <c r="D91" s="1">
        <v>492594</v>
      </c>
      <c r="E91" s="1" t="s">
        <v>1520</v>
      </c>
    </row>
    <row r="92" spans="1:5" x14ac:dyDescent="0.4">
      <c r="A92" s="1">
        <v>2</v>
      </c>
      <c r="B92" s="1" t="s">
        <v>1521</v>
      </c>
      <c r="C92" s="1" t="s">
        <v>1521</v>
      </c>
      <c r="D92" s="1">
        <v>492555</v>
      </c>
      <c r="E92" s="1" t="s">
        <v>1522</v>
      </c>
    </row>
    <row r="93" spans="1:5" x14ac:dyDescent="0.4">
      <c r="A93" s="1">
        <v>2</v>
      </c>
      <c r="B93" s="1" t="s">
        <v>1409</v>
      </c>
      <c r="C93" s="1" t="s">
        <v>1409</v>
      </c>
      <c r="D93" s="1">
        <v>492240</v>
      </c>
      <c r="E93" s="1" t="s">
        <v>1410</v>
      </c>
    </row>
    <row r="94" spans="1:5" x14ac:dyDescent="0.4">
      <c r="A94" s="1">
        <v>2</v>
      </c>
      <c r="B94" s="1" t="s">
        <v>1523</v>
      </c>
      <c r="C94" s="1" t="s">
        <v>1523</v>
      </c>
      <c r="D94" s="1">
        <v>492456</v>
      </c>
      <c r="E94" s="1" t="s">
        <v>1524</v>
      </c>
    </row>
    <row r="95" spans="1:5" x14ac:dyDescent="0.4">
      <c r="A95" s="1">
        <v>2</v>
      </c>
      <c r="B95" s="1" t="s">
        <v>1525</v>
      </c>
      <c r="C95" s="1" t="s">
        <v>1525</v>
      </c>
      <c r="D95" s="1">
        <v>492251</v>
      </c>
      <c r="E95" s="1" t="s">
        <v>1526</v>
      </c>
    </row>
    <row r="96" spans="1:5" x14ac:dyDescent="0.4">
      <c r="A96" s="1">
        <v>2</v>
      </c>
      <c r="B96" s="1" t="s">
        <v>1212</v>
      </c>
      <c r="C96" s="1" t="s">
        <v>1212</v>
      </c>
      <c r="D96" s="1">
        <v>490080</v>
      </c>
      <c r="E96" s="1" t="s">
        <v>1213</v>
      </c>
    </row>
    <row r="97" spans="1:5" x14ac:dyDescent="0.4">
      <c r="A97" s="1">
        <v>2</v>
      </c>
      <c r="B97" s="1" t="s">
        <v>1214</v>
      </c>
      <c r="C97" s="1" t="s">
        <v>1214</v>
      </c>
      <c r="D97" s="1">
        <v>491054</v>
      </c>
      <c r="E97" s="1" t="s">
        <v>1215</v>
      </c>
    </row>
    <row r="98" spans="1:5" x14ac:dyDescent="0.4">
      <c r="A98" s="1">
        <v>2</v>
      </c>
      <c r="B98" s="1" t="s">
        <v>1216</v>
      </c>
      <c r="C98" s="1" t="s">
        <v>1216</v>
      </c>
      <c r="D98" s="1">
        <v>490047</v>
      </c>
      <c r="E98" s="1" t="s">
        <v>1217</v>
      </c>
    </row>
    <row r="99" spans="1:5" x14ac:dyDescent="0.4">
      <c r="A99" s="1">
        <v>2</v>
      </c>
      <c r="B99" s="1" t="s">
        <v>1527</v>
      </c>
      <c r="C99" s="1" t="s">
        <v>1527</v>
      </c>
      <c r="D99" s="1">
        <v>492616</v>
      </c>
      <c r="E99" s="1" t="s">
        <v>1528</v>
      </c>
    </row>
    <row r="100" spans="1:5" x14ac:dyDescent="0.4">
      <c r="A100" s="1">
        <v>2</v>
      </c>
      <c r="B100" s="1" t="s">
        <v>1529</v>
      </c>
      <c r="C100" s="1" t="s">
        <v>1529</v>
      </c>
      <c r="D100" s="1">
        <v>492554</v>
      </c>
      <c r="E100" s="1" t="s">
        <v>1530</v>
      </c>
    </row>
    <row r="101" spans="1:5" x14ac:dyDescent="0.4">
      <c r="A101" s="1">
        <v>2</v>
      </c>
      <c r="B101" s="1" t="s">
        <v>1531</v>
      </c>
      <c r="C101" s="1" t="s">
        <v>1531</v>
      </c>
      <c r="D101" s="1">
        <v>492222</v>
      </c>
      <c r="E101" s="1" t="s">
        <v>1532</v>
      </c>
    </row>
    <row r="102" spans="1:5" x14ac:dyDescent="0.4">
      <c r="A102" s="1">
        <v>2</v>
      </c>
      <c r="B102" s="1" t="s">
        <v>1533</v>
      </c>
      <c r="C102" s="1" t="s">
        <v>1533</v>
      </c>
      <c r="D102" s="1">
        <v>492193</v>
      </c>
      <c r="E102" s="1" t="s">
        <v>1534</v>
      </c>
    </row>
    <row r="103" spans="1:5" x14ac:dyDescent="0.4">
      <c r="A103" s="1">
        <v>2</v>
      </c>
      <c r="B103" s="1" t="s">
        <v>1535</v>
      </c>
      <c r="C103" s="1" t="s">
        <v>1535</v>
      </c>
      <c r="D103" s="1">
        <v>492391</v>
      </c>
      <c r="E103" s="1" t="s">
        <v>1536</v>
      </c>
    </row>
    <row r="104" spans="1:5" x14ac:dyDescent="0.4">
      <c r="A104" s="1">
        <v>2</v>
      </c>
      <c r="B104" s="1" t="s">
        <v>1537</v>
      </c>
      <c r="C104" s="1" t="s">
        <v>1537</v>
      </c>
      <c r="D104" s="1">
        <v>492520</v>
      </c>
      <c r="E104" s="1" t="s">
        <v>1538</v>
      </c>
    </row>
    <row r="105" spans="1:5" x14ac:dyDescent="0.4">
      <c r="A105" s="1">
        <v>2</v>
      </c>
      <c r="B105" s="1" t="s">
        <v>1539</v>
      </c>
      <c r="C105" s="1" t="s">
        <v>1539</v>
      </c>
      <c r="D105" s="1">
        <v>492474</v>
      </c>
      <c r="E105" s="1" t="s">
        <v>1540</v>
      </c>
    </row>
    <row r="106" spans="1:5" x14ac:dyDescent="0.4">
      <c r="A106" s="1">
        <v>2</v>
      </c>
      <c r="B106" s="1" t="s">
        <v>1541</v>
      </c>
      <c r="C106" s="1" t="s">
        <v>1541</v>
      </c>
      <c r="D106" s="1">
        <v>492243</v>
      </c>
      <c r="E106" s="1" t="s">
        <v>1542</v>
      </c>
    </row>
    <row r="107" spans="1:5" x14ac:dyDescent="0.4">
      <c r="A107" s="1">
        <v>1</v>
      </c>
      <c r="B107" s="1" t="s">
        <v>1218</v>
      </c>
      <c r="C107" s="1" t="s">
        <v>1218</v>
      </c>
      <c r="D107" s="1">
        <v>492302</v>
      </c>
      <c r="E107" s="1" t="s">
        <v>1219</v>
      </c>
    </row>
    <row r="108" spans="1:5" x14ac:dyDescent="0.4">
      <c r="A108" s="1">
        <v>2</v>
      </c>
      <c r="B108" s="1" t="s">
        <v>1543</v>
      </c>
      <c r="C108" s="1" t="s">
        <v>1543</v>
      </c>
      <c r="D108" s="1">
        <v>492525</v>
      </c>
      <c r="E108" s="1" t="s">
        <v>1544</v>
      </c>
    </row>
    <row r="109" spans="1:5" x14ac:dyDescent="0.4">
      <c r="A109" s="1">
        <v>2</v>
      </c>
      <c r="B109" s="1" t="s">
        <v>1545</v>
      </c>
      <c r="C109" s="1" t="s">
        <v>1545</v>
      </c>
      <c r="D109" s="1">
        <v>492223</v>
      </c>
      <c r="E109" s="1" t="s">
        <v>1546</v>
      </c>
    </row>
    <row r="110" spans="1:5" x14ac:dyDescent="0.4">
      <c r="A110" s="1">
        <v>2</v>
      </c>
      <c r="B110" s="1" t="s">
        <v>1220</v>
      </c>
      <c r="C110" s="1" t="s">
        <v>1220</v>
      </c>
      <c r="D110" s="1">
        <v>492244</v>
      </c>
      <c r="E110" s="1" t="s">
        <v>1221</v>
      </c>
    </row>
    <row r="111" spans="1:5" x14ac:dyDescent="0.4">
      <c r="A111" s="1">
        <v>2</v>
      </c>
      <c r="B111" s="1" t="s">
        <v>1547</v>
      </c>
      <c r="C111" s="1" t="s">
        <v>1547</v>
      </c>
      <c r="D111" s="1">
        <v>492440</v>
      </c>
      <c r="E111" s="1" t="s">
        <v>1548</v>
      </c>
    </row>
    <row r="112" spans="1:5" x14ac:dyDescent="0.4">
      <c r="A112" s="1">
        <v>2</v>
      </c>
      <c r="B112" s="1" t="s">
        <v>1549</v>
      </c>
      <c r="C112" s="1" t="s">
        <v>1549</v>
      </c>
      <c r="D112" s="1">
        <v>492614</v>
      </c>
      <c r="E112" s="1" t="s">
        <v>1550</v>
      </c>
    </row>
    <row r="113" spans="1:5" x14ac:dyDescent="0.4">
      <c r="A113" s="1">
        <v>2</v>
      </c>
      <c r="B113" s="1" t="s">
        <v>1551</v>
      </c>
      <c r="C113" s="1" t="s">
        <v>1551</v>
      </c>
      <c r="D113" s="1">
        <v>492341</v>
      </c>
      <c r="E113" s="1" t="s">
        <v>1552</v>
      </c>
    </row>
    <row r="114" spans="1:5" x14ac:dyDescent="0.4">
      <c r="A114" s="1">
        <v>2</v>
      </c>
      <c r="B114" s="1" t="s">
        <v>1553</v>
      </c>
      <c r="C114" s="1" t="s">
        <v>1553</v>
      </c>
      <c r="D114" s="1">
        <v>492225</v>
      </c>
      <c r="E114" s="1" t="s">
        <v>1554</v>
      </c>
    </row>
    <row r="115" spans="1:5" x14ac:dyDescent="0.4">
      <c r="A115" s="1">
        <v>2</v>
      </c>
      <c r="B115" s="1" t="s">
        <v>1555</v>
      </c>
      <c r="C115" s="1" t="s">
        <v>1555</v>
      </c>
      <c r="D115" s="1">
        <v>492248</v>
      </c>
      <c r="E115" s="1" t="s">
        <v>1556</v>
      </c>
    </row>
    <row r="116" spans="1:5" x14ac:dyDescent="0.4">
      <c r="A116" s="1">
        <v>1</v>
      </c>
      <c r="B116" s="1" t="s">
        <v>1222</v>
      </c>
      <c r="C116" s="1" t="s">
        <v>1222</v>
      </c>
      <c r="D116" s="1">
        <v>492249</v>
      </c>
      <c r="E116" s="1" t="s">
        <v>1223</v>
      </c>
    </row>
    <row r="117" spans="1:5" x14ac:dyDescent="0.4">
      <c r="A117" s="1">
        <v>2</v>
      </c>
      <c r="B117" s="1" t="s">
        <v>1557</v>
      </c>
      <c r="C117" s="1" t="s">
        <v>1557</v>
      </c>
      <c r="D117" s="1">
        <v>492624</v>
      </c>
      <c r="E117" s="1" t="s">
        <v>1558</v>
      </c>
    </row>
    <row r="118" spans="1:5" x14ac:dyDescent="0.4">
      <c r="A118" s="1">
        <v>2</v>
      </c>
      <c r="B118" s="1" t="s">
        <v>1224</v>
      </c>
      <c r="C118" s="1" t="s">
        <v>1224</v>
      </c>
      <c r="D118" s="1">
        <v>492196</v>
      </c>
      <c r="E118" s="1" t="s">
        <v>1225</v>
      </c>
    </row>
    <row r="119" spans="1:5" x14ac:dyDescent="0.4">
      <c r="A119" s="1">
        <v>1</v>
      </c>
      <c r="B119" s="1" t="s">
        <v>1226</v>
      </c>
      <c r="C119" s="1" t="s">
        <v>1226</v>
      </c>
      <c r="D119" s="1">
        <v>492195</v>
      </c>
      <c r="E119" s="1" t="s">
        <v>1227</v>
      </c>
    </row>
    <row r="120" spans="1:5" x14ac:dyDescent="0.4">
      <c r="A120" s="1">
        <v>2</v>
      </c>
      <c r="B120" s="1" t="s">
        <v>1559</v>
      </c>
      <c r="C120" s="1" t="s">
        <v>1559</v>
      </c>
      <c r="D120" s="1">
        <v>492455</v>
      </c>
      <c r="E120" s="1" t="s">
        <v>1560</v>
      </c>
    </row>
    <row r="121" spans="1:5" x14ac:dyDescent="0.4">
      <c r="A121" s="1">
        <v>2</v>
      </c>
      <c r="B121" s="1" t="s">
        <v>1561</v>
      </c>
      <c r="C121" s="1" t="s">
        <v>1561</v>
      </c>
      <c r="D121" s="1">
        <v>492521</v>
      </c>
      <c r="E121" s="1" t="s">
        <v>1562</v>
      </c>
    </row>
    <row r="122" spans="1:5" x14ac:dyDescent="0.4">
      <c r="A122" s="1">
        <v>2</v>
      </c>
      <c r="B122" s="1" t="s">
        <v>1563</v>
      </c>
      <c r="C122" s="1" t="s">
        <v>1563</v>
      </c>
      <c r="D122" s="1">
        <v>490056</v>
      </c>
      <c r="E122" s="1" t="s">
        <v>1564</v>
      </c>
    </row>
    <row r="123" spans="1:5" x14ac:dyDescent="0.4">
      <c r="A123" s="1">
        <v>2</v>
      </c>
      <c r="B123" s="1" t="s">
        <v>1228</v>
      </c>
      <c r="C123" s="1" t="s">
        <v>1228</v>
      </c>
      <c r="D123" s="1">
        <v>491023</v>
      </c>
      <c r="E123" s="1" t="s">
        <v>1229</v>
      </c>
    </row>
    <row r="124" spans="1:5" x14ac:dyDescent="0.4">
      <c r="A124" s="1">
        <v>2</v>
      </c>
      <c r="B124" s="1" t="s">
        <v>1565</v>
      </c>
      <c r="C124" s="1" t="s">
        <v>1565</v>
      </c>
      <c r="D124" s="1">
        <v>491041</v>
      </c>
      <c r="E124" s="1" t="s">
        <v>1566</v>
      </c>
    </row>
    <row r="125" spans="1:5" x14ac:dyDescent="0.4">
      <c r="A125" s="1">
        <v>2</v>
      </c>
      <c r="B125" s="1" t="s">
        <v>1567</v>
      </c>
      <c r="C125" s="1" t="s">
        <v>1567</v>
      </c>
      <c r="D125" s="1">
        <v>492332</v>
      </c>
      <c r="E125" s="1" t="s">
        <v>1568</v>
      </c>
    </row>
    <row r="126" spans="1:5" x14ac:dyDescent="0.4">
      <c r="A126" s="1">
        <v>2</v>
      </c>
      <c r="B126" s="1" t="s">
        <v>1569</v>
      </c>
      <c r="C126" s="1" t="s">
        <v>1569</v>
      </c>
      <c r="D126" s="1">
        <v>490057</v>
      </c>
      <c r="E126" s="1" t="s">
        <v>1570</v>
      </c>
    </row>
    <row r="127" spans="1:5" x14ac:dyDescent="0.4">
      <c r="A127" s="1">
        <v>2</v>
      </c>
      <c r="B127" s="1" t="s">
        <v>1571</v>
      </c>
      <c r="C127" s="1" t="s">
        <v>1571</v>
      </c>
      <c r="D127" s="1">
        <v>490099</v>
      </c>
      <c r="E127" s="1" t="s">
        <v>1572</v>
      </c>
    </row>
    <row r="128" spans="1:5" x14ac:dyDescent="0.4">
      <c r="A128" s="1">
        <v>2</v>
      </c>
      <c r="B128" s="1" t="s">
        <v>1573</v>
      </c>
      <c r="C128" s="1" t="s">
        <v>1573</v>
      </c>
      <c r="D128" s="1">
        <v>492250</v>
      </c>
      <c r="E128" s="1" t="s">
        <v>1574</v>
      </c>
    </row>
    <row r="129" spans="1:5" x14ac:dyDescent="0.4">
      <c r="A129" s="1">
        <v>2</v>
      </c>
      <c r="B129" s="1" t="s">
        <v>1575</v>
      </c>
      <c r="C129" s="1" t="s">
        <v>1575</v>
      </c>
      <c r="D129" s="1">
        <v>492226</v>
      </c>
      <c r="E129" s="1" t="s">
        <v>1576</v>
      </c>
    </row>
    <row r="130" spans="1:5" x14ac:dyDescent="0.4">
      <c r="A130" s="1">
        <v>2</v>
      </c>
      <c r="B130" s="1" t="s">
        <v>1230</v>
      </c>
      <c r="C130" s="1" t="s">
        <v>1230</v>
      </c>
      <c r="D130" s="1">
        <v>492509</v>
      </c>
      <c r="E130" s="1" t="s">
        <v>1231</v>
      </c>
    </row>
    <row r="131" spans="1:5" x14ac:dyDescent="0.4">
      <c r="A131" s="1">
        <v>2</v>
      </c>
      <c r="B131" s="1" t="s">
        <v>1577</v>
      </c>
      <c r="C131" s="1" t="s">
        <v>1577</v>
      </c>
      <c r="D131" s="1">
        <v>492198</v>
      </c>
      <c r="E131" s="1" t="s">
        <v>1578</v>
      </c>
    </row>
    <row r="132" spans="1:5" x14ac:dyDescent="0.4">
      <c r="A132" s="1">
        <v>2</v>
      </c>
      <c r="B132" s="1" t="s">
        <v>1232</v>
      </c>
      <c r="C132" s="1" t="s">
        <v>1232</v>
      </c>
      <c r="D132" s="1">
        <v>492227</v>
      </c>
      <c r="E132" s="1" t="s">
        <v>1233</v>
      </c>
    </row>
    <row r="133" spans="1:5" x14ac:dyDescent="0.4">
      <c r="A133" s="1">
        <v>2</v>
      </c>
      <c r="B133" s="1" t="s">
        <v>1234</v>
      </c>
      <c r="C133" s="1" t="s">
        <v>1234</v>
      </c>
      <c r="D133" s="1">
        <v>492526</v>
      </c>
      <c r="E133" s="1" t="s">
        <v>1235</v>
      </c>
    </row>
    <row r="134" spans="1:5" x14ac:dyDescent="0.4">
      <c r="A134" s="1">
        <v>2</v>
      </c>
      <c r="B134" s="1" t="s">
        <v>1579</v>
      </c>
      <c r="C134" s="1" t="s">
        <v>1579</v>
      </c>
      <c r="D134" s="1">
        <v>492342</v>
      </c>
      <c r="E134" s="1" t="s">
        <v>1580</v>
      </c>
    </row>
    <row r="135" spans="1:5" x14ac:dyDescent="0.4">
      <c r="A135" s="1">
        <v>2</v>
      </c>
      <c r="B135" s="1" t="s">
        <v>1581</v>
      </c>
      <c r="C135" s="1" t="s">
        <v>1581</v>
      </c>
      <c r="D135" s="1">
        <v>492245</v>
      </c>
      <c r="E135" s="1" t="s">
        <v>1582</v>
      </c>
    </row>
    <row r="136" spans="1:5" x14ac:dyDescent="0.4">
      <c r="A136" s="1">
        <v>2</v>
      </c>
      <c r="B136" s="1" t="s">
        <v>1583</v>
      </c>
      <c r="C136" s="1" t="s">
        <v>1583</v>
      </c>
      <c r="D136" s="1">
        <v>492580</v>
      </c>
      <c r="E136" s="1" t="s">
        <v>1584</v>
      </c>
    </row>
    <row r="137" spans="1:5" x14ac:dyDescent="0.4">
      <c r="A137" s="1">
        <v>2</v>
      </c>
      <c r="B137" s="1" t="s">
        <v>1236</v>
      </c>
      <c r="C137" s="1" t="s">
        <v>1236</v>
      </c>
      <c r="D137" s="1">
        <v>490092</v>
      </c>
      <c r="E137" s="1" t="s">
        <v>1237</v>
      </c>
    </row>
    <row r="138" spans="1:5" x14ac:dyDescent="0.4">
      <c r="A138" s="1">
        <v>2</v>
      </c>
      <c r="B138" s="1" t="s">
        <v>1238</v>
      </c>
      <c r="C138" s="1" t="s">
        <v>1238</v>
      </c>
      <c r="D138" s="1">
        <v>491082</v>
      </c>
      <c r="E138" s="1" t="s">
        <v>1239</v>
      </c>
    </row>
    <row r="139" spans="1:5" x14ac:dyDescent="0.4">
      <c r="A139" s="1">
        <v>2</v>
      </c>
      <c r="B139" s="1" t="s">
        <v>1240</v>
      </c>
      <c r="C139" s="1" t="s">
        <v>1240</v>
      </c>
      <c r="D139" s="1">
        <v>492413</v>
      </c>
      <c r="E139" s="1" t="s">
        <v>1241</v>
      </c>
    </row>
    <row r="140" spans="1:5" x14ac:dyDescent="0.4">
      <c r="A140" s="1">
        <v>2</v>
      </c>
      <c r="B140" s="1" t="s">
        <v>1242</v>
      </c>
      <c r="C140" s="1" t="s">
        <v>1242</v>
      </c>
      <c r="D140" s="1">
        <v>492604</v>
      </c>
      <c r="E140" s="1" t="s">
        <v>1243</v>
      </c>
    </row>
    <row r="141" spans="1:5" x14ac:dyDescent="0.4">
      <c r="A141" s="1">
        <v>1</v>
      </c>
      <c r="B141" s="1" t="s">
        <v>1244</v>
      </c>
      <c r="C141" s="1" t="s">
        <v>1244</v>
      </c>
      <c r="D141" s="1">
        <v>492522</v>
      </c>
      <c r="E141" s="1" t="s">
        <v>1585</v>
      </c>
    </row>
    <row r="142" spans="1:5" x14ac:dyDescent="0.4">
      <c r="A142" s="1">
        <v>2</v>
      </c>
      <c r="B142" s="1" t="s">
        <v>1586</v>
      </c>
      <c r="C142" s="1" t="s">
        <v>1586</v>
      </c>
      <c r="D142" s="1">
        <v>492425</v>
      </c>
      <c r="E142" s="1" t="s">
        <v>1587</v>
      </c>
    </row>
    <row r="143" spans="1:5" x14ac:dyDescent="0.4">
      <c r="A143" s="1">
        <v>2</v>
      </c>
      <c r="B143" s="1" t="s">
        <v>1245</v>
      </c>
      <c r="C143" s="1" t="s">
        <v>1245</v>
      </c>
      <c r="D143" s="1">
        <v>492199</v>
      </c>
      <c r="E143" s="1" t="s">
        <v>1246</v>
      </c>
    </row>
    <row r="144" spans="1:5" x14ac:dyDescent="0.4">
      <c r="A144" s="1">
        <v>2</v>
      </c>
      <c r="B144" s="1" t="s">
        <v>1588</v>
      </c>
      <c r="C144" s="1" t="s">
        <v>1588</v>
      </c>
      <c r="D144" s="1">
        <v>492473</v>
      </c>
      <c r="E144" s="1" t="s">
        <v>1589</v>
      </c>
    </row>
    <row r="145" spans="1:5" x14ac:dyDescent="0.4">
      <c r="A145" s="1">
        <v>2</v>
      </c>
      <c r="B145" s="1" t="s">
        <v>1318</v>
      </c>
      <c r="C145" s="1" t="s">
        <v>1318</v>
      </c>
      <c r="D145" s="1">
        <v>490991</v>
      </c>
      <c r="E145" s="1" t="s">
        <v>1598</v>
      </c>
    </row>
    <row r="146" spans="1:5" x14ac:dyDescent="0.4">
      <c r="A146" s="1">
        <v>2</v>
      </c>
      <c r="B146" s="1" t="s">
        <v>1247</v>
      </c>
      <c r="C146" s="1" t="s">
        <v>1247</v>
      </c>
      <c r="D146" s="1">
        <v>492246</v>
      </c>
      <c r="E146" s="1" t="s">
        <v>1248</v>
      </c>
    </row>
    <row r="147" spans="1:5" x14ac:dyDescent="0.4">
      <c r="A147" s="1">
        <v>2</v>
      </c>
      <c r="B147" s="1" t="s">
        <v>1249</v>
      </c>
      <c r="C147" s="1" t="s">
        <v>1249</v>
      </c>
      <c r="D147" s="1">
        <v>492329</v>
      </c>
      <c r="E147" s="1" t="s">
        <v>1250</v>
      </c>
    </row>
    <row r="148" spans="1:5" x14ac:dyDescent="0.4">
      <c r="A148" s="1">
        <v>2</v>
      </c>
      <c r="B148" s="1" t="s">
        <v>1251</v>
      </c>
      <c r="C148" s="1" t="s">
        <v>1251</v>
      </c>
      <c r="D148" s="1">
        <v>492228</v>
      </c>
      <c r="E148" s="1" t="s">
        <v>1252</v>
      </c>
    </row>
    <row r="149" spans="1:5" x14ac:dyDescent="0.4">
      <c r="A149" s="1">
        <v>2</v>
      </c>
      <c r="B149" s="1" t="s">
        <v>1590</v>
      </c>
      <c r="C149" s="1" t="s">
        <v>1590</v>
      </c>
      <c r="D149" s="1">
        <v>492578</v>
      </c>
      <c r="E149" s="1" t="s">
        <v>1591</v>
      </c>
    </row>
    <row r="150" spans="1:5" x14ac:dyDescent="0.4">
      <c r="A150" s="1">
        <v>1</v>
      </c>
      <c r="B150" s="1" t="s">
        <v>1255</v>
      </c>
      <c r="C150" s="1" t="s">
        <v>1255</v>
      </c>
      <c r="D150" s="1">
        <v>492200</v>
      </c>
      <c r="E150" s="1" t="s">
        <v>1256</v>
      </c>
    </row>
    <row r="151" spans="1:5" x14ac:dyDescent="0.4">
      <c r="A151" s="1">
        <v>2</v>
      </c>
      <c r="B151" s="1" t="s">
        <v>1257</v>
      </c>
      <c r="C151" s="1" t="s">
        <v>1257</v>
      </c>
      <c r="D151" s="1">
        <v>492201</v>
      </c>
      <c r="E151" s="1" t="s">
        <v>1258</v>
      </c>
    </row>
    <row r="152" spans="1:5" x14ac:dyDescent="0.4">
      <c r="A152" s="1">
        <v>2</v>
      </c>
      <c r="B152" s="1" t="s">
        <v>1259</v>
      </c>
      <c r="C152" s="1" t="s">
        <v>1259</v>
      </c>
      <c r="D152" s="1">
        <v>492356</v>
      </c>
      <c r="E152" s="1" t="s">
        <v>1260</v>
      </c>
    </row>
    <row r="153" spans="1:5" x14ac:dyDescent="0.4">
      <c r="A153" s="1">
        <v>2</v>
      </c>
      <c r="B153" s="1" t="s">
        <v>1592</v>
      </c>
      <c r="C153" s="1" t="s">
        <v>1592</v>
      </c>
      <c r="D153" s="1">
        <v>491024</v>
      </c>
      <c r="E153" s="1" t="s">
        <v>1593</v>
      </c>
    </row>
    <row r="154" spans="1:5" x14ac:dyDescent="0.4">
      <c r="A154" s="1">
        <v>2</v>
      </c>
      <c r="B154" s="1" t="s">
        <v>1261</v>
      </c>
      <c r="C154" s="1" t="s">
        <v>1261</v>
      </c>
      <c r="D154" s="1">
        <v>490058</v>
      </c>
      <c r="E154" s="1" t="s">
        <v>1262</v>
      </c>
    </row>
    <row r="155" spans="1:5" x14ac:dyDescent="0.4">
      <c r="A155" s="1">
        <v>2</v>
      </c>
      <c r="B155" s="1" t="s">
        <v>1594</v>
      </c>
      <c r="C155" s="1" t="s">
        <v>1594</v>
      </c>
      <c r="D155" s="1">
        <v>495331</v>
      </c>
      <c r="E155" s="1" t="s">
        <v>1595</v>
      </c>
    </row>
    <row r="156" spans="1:5" x14ac:dyDescent="0.4">
      <c r="A156" s="1">
        <v>2</v>
      </c>
      <c r="B156" s="1" t="s">
        <v>1253</v>
      </c>
      <c r="C156" s="1" t="s">
        <v>1253</v>
      </c>
      <c r="D156" s="1">
        <v>496998</v>
      </c>
      <c r="E156" s="1" t="s">
        <v>1254</v>
      </c>
    </row>
    <row r="157" spans="1:5" x14ac:dyDescent="0.4">
      <c r="A157" s="1">
        <v>2</v>
      </c>
      <c r="B157" s="1" t="s">
        <v>1317</v>
      </c>
      <c r="C157" s="1" t="s">
        <v>1317</v>
      </c>
      <c r="D157" s="1">
        <v>500000</v>
      </c>
      <c r="E157" s="1" t="s">
        <v>1316</v>
      </c>
    </row>
    <row r="158" spans="1:5" x14ac:dyDescent="0.4">
      <c r="A158" s="1">
        <v>2</v>
      </c>
      <c r="B158" s="1" t="s">
        <v>1407</v>
      </c>
      <c r="C158" s="1" t="s">
        <v>1407</v>
      </c>
      <c r="D158" s="1">
        <v>500001</v>
      </c>
      <c r="E158" s="1" t="s">
        <v>1408</v>
      </c>
    </row>
    <row r="159" spans="1:5" x14ac:dyDescent="0.4">
      <c r="A159" s="1">
        <v>2</v>
      </c>
      <c r="B159" s="1" t="s">
        <v>1596</v>
      </c>
      <c r="C159" s="1" t="s">
        <v>1596</v>
      </c>
      <c r="D159" s="1">
        <v>500002</v>
      </c>
      <c r="E159" s="1" t="s">
        <v>1597</v>
      </c>
    </row>
  </sheetData>
  <mergeCells count="3">
    <mergeCell ref="G1:I1"/>
    <mergeCell ref="J1:L1"/>
    <mergeCell ref="Q1:T1"/>
  </mergeCells>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18"/>
  <sheetViews>
    <sheetView workbookViewId="0">
      <selection activeCell="I39" sqref="I39"/>
    </sheetView>
  </sheetViews>
  <sheetFormatPr defaultColWidth="0" defaultRowHeight="18.75" x14ac:dyDescent="0.4"/>
  <cols>
    <col min="1" max="1" width="8.625" style="13" customWidth="1"/>
    <col min="2" max="2" width="3.125" style="13" customWidth="1"/>
    <col min="3" max="3" width="17.125" style="13" bestFit="1" customWidth="1"/>
    <col min="4" max="4" width="7.5" style="13" bestFit="1" customWidth="1"/>
    <col min="5" max="5" width="3" style="13" bestFit="1" customWidth="1"/>
    <col min="6" max="6" width="10.375" style="13" bestFit="1" customWidth="1"/>
    <col min="7" max="7" width="3" style="13" bestFit="1" customWidth="1"/>
    <col min="8" max="8" width="3.25" style="13" customWidth="1"/>
    <col min="9" max="9" width="14.375" style="13" bestFit="1" customWidth="1"/>
    <col min="10" max="10" width="8.625" style="13" customWidth="1"/>
    <col min="11" max="11" width="2.125" style="13" hidden="1" customWidth="1"/>
    <col min="12" max="12" width="6.875" style="13" hidden="1" customWidth="1"/>
    <col min="13" max="13" width="2.125" style="13" hidden="1" customWidth="1"/>
    <col min="14" max="14" width="17.125" style="13" hidden="1" customWidth="1"/>
    <col min="15" max="16" width="2.125" style="13" hidden="1" customWidth="1"/>
    <col min="17" max="17" width="7.5" style="13" hidden="1" customWidth="1"/>
    <col min="18" max="18" width="2.125" style="13" hidden="1" customWidth="1"/>
    <col min="19" max="19" width="6.875" style="13" hidden="1" customWidth="1"/>
    <col min="20" max="20" width="2.125" style="13" hidden="1" customWidth="1"/>
    <col min="21" max="21" width="14.375" style="13" hidden="1" customWidth="1"/>
    <col min="22" max="22" width="2.125" style="13" hidden="1" customWidth="1"/>
    <col min="23" max="23" width="14.375" style="13" hidden="1" customWidth="1"/>
    <col min="24" max="24" width="8.625" style="13" hidden="1" customWidth="1"/>
    <col min="25" max="16384" width="8.625" style="13" hidden="1"/>
  </cols>
  <sheetData>
    <row r="1" spans="2:23" ht="19.5" thickBot="1" x14ac:dyDescent="0.45"/>
    <row r="2" spans="2:23" ht="19.5" thickBot="1" x14ac:dyDescent="0.45">
      <c r="B2" s="132" t="s">
        <v>0</v>
      </c>
      <c r="C2" s="133"/>
      <c r="D2" s="120" t="s">
        <v>4814</v>
      </c>
      <c r="E2" s="121"/>
      <c r="F2" s="121"/>
      <c r="G2" s="121"/>
      <c r="H2" s="121"/>
      <c r="I2" s="122"/>
      <c r="J2" s="102"/>
      <c r="K2" s="102"/>
      <c r="L2" s="102"/>
      <c r="M2" s="102"/>
      <c r="N2" s="102"/>
    </row>
    <row r="3" spans="2:23" ht="19.5" thickBot="1" x14ac:dyDescent="0.45"/>
    <row r="4" spans="2:23" ht="19.5" thickBot="1" x14ac:dyDescent="0.45">
      <c r="B4" s="132" t="s">
        <v>1</v>
      </c>
      <c r="C4" s="134"/>
      <c r="D4" s="31" t="s">
        <v>4</v>
      </c>
      <c r="E4" s="13" t="s">
        <v>5</v>
      </c>
      <c r="F4" s="31" t="s">
        <v>6</v>
      </c>
      <c r="G4" s="13" t="s">
        <v>5</v>
      </c>
      <c r="H4" s="123" t="s">
        <v>1301</v>
      </c>
      <c r="I4" s="125"/>
      <c r="L4" s="129" t="s">
        <v>8</v>
      </c>
      <c r="M4" s="130"/>
      <c r="N4" s="131"/>
      <c r="P4" s="129" t="s">
        <v>1312</v>
      </c>
      <c r="Q4" s="131"/>
      <c r="S4" s="137" t="s">
        <v>1303</v>
      </c>
      <c r="T4" s="138"/>
      <c r="U4" s="139"/>
      <c r="W4" s="72" t="s">
        <v>1306</v>
      </c>
    </row>
    <row r="5" spans="2:23" ht="19.5" thickBot="1" x14ac:dyDescent="0.45">
      <c r="B5" s="123" t="s">
        <v>1288</v>
      </c>
      <c r="C5" s="124"/>
      <c r="D5" s="125"/>
      <c r="F5" s="103" t="s">
        <v>2</v>
      </c>
      <c r="H5" s="104"/>
      <c r="I5" s="105" t="s">
        <v>1294</v>
      </c>
      <c r="L5" s="123" t="s">
        <v>2</v>
      </c>
      <c r="M5" s="124"/>
      <c r="N5" s="125"/>
      <c r="P5" s="137" t="s">
        <v>1313</v>
      </c>
      <c r="Q5" s="139"/>
      <c r="S5" s="95" t="b">
        <v>1</v>
      </c>
      <c r="T5" s="13">
        <f>IF($S5=TRUE,COUNTIF($S$5:$S5,TRUE),"")</f>
        <v>1</v>
      </c>
      <c r="U5" s="105" t="s">
        <v>1293</v>
      </c>
      <c r="W5" s="29" t="str">
        <f>IF(MAX($T$5:$T$8)&lt;ROW($A1),"",INDEX($U$5:$U$8,MATCH(ROW($A1),$T$5:$T$8,0)))</f>
        <v>ハーフマラソン</v>
      </c>
    </row>
    <row r="6" spans="2:23" ht="20.25" thickTop="1" thickBot="1" x14ac:dyDescent="0.45">
      <c r="B6" s="104"/>
      <c r="C6" s="105" t="s">
        <v>1263</v>
      </c>
      <c r="D6" s="96">
        <v>2500</v>
      </c>
      <c r="F6" s="29">
        <f>COUNTIF($L$6:$L$6,TRUE)+COUNTIF($L$8:$L$8,TRUE)</f>
        <v>1</v>
      </c>
      <c r="H6" s="104"/>
      <c r="I6" s="105" t="s">
        <v>1296</v>
      </c>
      <c r="L6" s="95" t="b">
        <v>1</v>
      </c>
      <c r="M6" s="13">
        <f>IF($L6=TRUE,COUNTIF($L$6:$L6,TRUE),"")</f>
        <v>1</v>
      </c>
      <c r="N6" s="105" t="str">
        <f>$C6</f>
        <v>ハーフマラソン</v>
      </c>
      <c r="P6" s="107">
        <f>IF(OR($L$6=TRUE,$L$10=TRUE),1,0)</f>
        <v>1</v>
      </c>
      <c r="Q6" s="106">
        <f>IF($P$6=1,IF($D$6="",$D$10,$D$6),"")</f>
        <v>2500</v>
      </c>
      <c r="S6" s="95" t="b">
        <v>1</v>
      </c>
      <c r="T6" s="13">
        <f>IF($S6=TRUE,COUNTIF($S$5:$S6,TRUE),"")</f>
        <v>2</v>
      </c>
      <c r="U6" s="105" t="s">
        <v>1295</v>
      </c>
      <c r="W6" s="29" t="str">
        <f>IF(MAX($T$5:$T$8)&lt;ROW($A2),"",INDEX($U$5:$U$8,MATCH(ROW($A2),$T$5:$T$8,0)))</f>
        <v>10000m</v>
      </c>
    </row>
    <row r="7" spans="2:23" ht="19.5" thickBot="1" x14ac:dyDescent="0.45">
      <c r="B7" s="123" t="s">
        <v>1282</v>
      </c>
      <c r="C7" s="124"/>
      <c r="D7" s="125"/>
      <c r="F7" s="108" t="s">
        <v>3</v>
      </c>
      <c r="H7" s="104"/>
      <c r="I7" s="105" t="s">
        <v>1298</v>
      </c>
      <c r="L7" s="123" t="s">
        <v>1282</v>
      </c>
      <c r="M7" s="124"/>
      <c r="N7" s="125"/>
      <c r="P7" s="137" t="s">
        <v>1310</v>
      </c>
      <c r="Q7" s="139"/>
      <c r="S7" s="95" t="b">
        <v>1</v>
      </c>
      <c r="T7" s="13">
        <f>IF($S7=TRUE,COUNTIF($S$5:$S7,TRUE),"")</f>
        <v>3</v>
      </c>
      <c r="U7" s="105" t="s">
        <v>1297</v>
      </c>
      <c r="W7" s="29" t="str">
        <f>IF(MAX($T$5:$T$8)&lt;ROW($A3),"",INDEX($U$5:$U$8,MATCH(ROW($A3),$T$5:$T$8,0)))</f>
        <v>5000m</v>
      </c>
    </row>
    <row r="8" spans="2:23" ht="20.25" thickTop="1" thickBot="1" x14ac:dyDescent="0.45">
      <c r="B8" s="104"/>
      <c r="C8" s="105" t="s">
        <v>1311</v>
      </c>
      <c r="D8" s="96">
        <v>2500</v>
      </c>
      <c r="F8" s="30">
        <f>COUNTIF($L$10:$L$10,TRUE)+COUNTIF($L$12:$L$12,TRUE)</f>
        <v>0</v>
      </c>
      <c r="H8" s="109"/>
      <c r="I8" s="34" t="s">
        <v>1300</v>
      </c>
      <c r="L8" s="95" t="b">
        <v>0</v>
      </c>
      <c r="M8" s="13" t="str">
        <f>IF($L8=TRUE,COUNTIF($L$8:$L8,TRUE),"")</f>
        <v/>
      </c>
      <c r="N8" s="105" t="str">
        <f>$C8</f>
        <v>OPハーフマラソン</v>
      </c>
      <c r="P8" s="107">
        <f>IF(OR($L$8=TRUE,$L$12=TRUE),1,0)</f>
        <v>0</v>
      </c>
      <c r="Q8" s="110" t="str">
        <f>IF($P$8=1,IF($D$8="",$D$12,$D$8),"")</f>
        <v/>
      </c>
      <c r="S8" s="97" t="b">
        <v>0</v>
      </c>
      <c r="T8" s="33" t="str">
        <f>IF($S8=TRUE,COUNTIF($S$5:$S8,TRUE),"")</f>
        <v/>
      </c>
      <c r="U8" s="34" t="s">
        <v>1299</v>
      </c>
      <c r="W8" s="30" t="str">
        <f>IF(MAX($T$5:$T$8)&lt;ROW($A4),"",INDEX($U$5:$U$8,MATCH(ROW($A4),$T$5:$T$8,0)))</f>
        <v/>
      </c>
    </row>
    <row r="9" spans="2:23" ht="19.5" thickBot="1" x14ac:dyDescent="0.45">
      <c r="B9" s="126" t="s">
        <v>1287</v>
      </c>
      <c r="C9" s="127"/>
      <c r="D9" s="128"/>
      <c r="L9" s="126" t="s">
        <v>3</v>
      </c>
      <c r="M9" s="127"/>
      <c r="N9" s="128"/>
    </row>
    <row r="10" spans="2:23" ht="20.25" thickTop="1" thickBot="1" x14ac:dyDescent="0.45">
      <c r="B10" s="104"/>
      <c r="C10" s="105" t="s">
        <v>1263</v>
      </c>
      <c r="D10" s="96"/>
      <c r="F10" s="31" t="s">
        <v>1307</v>
      </c>
      <c r="H10" s="135" t="s">
        <v>1302</v>
      </c>
      <c r="I10" s="136"/>
      <c r="L10" s="95" t="b">
        <v>0</v>
      </c>
      <c r="M10" s="13" t="str">
        <f>IF($L10=TRUE,COUNTIF($L$10:$L10,TRUE),"")</f>
        <v/>
      </c>
      <c r="N10" s="105" t="str">
        <f>$C10</f>
        <v>ハーフマラソン</v>
      </c>
      <c r="S10" s="137" t="s">
        <v>1304</v>
      </c>
      <c r="T10" s="138"/>
      <c r="U10" s="139"/>
      <c r="W10" s="72" t="s">
        <v>1305</v>
      </c>
    </row>
    <row r="11" spans="2:23" ht="19.5" thickBot="1" x14ac:dyDescent="0.45">
      <c r="B11" s="126" t="s">
        <v>1283</v>
      </c>
      <c r="C11" s="127"/>
      <c r="D11" s="128"/>
      <c r="F11" s="72" t="s">
        <v>1308</v>
      </c>
      <c r="G11" s="51"/>
      <c r="H11" s="111"/>
      <c r="I11" s="105" t="s">
        <v>1294</v>
      </c>
      <c r="L11" s="126" t="s">
        <v>1283</v>
      </c>
      <c r="M11" s="127"/>
      <c r="N11" s="128"/>
      <c r="S11" s="95" t="b">
        <v>0</v>
      </c>
      <c r="T11" s="13" t="str">
        <f>IF($S11=TRUE,COUNTIF($S$11:$S11,TRUE),"")</f>
        <v/>
      </c>
      <c r="U11" s="105" t="s">
        <v>1293</v>
      </c>
      <c r="W11" s="29" t="str">
        <f>IF(MAX($T$11:$T$14)&lt;ROW($A1),"",INDEX($U$11:$U$14,MATCH(ROW($A1),$T$11:$T$14,0)))</f>
        <v/>
      </c>
    </row>
    <row r="12" spans="2:23" ht="20.25" thickTop="1" thickBot="1" x14ac:dyDescent="0.45">
      <c r="B12" s="112"/>
      <c r="C12" s="113" t="s">
        <v>1311</v>
      </c>
      <c r="D12" s="99"/>
      <c r="F12" s="100" t="s">
        <v>1284</v>
      </c>
      <c r="H12" s="104"/>
      <c r="I12" s="105" t="s">
        <v>1296</v>
      </c>
      <c r="L12" s="98" t="b">
        <v>0</v>
      </c>
      <c r="M12" s="114" t="str">
        <f>IF($L12=TRUE,COUNTIF($L$12:$L12,TRUE),"")</f>
        <v/>
      </c>
      <c r="N12" s="113" t="str">
        <f>$C12</f>
        <v>OPハーフマラソン</v>
      </c>
      <c r="S12" s="95" t="b">
        <v>0</v>
      </c>
      <c r="T12" s="13" t="str">
        <f>IF($S12=TRUE,COUNTIF($S$11:$S12,TRUE),"")</f>
        <v/>
      </c>
      <c r="U12" s="105" t="s">
        <v>1295</v>
      </c>
      <c r="W12" s="29" t="str">
        <f>IF(MAX($T$11:$T$14)&lt;ROW($A2),"",INDEX($U$11:$U$14,MATCH(ROW($A2),$T$11:$T$14,0)))</f>
        <v/>
      </c>
    </row>
    <row r="13" spans="2:23" ht="19.5" thickBot="1" x14ac:dyDescent="0.45">
      <c r="F13" s="72" t="s">
        <v>1309</v>
      </c>
      <c r="G13" s="51"/>
      <c r="H13" s="104"/>
      <c r="I13" s="105" t="s">
        <v>1298</v>
      </c>
      <c r="S13" s="95" t="b">
        <v>0</v>
      </c>
      <c r="T13" s="13" t="str">
        <f>IF($S13=TRUE,COUNTIF($S$11:$S13,TRUE),"")</f>
        <v/>
      </c>
      <c r="U13" s="105" t="s">
        <v>1297</v>
      </c>
      <c r="W13" s="29" t="str">
        <f>IF(MAX($T$11:$T$14)&lt;ROW($A3),"",INDEX($U$11:$U$14,MATCH(ROW($A3),$T$11:$T$14,0)))</f>
        <v/>
      </c>
    </row>
    <row r="14" spans="2:23" ht="20.25" thickTop="1" thickBot="1" x14ac:dyDescent="0.45">
      <c r="F14" s="101" t="s">
        <v>1404</v>
      </c>
      <c r="H14" s="50"/>
      <c r="I14" s="34" t="s">
        <v>1300</v>
      </c>
      <c r="S14" s="97" t="b">
        <v>0</v>
      </c>
      <c r="T14" s="33" t="str">
        <f>IF($S14=TRUE,COUNTIF($S$11:$S14,TRUE),"")</f>
        <v/>
      </c>
      <c r="U14" s="34" t="s">
        <v>1299</v>
      </c>
      <c r="W14" s="30" t="str">
        <f>IF(MAX($T$11:$T$14)&lt;ROW($A4),"",INDEX($U$11:$U$14,MATCH(ROW($A4),$T$11:$T$14,0)))</f>
        <v/>
      </c>
    </row>
    <row r="15" spans="2:23" ht="19.5" thickBot="1" x14ac:dyDescent="0.45">
      <c r="F15" s="72" t="s">
        <v>3</v>
      </c>
      <c r="G15" s="51"/>
    </row>
    <row r="16" spans="2:23" ht="20.25" thickTop="1" thickBot="1" x14ac:dyDescent="0.45">
      <c r="F16" s="101" t="s">
        <v>1264</v>
      </c>
    </row>
    <row r="17" spans="6:6" ht="19.5" thickBot="1" x14ac:dyDescent="0.45">
      <c r="F17" s="72" t="s">
        <v>1310</v>
      </c>
    </row>
    <row r="18" spans="6:6" ht="20.25" thickTop="1" thickBot="1" x14ac:dyDescent="0.45">
      <c r="F18" s="101" t="s">
        <v>1405</v>
      </c>
    </row>
  </sheetData>
  <sheetProtection sheet="1" objects="1" scenarios="1"/>
  <mergeCells count="19">
    <mergeCell ref="S4:U4"/>
    <mergeCell ref="S10:U10"/>
    <mergeCell ref="B11:D11"/>
    <mergeCell ref="P4:Q4"/>
    <mergeCell ref="P5:Q5"/>
    <mergeCell ref="P7:Q7"/>
    <mergeCell ref="D2:I2"/>
    <mergeCell ref="L7:N7"/>
    <mergeCell ref="L11:N11"/>
    <mergeCell ref="B5:D5"/>
    <mergeCell ref="B9:D9"/>
    <mergeCell ref="B7:D7"/>
    <mergeCell ref="L4:N4"/>
    <mergeCell ref="L9:N9"/>
    <mergeCell ref="L5:N5"/>
    <mergeCell ref="B2:C2"/>
    <mergeCell ref="B4:C4"/>
    <mergeCell ref="H4:I4"/>
    <mergeCell ref="H10:I10"/>
  </mergeCells>
  <phoneticPr fontId="2"/>
  <conditionalFormatting sqref="D6">
    <cfRule type="expression" dxfId="42" priority="1">
      <formula>$L6=TRUE</formula>
    </cfRule>
  </conditionalFormatting>
  <conditionalFormatting sqref="D8">
    <cfRule type="expression" dxfId="41" priority="2">
      <formula>$L8=TRUE</formula>
    </cfRule>
  </conditionalFormatting>
  <conditionalFormatting sqref="D10">
    <cfRule type="expression" dxfId="40" priority="10">
      <formula>$L10=TRUE</formula>
    </cfRule>
  </conditionalFormatting>
  <conditionalFormatting sqref="D12">
    <cfRule type="expression" dxfId="39" priority="11">
      <formula>$L12=TRUE</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1</xdr:col>
                    <xdr:colOff>0</xdr:colOff>
                    <xdr:row>5</xdr:row>
                    <xdr:rowOff>9525</xdr:rowOff>
                  </from>
                  <to>
                    <xdr:col>1</xdr:col>
                    <xdr:colOff>238125</xdr:colOff>
                    <xdr:row>5</xdr:row>
                    <xdr:rowOff>228600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1</xdr:col>
                    <xdr:colOff>0</xdr:colOff>
                    <xdr:row>7</xdr:row>
                    <xdr:rowOff>9525</xdr:rowOff>
                  </from>
                  <to>
                    <xdr:col>1</xdr:col>
                    <xdr:colOff>238125</xdr:colOff>
                    <xdr:row>7</xdr:row>
                    <xdr:rowOff>228600</xdr:rowOff>
                  </to>
                </anchor>
              </controlPr>
            </control>
          </mc:Choice>
        </mc:AlternateContent>
        <mc:AlternateContent xmlns:mc="http://schemas.openxmlformats.org/markup-compatibility/2006">
          <mc:Choice Requires="x14">
            <control shapeId="1030" r:id="rId6" name="Check Box 6">
              <controlPr defaultSize="0" autoFill="0" autoLine="0" autoPict="0">
                <anchor moveWithCells="1">
                  <from>
                    <xdr:col>1</xdr:col>
                    <xdr:colOff>0</xdr:colOff>
                    <xdr:row>9</xdr:row>
                    <xdr:rowOff>9525</xdr:rowOff>
                  </from>
                  <to>
                    <xdr:col>1</xdr:col>
                    <xdr:colOff>238125</xdr:colOff>
                    <xdr:row>9</xdr:row>
                    <xdr:rowOff>228600</xdr:rowOff>
                  </to>
                </anchor>
              </controlPr>
            </control>
          </mc:Choice>
        </mc:AlternateContent>
        <mc:AlternateContent xmlns:mc="http://schemas.openxmlformats.org/markup-compatibility/2006">
          <mc:Choice Requires="x14">
            <control shapeId="1032" r:id="rId7" name="Check Box 8">
              <controlPr defaultSize="0" autoFill="0" autoLine="0" autoPict="0">
                <anchor moveWithCells="1">
                  <from>
                    <xdr:col>1</xdr:col>
                    <xdr:colOff>0</xdr:colOff>
                    <xdr:row>11</xdr:row>
                    <xdr:rowOff>9525</xdr:rowOff>
                  </from>
                  <to>
                    <xdr:col>1</xdr:col>
                    <xdr:colOff>238125</xdr:colOff>
                    <xdr:row>11</xdr:row>
                    <xdr:rowOff>228600</xdr:rowOff>
                  </to>
                </anchor>
              </controlPr>
            </control>
          </mc:Choice>
        </mc:AlternateContent>
        <mc:AlternateContent xmlns:mc="http://schemas.openxmlformats.org/markup-compatibility/2006">
          <mc:Choice Requires="x14">
            <control shapeId="1034" r:id="rId8" name="Check Box 10">
              <controlPr defaultSize="0" autoFill="0" autoLine="0" autoPict="0">
                <anchor moveWithCells="1">
                  <from>
                    <xdr:col>7</xdr:col>
                    <xdr:colOff>9525</xdr:colOff>
                    <xdr:row>4</xdr:row>
                    <xdr:rowOff>9525</xdr:rowOff>
                  </from>
                  <to>
                    <xdr:col>8</xdr:col>
                    <xdr:colOff>0</xdr:colOff>
                    <xdr:row>5</xdr:row>
                    <xdr:rowOff>9525</xdr:rowOff>
                  </to>
                </anchor>
              </controlPr>
            </control>
          </mc:Choice>
        </mc:AlternateContent>
        <mc:AlternateContent xmlns:mc="http://schemas.openxmlformats.org/markup-compatibility/2006">
          <mc:Choice Requires="x14">
            <control shapeId="1036" r:id="rId9" name="Check Box 12">
              <controlPr defaultSize="0" autoFill="0" autoLine="0" autoPict="0">
                <anchor moveWithCells="1">
                  <from>
                    <xdr:col>7</xdr:col>
                    <xdr:colOff>9525</xdr:colOff>
                    <xdr:row>5</xdr:row>
                    <xdr:rowOff>0</xdr:rowOff>
                  </from>
                  <to>
                    <xdr:col>8</xdr:col>
                    <xdr:colOff>0</xdr:colOff>
                    <xdr:row>5</xdr:row>
                    <xdr:rowOff>228600</xdr:rowOff>
                  </to>
                </anchor>
              </controlPr>
            </control>
          </mc:Choice>
        </mc:AlternateContent>
        <mc:AlternateContent xmlns:mc="http://schemas.openxmlformats.org/markup-compatibility/2006">
          <mc:Choice Requires="x14">
            <control shapeId="1039" r:id="rId10" name="Check Box 15">
              <controlPr defaultSize="0" autoFill="0" autoLine="0" autoPict="0">
                <anchor moveWithCells="1">
                  <from>
                    <xdr:col>7</xdr:col>
                    <xdr:colOff>9525</xdr:colOff>
                    <xdr:row>6</xdr:row>
                    <xdr:rowOff>9525</xdr:rowOff>
                  </from>
                  <to>
                    <xdr:col>8</xdr:col>
                    <xdr:colOff>0</xdr:colOff>
                    <xdr:row>7</xdr:row>
                    <xdr:rowOff>0</xdr:rowOff>
                  </to>
                </anchor>
              </controlPr>
            </control>
          </mc:Choice>
        </mc:AlternateContent>
        <mc:AlternateContent xmlns:mc="http://schemas.openxmlformats.org/markup-compatibility/2006">
          <mc:Choice Requires="x14">
            <control shapeId="1040" r:id="rId11" name="Check Box 16">
              <controlPr defaultSize="0" autoFill="0" autoLine="0" autoPict="0">
                <anchor moveWithCells="1">
                  <from>
                    <xdr:col>7</xdr:col>
                    <xdr:colOff>9525</xdr:colOff>
                    <xdr:row>7</xdr:row>
                    <xdr:rowOff>9525</xdr:rowOff>
                  </from>
                  <to>
                    <xdr:col>8</xdr:col>
                    <xdr:colOff>0</xdr:colOff>
                    <xdr:row>8</xdr:row>
                    <xdr:rowOff>0</xdr:rowOff>
                  </to>
                </anchor>
              </controlPr>
            </control>
          </mc:Choice>
        </mc:AlternateContent>
        <mc:AlternateContent xmlns:mc="http://schemas.openxmlformats.org/markup-compatibility/2006">
          <mc:Choice Requires="x14">
            <control shapeId="1041" r:id="rId12" name="Check Box 17">
              <controlPr defaultSize="0" autoFill="0" autoLine="0" autoPict="0">
                <anchor moveWithCells="1">
                  <from>
                    <xdr:col>7</xdr:col>
                    <xdr:colOff>9525</xdr:colOff>
                    <xdr:row>10</xdr:row>
                    <xdr:rowOff>0</xdr:rowOff>
                  </from>
                  <to>
                    <xdr:col>8</xdr:col>
                    <xdr:colOff>0</xdr:colOff>
                    <xdr:row>10</xdr:row>
                    <xdr:rowOff>228600</xdr:rowOff>
                  </to>
                </anchor>
              </controlPr>
            </control>
          </mc:Choice>
        </mc:AlternateContent>
        <mc:AlternateContent xmlns:mc="http://schemas.openxmlformats.org/markup-compatibility/2006">
          <mc:Choice Requires="x14">
            <control shapeId="1043" r:id="rId13" name="Check Box 19">
              <controlPr defaultSize="0" autoFill="0" autoLine="0" autoPict="0">
                <anchor moveWithCells="1">
                  <from>
                    <xdr:col>7</xdr:col>
                    <xdr:colOff>9525</xdr:colOff>
                    <xdr:row>11</xdr:row>
                    <xdr:rowOff>0</xdr:rowOff>
                  </from>
                  <to>
                    <xdr:col>8</xdr:col>
                    <xdr:colOff>0</xdr:colOff>
                    <xdr:row>11</xdr:row>
                    <xdr:rowOff>228600</xdr:rowOff>
                  </to>
                </anchor>
              </controlPr>
            </control>
          </mc:Choice>
        </mc:AlternateContent>
        <mc:AlternateContent xmlns:mc="http://schemas.openxmlformats.org/markup-compatibility/2006">
          <mc:Choice Requires="x14">
            <control shapeId="1046" r:id="rId14" name="Check Box 22">
              <controlPr defaultSize="0" autoFill="0" autoLine="0" autoPict="0">
                <anchor moveWithCells="1">
                  <from>
                    <xdr:col>7</xdr:col>
                    <xdr:colOff>9525</xdr:colOff>
                    <xdr:row>12</xdr:row>
                    <xdr:rowOff>0</xdr:rowOff>
                  </from>
                  <to>
                    <xdr:col>8</xdr:col>
                    <xdr:colOff>0</xdr:colOff>
                    <xdr:row>12</xdr:row>
                    <xdr:rowOff>228600</xdr:rowOff>
                  </to>
                </anchor>
              </controlPr>
            </control>
          </mc:Choice>
        </mc:AlternateContent>
        <mc:AlternateContent xmlns:mc="http://schemas.openxmlformats.org/markup-compatibility/2006">
          <mc:Choice Requires="x14">
            <control shapeId="1047" r:id="rId15" name="Check Box 23">
              <controlPr defaultSize="0" autoFill="0" autoLine="0" autoPict="0">
                <anchor moveWithCells="1">
                  <from>
                    <xdr:col>7</xdr:col>
                    <xdr:colOff>9525</xdr:colOff>
                    <xdr:row>13</xdr:row>
                    <xdr:rowOff>0</xdr:rowOff>
                  </from>
                  <to>
                    <xdr:col>8</xdr:col>
                    <xdr:colOff>0</xdr:colOff>
                    <xdr:row>13</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3000"/>
  <sheetViews>
    <sheetView workbookViewId="0"/>
  </sheetViews>
  <sheetFormatPr defaultColWidth="8.75" defaultRowHeight="18.75" x14ac:dyDescent="0.4"/>
  <cols>
    <col min="1" max="1" width="18.25" style="2" bestFit="1" customWidth="1"/>
    <col min="2" max="2" width="7.125" style="2" customWidth="1"/>
    <col min="3" max="3" width="15" style="2" bestFit="1" customWidth="1"/>
    <col min="4" max="4" width="10.625" style="2" bestFit="1" customWidth="1"/>
    <col min="5" max="5" width="9.375" style="2" bestFit="1" customWidth="1"/>
    <col min="6" max="6" width="4.125" style="2" bestFit="1" customWidth="1"/>
    <col min="7" max="7" width="8.625" customWidth="1"/>
    <col min="8" max="9" width="14.625" style="2" bestFit="1" customWidth="1"/>
    <col min="10" max="10" width="15.25" style="2" bestFit="1" customWidth="1"/>
    <col min="11" max="11" width="5.875" style="2" customWidth="1"/>
    <col min="12" max="12" width="14.5" style="2" bestFit="1" customWidth="1"/>
    <col min="13" max="13" width="22.625" style="2" bestFit="1" customWidth="1"/>
    <col min="14" max="14" width="23.75" style="2" customWidth="1"/>
    <col min="15" max="15" width="30" style="2" bestFit="1" customWidth="1"/>
    <col min="16" max="16" width="13" style="2" bestFit="1" customWidth="1"/>
    <col min="17" max="16381" width="8.75" style="2"/>
    <col min="16382" max="16384" width="11.5" style="2" customWidth="1"/>
  </cols>
  <sheetData>
    <row r="1" spans="1:18" ht="15.75" x14ac:dyDescent="0.4">
      <c r="A1" s="2" t="s">
        <v>11</v>
      </c>
      <c r="B1" s="2" t="s">
        <v>9</v>
      </c>
      <c r="C1" s="2" t="s">
        <v>12</v>
      </c>
      <c r="D1" s="2" t="s">
        <v>13</v>
      </c>
      <c r="E1" s="2" t="s">
        <v>14</v>
      </c>
      <c r="F1" s="2" t="s">
        <v>15</v>
      </c>
      <c r="G1" s="2" t="s">
        <v>16</v>
      </c>
      <c r="H1" s="2" t="s">
        <v>17</v>
      </c>
      <c r="I1" s="2" t="s">
        <v>18</v>
      </c>
      <c r="J1" s="2" t="s">
        <v>19</v>
      </c>
      <c r="L1" s="38" t="s">
        <v>4662</v>
      </c>
      <c r="M1" s="38" t="s">
        <v>4663</v>
      </c>
      <c r="N1" s="38" t="s">
        <v>4664</v>
      </c>
      <c r="O1" s="38" t="s">
        <v>4665</v>
      </c>
      <c r="P1" s="38" t="s">
        <v>4666</v>
      </c>
      <c r="Q1" s="2" t="s">
        <v>4667</v>
      </c>
      <c r="R1" s="2" t="s">
        <v>22</v>
      </c>
    </row>
    <row r="2" spans="1:18" customFormat="1" x14ac:dyDescent="0.4">
      <c r="A2" s="259" t="s">
        <v>457</v>
      </c>
      <c r="B2" s="259">
        <v>1</v>
      </c>
      <c r="C2" s="259" t="s">
        <v>480</v>
      </c>
      <c r="D2" s="259" t="s">
        <v>4816</v>
      </c>
      <c r="E2" s="261">
        <v>20020812</v>
      </c>
      <c r="F2" s="262" t="s">
        <v>150</v>
      </c>
      <c r="G2">
        <v>4</v>
      </c>
      <c r="H2" s="263" t="s">
        <v>481</v>
      </c>
      <c r="I2" s="263" t="s">
        <v>482</v>
      </c>
      <c r="J2" t="s">
        <v>4807</v>
      </c>
      <c r="L2">
        <f>IFERROR(INDEX(所属情報!$E:$E,MATCH(男子登録情報!A2,所属情報!$A:$A,0)),"")</f>
        <v>492218</v>
      </c>
      <c r="M2" t="str">
        <f t="shared" ref="M2:M65" si="0">$C2&amp;" "&amp;"("&amp;$F2&amp;")"</f>
        <v>高梨　有仁 (M1)</v>
      </c>
      <c r="N2" t="str">
        <f>$D2</f>
        <v>ﾀｶﾅｼ ｱﾙﾋﾄ</v>
      </c>
      <c r="O2" t="str">
        <f>$J2&amp;" "&amp;$I2&amp;" "&amp;"("&amp;$F2&amp;")"</f>
        <v>JPN Aruhito (M1)</v>
      </c>
      <c r="P2" t="s">
        <v>4764</v>
      </c>
      <c r="Q2" t="s">
        <v>4807</v>
      </c>
      <c r="R2" s="118" t="str">
        <f>IF($B2="","",RIGHT($E2*1000+100+COUNTIF($E$2:$E2,$E2),9))</f>
        <v>020812101</v>
      </c>
    </row>
    <row r="3" spans="1:18" customFormat="1" x14ac:dyDescent="0.4">
      <c r="A3" s="259" t="s">
        <v>457</v>
      </c>
      <c r="B3" s="259">
        <v>2</v>
      </c>
      <c r="C3" s="259" t="s">
        <v>1765</v>
      </c>
      <c r="D3" s="259" t="s">
        <v>1766</v>
      </c>
      <c r="E3" s="261">
        <v>20030816</v>
      </c>
      <c r="F3" s="262">
        <v>4</v>
      </c>
      <c r="G3">
        <v>27</v>
      </c>
      <c r="H3" s="263" t="s">
        <v>1708</v>
      </c>
      <c r="I3" s="263" t="s">
        <v>215</v>
      </c>
      <c r="J3" t="s">
        <v>4807</v>
      </c>
      <c r="L3">
        <f>IFERROR(INDEX(所属情報!$E:$E,MATCH(男子登録情報!A3,所属情報!$A:$A,0)),"")</f>
        <v>492218</v>
      </c>
      <c r="M3" t="str">
        <f t="shared" si="0"/>
        <v>秋山　翔太朗 (4)</v>
      </c>
      <c r="N3" t="str">
        <f t="shared" ref="N3:N66" si="1">$D3</f>
        <v>ｱｷﾔﾏ ｼｮｳﾀﾛｳ</v>
      </c>
      <c r="O3" t="str">
        <f>$J3&amp;" "&amp;$I3&amp;" "&amp;"("&amp;$F3&amp;")"</f>
        <v>JPN Shotaro (4)</v>
      </c>
      <c r="P3" t="s">
        <v>4765</v>
      </c>
      <c r="Q3" t="s">
        <v>4807</v>
      </c>
      <c r="R3" s="118" t="str">
        <f>IF($B3="","",RIGHT($E3*1000+100+COUNTIF($E$2:$E3,$E3),9))</f>
        <v>030816101</v>
      </c>
    </row>
    <row r="4" spans="1:18" customFormat="1" x14ac:dyDescent="0.4">
      <c r="A4" s="259" t="s">
        <v>457</v>
      </c>
      <c r="B4" s="259">
        <v>3</v>
      </c>
      <c r="C4" s="259" t="s">
        <v>1767</v>
      </c>
      <c r="D4" s="259" t="s">
        <v>1768</v>
      </c>
      <c r="E4" s="261">
        <v>20031117</v>
      </c>
      <c r="F4" s="262">
        <v>4</v>
      </c>
      <c r="G4">
        <v>28</v>
      </c>
      <c r="H4" s="263" t="s">
        <v>1769</v>
      </c>
      <c r="I4" s="263" t="s">
        <v>877</v>
      </c>
      <c r="J4" t="s">
        <v>4807</v>
      </c>
      <c r="L4">
        <f>IFERROR(INDEX(所属情報!$E:$E,MATCH(男子登録情報!A4,所属情報!$A:$A,0)),"")</f>
        <v>492218</v>
      </c>
      <c r="M4" t="str">
        <f t="shared" si="0"/>
        <v>芝　秀介 (4)</v>
      </c>
      <c r="N4" t="str">
        <f t="shared" si="1"/>
        <v>ｼﾊﾞ ｼｭｳｽｹ</v>
      </c>
      <c r="O4" t="str">
        <f>$J4&amp;" "&amp;$I4&amp;" "&amp;"("&amp;$F4&amp;")"</f>
        <v>JPN Shusuke (4)</v>
      </c>
      <c r="P4" t="s">
        <v>4766</v>
      </c>
      <c r="Q4" t="s">
        <v>4807</v>
      </c>
      <c r="R4" s="118" t="str">
        <f>IF($B4="","",RIGHT($E4*1000+100+COUNTIF($E$2:$E4,$E4),9))</f>
        <v>031117101</v>
      </c>
    </row>
    <row r="5" spans="1:18" customFormat="1" x14ac:dyDescent="0.4">
      <c r="A5" s="259" t="s">
        <v>457</v>
      </c>
      <c r="B5" s="259">
        <v>4</v>
      </c>
      <c r="C5" s="259" t="s">
        <v>1770</v>
      </c>
      <c r="D5" s="259" t="s">
        <v>1771</v>
      </c>
      <c r="E5" s="261">
        <v>20040107</v>
      </c>
      <c r="F5" s="262">
        <v>4</v>
      </c>
      <c r="G5">
        <v>23</v>
      </c>
      <c r="H5" s="263" t="s">
        <v>761</v>
      </c>
      <c r="I5" s="263" t="s">
        <v>139</v>
      </c>
      <c r="J5" t="s">
        <v>4807</v>
      </c>
      <c r="L5">
        <f>IFERROR(INDEX(所属情報!$E:$E,MATCH(男子登録情報!A5,所属情報!$A:$A,0)),"")</f>
        <v>492218</v>
      </c>
      <c r="M5" t="str">
        <f t="shared" si="0"/>
        <v>谷村　恒晟 (4)</v>
      </c>
      <c r="N5" t="str">
        <f t="shared" si="1"/>
        <v>ﾀﾆﾑﾗ ｺｳｾｲ</v>
      </c>
      <c r="O5" t="str">
        <f>$J5&amp;" "&amp;$I5&amp;" "&amp;"("&amp;$F5&amp;")"</f>
        <v>JPN Kosei (4)</v>
      </c>
      <c r="P5" t="s">
        <v>4766</v>
      </c>
      <c r="Q5" t="s">
        <v>4807</v>
      </c>
      <c r="R5" s="118" t="str">
        <f>IF($B5="","",RIGHT($E5*1000+100+COUNTIF($E$2:$E5,$E5),9))</f>
        <v>040107101</v>
      </c>
    </row>
    <row r="6" spans="1:18" customFormat="1" x14ac:dyDescent="0.4">
      <c r="A6" s="259" t="s">
        <v>457</v>
      </c>
      <c r="B6" s="259">
        <v>5</v>
      </c>
      <c r="C6" s="259" t="s">
        <v>1772</v>
      </c>
      <c r="D6" s="259" t="s">
        <v>975</v>
      </c>
      <c r="E6" s="261">
        <v>20030914</v>
      </c>
      <c r="F6" s="262">
        <v>4</v>
      </c>
      <c r="G6">
        <v>27</v>
      </c>
      <c r="H6" s="263" t="s">
        <v>575</v>
      </c>
      <c r="I6" s="263" t="s">
        <v>43</v>
      </c>
      <c r="J6" t="s">
        <v>4807</v>
      </c>
      <c r="L6">
        <f>IFERROR(INDEX(所属情報!$E:$E,MATCH(男子登録情報!A6,所属情報!$A:$A,0)),"")</f>
        <v>492218</v>
      </c>
      <c r="M6" t="str">
        <f t="shared" si="0"/>
        <v>嶋田　匠海 (4)</v>
      </c>
      <c r="N6" t="str">
        <f t="shared" si="1"/>
        <v>ｼﾏﾀﾞ ﾀｸﾐ</v>
      </c>
      <c r="O6" t="str">
        <f>$J6&amp;" "&amp;$I6&amp;" "&amp;"("&amp;$F6&amp;")"</f>
        <v>JPN Takumi (4)</v>
      </c>
      <c r="P6" t="s">
        <v>4767</v>
      </c>
      <c r="Q6" t="s">
        <v>4807</v>
      </c>
      <c r="R6" s="118" t="str">
        <f>IF($B6="","",RIGHT($E6*1000+100+COUNTIF($E$2:$E6,$E6),9))</f>
        <v>030914101</v>
      </c>
    </row>
    <row r="7" spans="1:18" customFormat="1" x14ac:dyDescent="0.4">
      <c r="A7" s="259" t="s">
        <v>457</v>
      </c>
      <c r="B7" s="259">
        <v>6</v>
      </c>
      <c r="C7" s="259" t="s">
        <v>1773</v>
      </c>
      <c r="D7" s="259" t="s">
        <v>1774</v>
      </c>
      <c r="E7" s="261">
        <v>20031014</v>
      </c>
      <c r="F7" s="262">
        <v>4</v>
      </c>
      <c r="G7">
        <v>27</v>
      </c>
      <c r="H7" s="263" t="s">
        <v>401</v>
      </c>
      <c r="I7" s="263" t="s">
        <v>146</v>
      </c>
      <c r="J7" t="s">
        <v>4807</v>
      </c>
      <c r="L7">
        <f>IFERROR(INDEX(所属情報!$E:$E,MATCH(男子登録情報!A7,所属情報!$A:$A,0)),"")</f>
        <v>492218</v>
      </c>
      <c r="M7" t="str">
        <f t="shared" si="0"/>
        <v>市川　侑生 (4)</v>
      </c>
      <c r="N7" t="str">
        <f t="shared" si="1"/>
        <v>ｲﾁｶﾜ ﾕｳｾｲ</v>
      </c>
      <c r="O7" t="str">
        <f>$J7&amp;" "&amp;$I7&amp;" "&amp;"("&amp;$F7&amp;")"</f>
        <v>JPN Yusei (4)</v>
      </c>
      <c r="P7" t="s">
        <v>4765</v>
      </c>
      <c r="Q7" t="s">
        <v>4807</v>
      </c>
      <c r="R7" s="118" t="str">
        <f>IF($B7="","",RIGHT($E7*1000+100+COUNTIF($E$2:$E7,$E7),9))</f>
        <v>031014101</v>
      </c>
    </row>
    <row r="8" spans="1:18" customFormat="1" x14ac:dyDescent="0.4">
      <c r="A8" s="259" t="s">
        <v>457</v>
      </c>
      <c r="B8" s="259">
        <v>7</v>
      </c>
      <c r="C8" s="259" t="s">
        <v>1775</v>
      </c>
      <c r="D8" s="259" t="s">
        <v>1776</v>
      </c>
      <c r="E8" s="261">
        <v>20030925</v>
      </c>
      <c r="F8" s="262">
        <v>4</v>
      </c>
      <c r="G8">
        <v>27</v>
      </c>
      <c r="H8" s="263" t="s">
        <v>384</v>
      </c>
      <c r="I8" s="263" t="s">
        <v>488</v>
      </c>
      <c r="J8" t="s">
        <v>4807</v>
      </c>
      <c r="L8">
        <f>IFERROR(INDEX(所属情報!$E:$E,MATCH(男子登録情報!A8,所属情報!$A:$A,0)),"")</f>
        <v>492218</v>
      </c>
      <c r="M8" t="str">
        <f t="shared" si="0"/>
        <v>藤井　蓮也 (4)</v>
      </c>
      <c r="N8" t="str">
        <f t="shared" si="1"/>
        <v>ﾌｼﾞｲ ﾚﾝﾔ</v>
      </c>
      <c r="O8" t="str">
        <f>$J8&amp;" "&amp;$I8&amp;" "&amp;"("&amp;$F8&amp;")"</f>
        <v>JPN Renya (4)</v>
      </c>
      <c r="P8" t="s">
        <v>4765</v>
      </c>
      <c r="Q8" t="s">
        <v>4807</v>
      </c>
      <c r="R8" s="118" t="str">
        <f>IF($B8="","",RIGHT($E8*1000+100+COUNTIF($E$2:$E8,$E8),9))</f>
        <v>030925101</v>
      </c>
    </row>
    <row r="9" spans="1:18" customFormat="1" x14ac:dyDescent="0.4">
      <c r="A9" s="259" t="s">
        <v>457</v>
      </c>
      <c r="B9" s="259">
        <v>8</v>
      </c>
      <c r="C9" s="259" t="s">
        <v>1777</v>
      </c>
      <c r="D9" s="259" t="s">
        <v>1778</v>
      </c>
      <c r="E9" s="261">
        <v>20030615</v>
      </c>
      <c r="F9" s="262">
        <v>4</v>
      </c>
      <c r="G9">
        <v>27</v>
      </c>
      <c r="H9" s="263" t="s">
        <v>566</v>
      </c>
      <c r="I9" s="263" t="s">
        <v>433</v>
      </c>
      <c r="J9" t="s">
        <v>4807</v>
      </c>
      <c r="L9">
        <f>IFERROR(INDEX(所属情報!$E:$E,MATCH(男子登録情報!A9,所属情報!$A:$A,0)),"")</f>
        <v>492218</v>
      </c>
      <c r="M9" t="str">
        <f t="shared" si="0"/>
        <v>垣内　慶紀 (4)</v>
      </c>
      <c r="N9" t="str">
        <f t="shared" si="1"/>
        <v>ｶｷｳﾁ ﾖｼｷ</v>
      </c>
      <c r="O9" t="str">
        <f>$J9&amp;" "&amp;$I9&amp;" "&amp;"("&amp;$F9&amp;")"</f>
        <v>JPN Yoshiki (4)</v>
      </c>
      <c r="P9" t="s">
        <v>4768</v>
      </c>
      <c r="Q9" t="s">
        <v>4807</v>
      </c>
      <c r="R9" s="118" t="str">
        <f>IF($B9="","",RIGHT($E9*1000+100+COUNTIF($E$2:$E9,$E9),9))</f>
        <v>030615101</v>
      </c>
    </row>
    <row r="10" spans="1:18" customFormat="1" x14ac:dyDescent="0.4">
      <c r="A10" s="259" t="s">
        <v>457</v>
      </c>
      <c r="B10" s="259">
        <v>9</v>
      </c>
      <c r="C10" s="259" t="s">
        <v>1779</v>
      </c>
      <c r="D10" s="259" t="s">
        <v>1780</v>
      </c>
      <c r="E10" s="261">
        <v>20030628</v>
      </c>
      <c r="F10" s="262">
        <v>4</v>
      </c>
      <c r="G10">
        <v>27</v>
      </c>
      <c r="H10" s="263" t="s">
        <v>38</v>
      </c>
      <c r="I10" s="263" t="s">
        <v>57</v>
      </c>
      <c r="J10" t="s">
        <v>4807</v>
      </c>
      <c r="L10">
        <f>IFERROR(INDEX(所属情報!$E:$E,MATCH(男子登録情報!A10,所属情報!$A:$A,0)),"")</f>
        <v>492218</v>
      </c>
      <c r="M10" t="str">
        <f t="shared" si="0"/>
        <v>山田　雄大 (4)</v>
      </c>
      <c r="N10" t="str">
        <f t="shared" si="1"/>
        <v>ﾔﾏﾀﾞ ﾕｳﾀﾞｲ</v>
      </c>
      <c r="O10" t="str">
        <f>$J10&amp;" "&amp;$I10&amp;" "&amp;"("&amp;$F10&amp;")"</f>
        <v>JPN Yudai (4)</v>
      </c>
      <c r="P10" t="s">
        <v>4766</v>
      </c>
      <c r="Q10" t="s">
        <v>4807</v>
      </c>
      <c r="R10" s="118" t="str">
        <f>IF($B10="","",RIGHT($E10*1000+100+COUNTIF($E$2:$E10,$E10),9))</f>
        <v>030628101</v>
      </c>
    </row>
    <row r="11" spans="1:18" customFormat="1" x14ac:dyDescent="0.4">
      <c r="A11" s="259" t="s">
        <v>457</v>
      </c>
      <c r="B11" s="259">
        <v>10</v>
      </c>
      <c r="C11" s="259" t="s">
        <v>1781</v>
      </c>
      <c r="D11" s="259" t="s">
        <v>1782</v>
      </c>
      <c r="E11" s="261">
        <v>20031002</v>
      </c>
      <c r="F11" s="262">
        <v>4</v>
      </c>
      <c r="G11">
        <v>27</v>
      </c>
      <c r="H11" s="263" t="s">
        <v>1783</v>
      </c>
      <c r="I11" s="263" t="s">
        <v>360</v>
      </c>
      <c r="J11" t="s">
        <v>4807</v>
      </c>
      <c r="L11">
        <f>IFERROR(INDEX(所属情報!$E:$E,MATCH(男子登録情報!A11,所属情報!$A:$A,0)),"")</f>
        <v>492218</v>
      </c>
      <c r="M11" t="str">
        <f t="shared" si="0"/>
        <v>京竹　泰雅 (4)</v>
      </c>
      <c r="N11" t="str">
        <f t="shared" si="1"/>
        <v>ｷｮｳﾀｹ ﾀｲｶﾞ</v>
      </c>
      <c r="O11" t="str">
        <f>$J11&amp;" "&amp;$I11&amp;" "&amp;"("&amp;$F11&amp;")"</f>
        <v>JPN Taiga (4)</v>
      </c>
      <c r="P11" t="s">
        <v>4765</v>
      </c>
      <c r="Q11" t="s">
        <v>4807</v>
      </c>
      <c r="R11" s="118" t="str">
        <f>IF($B11="","",RIGHT($E11*1000+100+COUNTIF($E$2:$E11,$E11),9))</f>
        <v>031002101</v>
      </c>
    </row>
    <row r="12" spans="1:18" customFormat="1" x14ac:dyDescent="0.4">
      <c r="A12" s="259" t="s">
        <v>457</v>
      </c>
      <c r="B12" s="259">
        <v>11</v>
      </c>
      <c r="C12" s="259" t="s">
        <v>1784</v>
      </c>
      <c r="D12" s="259" t="s">
        <v>1785</v>
      </c>
      <c r="E12" s="261">
        <v>20030725</v>
      </c>
      <c r="F12" s="262">
        <v>4</v>
      </c>
      <c r="G12">
        <v>27</v>
      </c>
      <c r="H12" s="263" t="s">
        <v>951</v>
      </c>
      <c r="I12" s="263" t="s">
        <v>868</v>
      </c>
      <c r="J12" t="s">
        <v>4807</v>
      </c>
      <c r="L12">
        <f>IFERROR(INDEX(所属情報!$E:$E,MATCH(男子登録情報!A12,所属情報!$A:$A,0)),"")</f>
        <v>492218</v>
      </c>
      <c r="M12" t="str">
        <f t="shared" si="0"/>
        <v>菅沼　慶斗 (4)</v>
      </c>
      <c r="N12" t="str">
        <f t="shared" si="1"/>
        <v>ｽｶﾞﾇﾏ ｹｲﾄ</v>
      </c>
      <c r="O12" t="str">
        <f>$J12&amp;" "&amp;$I12&amp;" "&amp;"("&amp;$F12&amp;")"</f>
        <v>JPN Keito (4)</v>
      </c>
      <c r="P12" t="s">
        <v>4765</v>
      </c>
      <c r="Q12" t="s">
        <v>4807</v>
      </c>
      <c r="R12" s="118" t="str">
        <f>IF($B12="","",RIGHT($E12*1000+100+COUNTIF($E$2:$E12,$E12),9))</f>
        <v>030725101</v>
      </c>
    </row>
    <row r="13" spans="1:18" customFormat="1" x14ac:dyDescent="0.4">
      <c r="A13" s="259" t="s">
        <v>457</v>
      </c>
      <c r="B13" s="259">
        <v>12</v>
      </c>
      <c r="C13" s="259" t="s">
        <v>1786</v>
      </c>
      <c r="D13" s="259" t="s">
        <v>1787</v>
      </c>
      <c r="E13" s="261">
        <v>20030705</v>
      </c>
      <c r="F13" s="262">
        <v>4</v>
      </c>
      <c r="G13">
        <v>27</v>
      </c>
      <c r="H13" s="263" t="s">
        <v>1788</v>
      </c>
      <c r="I13" s="263" t="s">
        <v>1789</v>
      </c>
      <c r="J13" t="s">
        <v>4807</v>
      </c>
      <c r="L13">
        <f>IFERROR(INDEX(所属情報!$E:$E,MATCH(男子登録情報!A13,所属情報!$A:$A,0)),"")</f>
        <v>492218</v>
      </c>
      <c r="M13" t="str">
        <f t="shared" si="0"/>
        <v>森原　蓮斗 (4)</v>
      </c>
      <c r="N13" t="str">
        <f t="shared" si="1"/>
        <v>ﾓﾘﾊﾗ ﾚﾝﾄ</v>
      </c>
      <c r="O13" t="str">
        <f>$J13&amp;" "&amp;$I13&amp;" "&amp;"("&amp;$F13&amp;")"</f>
        <v>JPN Rento (4)</v>
      </c>
      <c r="P13" t="s">
        <v>4769</v>
      </c>
      <c r="Q13" t="s">
        <v>4807</v>
      </c>
      <c r="R13" s="118" t="str">
        <f>IF($B13="","",RIGHT($E13*1000+100+COUNTIF($E$2:$E13,$E13),9))</f>
        <v>030705101</v>
      </c>
    </row>
    <row r="14" spans="1:18" customFormat="1" x14ac:dyDescent="0.4">
      <c r="A14" s="259" t="s">
        <v>457</v>
      </c>
      <c r="B14" s="259">
        <v>13</v>
      </c>
      <c r="C14" s="259" t="s">
        <v>1790</v>
      </c>
      <c r="D14" s="259" t="s">
        <v>1791</v>
      </c>
      <c r="E14" s="261">
        <v>20030924</v>
      </c>
      <c r="F14" s="262">
        <v>4</v>
      </c>
      <c r="G14">
        <v>27</v>
      </c>
      <c r="H14" s="263" t="s">
        <v>1792</v>
      </c>
      <c r="I14" s="263" t="s">
        <v>75</v>
      </c>
      <c r="J14" t="s">
        <v>4807</v>
      </c>
      <c r="L14">
        <f>IFERROR(INDEX(所属情報!$E:$E,MATCH(男子登録情報!A14,所属情報!$A:$A,0)),"")</f>
        <v>492218</v>
      </c>
      <c r="M14" t="str">
        <f t="shared" si="0"/>
        <v>桑水流　颯大 (4)</v>
      </c>
      <c r="N14" t="str">
        <f t="shared" si="1"/>
        <v>ｸﾜｽﾞﾙ ｿｳﾀ</v>
      </c>
      <c r="O14" t="str">
        <f>$J14&amp;" "&amp;$I14&amp;" "&amp;"("&amp;$F14&amp;")"</f>
        <v>JPN Sota (4)</v>
      </c>
      <c r="P14" t="s">
        <v>4765</v>
      </c>
      <c r="Q14" t="s">
        <v>4807</v>
      </c>
      <c r="R14" s="118" t="str">
        <f>IF($B14="","",RIGHT($E14*1000+100+COUNTIF($E$2:$E14,$E14),9))</f>
        <v>030924101</v>
      </c>
    </row>
    <row r="15" spans="1:18" customFormat="1" x14ac:dyDescent="0.4">
      <c r="A15" s="259" t="s">
        <v>457</v>
      </c>
      <c r="B15" s="259">
        <v>14</v>
      </c>
      <c r="C15" s="259" t="s">
        <v>1793</v>
      </c>
      <c r="D15" s="259" t="s">
        <v>1794</v>
      </c>
      <c r="E15" s="261">
        <v>20030906</v>
      </c>
      <c r="F15" s="262">
        <v>4</v>
      </c>
      <c r="G15">
        <v>27</v>
      </c>
      <c r="H15" s="263" t="s">
        <v>876</v>
      </c>
      <c r="I15" s="263" t="s">
        <v>246</v>
      </c>
      <c r="J15" t="s">
        <v>4807</v>
      </c>
      <c r="L15">
        <f>IFERROR(INDEX(所属情報!$E:$E,MATCH(男子登録情報!A15,所属情報!$A:$A,0)),"")</f>
        <v>492218</v>
      </c>
      <c r="M15" t="str">
        <f t="shared" si="0"/>
        <v>迫田　祥太 (4)</v>
      </c>
      <c r="N15" t="str">
        <f t="shared" si="1"/>
        <v>ｻｺﾀﾞ ｼｮｳﾀ</v>
      </c>
      <c r="O15" t="str">
        <f>$J15&amp;" "&amp;$I15&amp;" "&amp;"("&amp;$F15&amp;")"</f>
        <v>JPN Shota (4)</v>
      </c>
      <c r="P15" t="s">
        <v>4770</v>
      </c>
      <c r="Q15" t="s">
        <v>4807</v>
      </c>
      <c r="R15" s="118" t="str">
        <f>IF($B15="","",RIGHT($E15*1000+100+COUNTIF($E$2:$E15,$E15),9))</f>
        <v>030906101</v>
      </c>
    </row>
    <row r="16" spans="1:18" customFormat="1" x14ac:dyDescent="0.4">
      <c r="A16" s="259" t="s">
        <v>457</v>
      </c>
      <c r="B16" s="259">
        <v>15</v>
      </c>
      <c r="C16" s="259" t="s">
        <v>1795</v>
      </c>
      <c r="D16" s="259" t="s">
        <v>1796</v>
      </c>
      <c r="E16" s="261">
        <v>20030522</v>
      </c>
      <c r="F16" s="262">
        <v>4</v>
      </c>
      <c r="G16">
        <v>30</v>
      </c>
      <c r="H16" s="263" t="s">
        <v>1797</v>
      </c>
      <c r="I16" s="263" t="s">
        <v>1798</v>
      </c>
      <c r="J16" t="s">
        <v>4807</v>
      </c>
      <c r="L16">
        <f>IFERROR(INDEX(所属情報!$E:$E,MATCH(男子登録情報!A16,所属情報!$A:$A,0)),"")</f>
        <v>492218</v>
      </c>
      <c r="M16" t="str">
        <f t="shared" si="0"/>
        <v>登尾　元哉 (4)</v>
      </c>
      <c r="N16" t="str">
        <f t="shared" si="1"/>
        <v>ﾉﾎﾞﾘｵ ﾓﾄﾔ</v>
      </c>
      <c r="O16" t="str">
        <f>$J16&amp;" "&amp;$I16&amp;" "&amp;"("&amp;$F16&amp;")"</f>
        <v>JPN Motoya (4)</v>
      </c>
      <c r="P16" t="s">
        <v>4771</v>
      </c>
      <c r="Q16" t="s">
        <v>4807</v>
      </c>
      <c r="R16" s="118" t="str">
        <f>IF($B16="","",RIGHT($E16*1000+100+COUNTIF($E$2:$E16,$E16),9))</f>
        <v>030522101</v>
      </c>
    </row>
    <row r="17" spans="1:18" customFormat="1" x14ac:dyDescent="0.4">
      <c r="A17" s="259" t="s">
        <v>457</v>
      </c>
      <c r="B17" s="259">
        <v>16</v>
      </c>
      <c r="C17" s="259" t="s">
        <v>1799</v>
      </c>
      <c r="D17" s="259" t="s">
        <v>1800</v>
      </c>
      <c r="E17" s="261">
        <v>20021101</v>
      </c>
      <c r="F17" s="262">
        <v>4</v>
      </c>
      <c r="G17">
        <v>27</v>
      </c>
      <c r="H17" s="263" t="s">
        <v>1087</v>
      </c>
      <c r="I17" s="263" t="s">
        <v>254</v>
      </c>
      <c r="J17" t="s">
        <v>4807</v>
      </c>
      <c r="L17">
        <f>IFERROR(INDEX(所属情報!$E:$E,MATCH(男子登録情報!A17,所属情報!$A:$A,0)),"")</f>
        <v>492218</v>
      </c>
      <c r="M17" t="str">
        <f t="shared" si="0"/>
        <v>中瀬　駿介 (4)</v>
      </c>
      <c r="N17" t="str">
        <f t="shared" si="1"/>
        <v>ﾅｶｾ ｼｭﾝｽｹ</v>
      </c>
      <c r="O17" t="str">
        <f>$J17&amp;" "&amp;$I17&amp;" "&amp;"("&amp;$F17&amp;")"</f>
        <v>JPN Shunsuke (4)</v>
      </c>
      <c r="P17" t="s">
        <v>4765</v>
      </c>
      <c r="Q17" t="s">
        <v>4807</v>
      </c>
      <c r="R17" s="118" t="str">
        <f>IF($B17="","",RIGHT($E17*1000+100+COUNTIF($E$2:$E17,$E17),9))</f>
        <v>021101101</v>
      </c>
    </row>
    <row r="18" spans="1:18" customFormat="1" x14ac:dyDescent="0.4">
      <c r="A18" s="259" t="s">
        <v>457</v>
      </c>
      <c r="B18" s="259">
        <v>17</v>
      </c>
      <c r="C18" s="259" t="s">
        <v>1801</v>
      </c>
      <c r="D18" s="259" t="s">
        <v>1802</v>
      </c>
      <c r="E18" s="261">
        <v>20030422</v>
      </c>
      <c r="F18" s="262">
        <v>4</v>
      </c>
      <c r="G18">
        <v>27</v>
      </c>
      <c r="H18" s="263" t="s">
        <v>864</v>
      </c>
      <c r="I18" s="263" t="s">
        <v>1803</v>
      </c>
      <c r="J18" t="s">
        <v>4807</v>
      </c>
      <c r="L18">
        <f>IFERROR(INDEX(所属情報!$E:$E,MATCH(男子登録情報!A18,所属情報!$A:$A,0)),"")</f>
        <v>492218</v>
      </c>
      <c r="M18" t="str">
        <f t="shared" si="0"/>
        <v>西岡　貴星翔 (4)</v>
      </c>
      <c r="N18" t="str">
        <f t="shared" si="1"/>
        <v>ﾆｼｵｶ ｷﾗﾄ</v>
      </c>
      <c r="O18" t="str">
        <f>$J18&amp;" "&amp;$I18&amp;" "&amp;"("&amp;$F18&amp;")"</f>
        <v>JPN Kirato (4)</v>
      </c>
      <c r="P18" t="s">
        <v>4766</v>
      </c>
      <c r="Q18" t="s">
        <v>4807</v>
      </c>
      <c r="R18" s="118" t="str">
        <f>IF($B18="","",RIGHT($E18*1000+100+COUNTIF($E$2:$E18,$E18),9))</f>
        <v>030422101</v>
      </c>
    </row>
    <row r="19" spans="1:18" customFormat="1" x14ac:dyDescent="0.4">
      <c r="A19" s="259" t="s">
        <v>457</v>
      </c>
      <c r="B19" s="259">
        <v>18</v>
      </c>
      <c r="C19" s="259" t="s">
        <v>1804</v>
      </c>
      <c r="D19" s="259" t="s">
        <v>1805</v>
      </c>
      <c r="E19" s="261">
        <v>20040321</v>
      </c>
      <c r="F19" s="262">
        <v>4</v>
      </c>
      <c r="G19">
        <v>27</v>
      </c>
      <c r="H19" s="263" t="s">
        <v>1806</v>
      </c>
      <c r="I19" s="263" t="s">
        <v>1083</v>
      </c>
      <c r="J19" t="s">
        <v>4807</v>
      </c>
      <c r="L19">
        <f>IFERROR(INDEX(所属情報!$E:$E,MATCH(男子登録情報!A19,所属情報!$A:$A,0)),"")</f>
        <v>492218</v>
      </c>
      <c r="M19" t="str">
        <f t="shared" si="0"/>
        <v>蓮　陽向 (4)</v>
      </c>
      <c r="N19" t="str">
        <f t="shared" si="1"/>
        <v>ﾊｽ ﾋﾅﾀ</v>
      </c>
      <c r="O19" t="str">
        <f>$J19&amp;" "&amp;$I19&amp;" "&amp;"("&amp;$F19&amp;")"</f>
        <v>JPN Hinata (4)</v>
      </c>
      <c r="P19" t="s">
        <v>4765</v>
      </c>
      <c r="Q19" t="s">
        <v>4807</v>
      </c>
      <c r="R19" s="118" t="str">
        <f>IF($B19="","",RIGHT($E19*1000+100+COUNTIF($E$2:$E19,$E19),9))</f>
        <v>040321101</v>
      </c>
    </row>
    <row r="20" spans="1:18" customFormat="1" x14ac:dyDescent="0.4">
      <c r="A20" s="259" t="s">
        <v>457</v>
      </c>
      <c r="B20" s="259">
        <v>19</v>
      </c>
      <c r="C20" s="259" t="s">
        <v>1807</v>
      </c>
      <c r="D20" s="259" t="s">
        <v>1808</v>
      </c>
      <c r="E20" s="261">
        <v>20030619</v>
      </c>
      <c r="F20" s="262">
        <v>4</v>
      </c>
      <c r="G20">
        <v>27</v>
      </c>
      <c r="H20" s="263" t="s">
        <v>499</v>
      </c>
      <c r="I20" s="263" t="s">
        <v>139</v>
      </c>
      <c r="J20" t="s">
        <v>4807</v>
      </c>
      <c r="L20">
        <f>IFERROR(INDEX(所属情報!$E:$E,MATCH(男子登録情報!A20,所属情報!$A:$A,0)),"")</f>
        <v>492218</v>
      </c>
      <c r="M20" t="str">
        <f t="shared" si="0"/>
        <v>池田　晃成 (4)</v>
      </c>
      <c r="N20" t="str">
        <f t="shared" si="1"/>
        <v>ｲｹﾀﾞ ｺｳｾｲ</v>
      </c>
      <c r="O20" t="str">
        <f>$J20&amp;" "&amp;$I20&amp;" "&amp;"("&amp;$F20&amp;")"</f>
        <v>JPN Kosei (4)</v>
      </c>
      <c r="P20" t="s">
        <v>4772</v>
      </c>
      <c r="Q20" t="s">
        <v>4807</v>
      </c>
      <c r="R20" s="118" t="str">
        <f>IF($B20="","",RIGHT($E20*1000+100+COUNTIF($E$2:$E20,$E20),9))</f>
        <v>030619101</v>
      </c>
    </row>
    <row r="21" spans="1:18" customFormat="1" x14ac:dyDescent="0.4">
      <c r="A21" s="259" t="s">
        <v>457</v>
      </c>
      <c r="B21" s="259">
        <v>20</v>
      </c>
      <c r="C21" s="259" t="s">
        <v>1809</v>
      </c>
      <c r="D21" s="259" t="s">
        <v>1810</v>
      </c>
      <c r="E21" s="261">
        <v>20030502</v>
      </c>
      <c r="F21" s="262">
        <v>4</v>
      </c>
      <c r="G21">
        <v>28</v>
      </c>
      <c r="H21" s="263" t="s">
        <v>493</v>
      </c>
      <c r="I21" s="263" t="s">
        <v>1811</v>
      </c>
      <c r="J21" t="s">
        <v>4807</v>
      </c>
      <c r="L21">
        <f>IFERROR(INDEX(所属情報!$E:$E,MATCH(男子登録情報!A21,所属情報!$A:$A,0)),"")</f>
        <v>492218</v>
      </c>
      <c r="M21" t="str">
        <f t="shared" si="0"/>
        <v>吉村　直仁 (4)</v>
      </c>
      <c r="N21" t="str">
        <f t="shared" si="1"/>
        <v>ﾖｼﾑﾗ ﾅｵﾋﾄ</v>
      </c>
      <c r="O21" t="str">
        <f>$J21&amp;" "&amp;$I21&amp;" "&amp;"("&amp;$F21&amp;")"</f>
        <v>JPN Naohito (4)</v>
      </c>
      <c r="P21" t="s">
        <v>4766</v>
      </c>
      <c r="Q21" t="s">
        <v>4807</v>
      </c>
      <c r="R21" s="118" t="str">
        <f>IF($B21="","",RIGHT($E21*1000+100+COUNTIF($E$2:$E21,$E21),9))</f>
        <v>030502101</v>
      </c>
    </row>
    <row r="22" spans="1:18" customFormat="1" x14ac:dyDescent="0.4">
      <c r="A22" s="259" t="s">
        <v>457</v>
      </c>
      <c r="B22" s="259">
        <v>21</v>
      </c>
      <c r="C22" s="259" t="s">
        <v>1812</v>
      </c>
      <c r="D22" s="259" t="s">
        <v>1813</v>
      </c>
      <c r="E22" s="261">
        <v>20030506</v>
      </c>
      <c r="F22" s="262">
        <v>4</v>
      </c>
      <c r="G22">
        <v>28</v>
      </c>
      <c r="H22" s="263" t="s">
        <v>153</v>
      </c>
      <c r="I22" s="263" t="s">
        <v>188</v>
      </c>
      <c r="J22" t="s">
        <v>4807</v>
      </c>
      <c r="L22">
        <f>IFERROR(INDEX(所属情報!$E:$E,MATCH(男子登録情報!A22,所属情報!$A:$A,0)),"")</f>
        <v>492218</v>
      </c>
      <c r="M22" t="str">
        <f t="shared" si="0"/>
        <v>鈴木　歩夢 (4)</v>
      </c>
      <c r="N22" t="str">
        <f t="shared" si="1"/>
        <v>ｽｽﾞｷ ｱﾕﾑ</v>
      </c>
      <c r="O22" t="str">
        <f>$J22&amp;" "&amp;$I22&amp;" "&amp;"("&amp;$F22&amp;")"</f>
        <v>JPN Ayumu (4)</v>
      </c>
      <c r="P22" t="s">
        <v>4765</v>
      </c>
      <c r="Q22" t="s">
        <v>4807</v>
      </c>
      <c r="R22" s="118" t="str">
        <f>IF($B22="","",RIGHT($E22*1000+100+COUNTIF($E$2:$E22,$E22),9))</f>
        <v>030506101</v>
      </c>
    </row>
    <row r="23" spans="1:18" customFormat="1" x14ac:dyDescent="0.4">
      <c r="A23" s="259" t="s">
        <v>457</v>
      </c>
      <c r="B23" s="259">
        <v>22</v>
      </c>
      <c r="C23" s="259" t="s">
        <v>1814</v>
      </c>
      <c r="D23" s="259" t="s">
        <v>1815</v>
      </c>
      <c r="E23" s="261">
        <v>20040210</v>
      </c>
      <c r="F23" s="262">
        <v>4</v>
      </c>
      <c r="G23">
        <v>27</v>
      </c>
      <c r="H23" s="263" t="s">
        <v>53</v>
      </c>
      <c r="I23" s="263" t="s">
        <v>360</v>
      </c>
      <c r="J23" t="s">
        <v>4807</v>
      </c>
      <c r="L23">
        <f>IFERROR(INDEX(所属情報!$E:$E,MATCH(男子登録情報!A23,所属情報!$A:$A,0)),"")</f>
        <v>492218</v>
      </c>
      <c r="M23" t="str">
        <f t="shared" si="0"/>
        <v>伊藤　大雅 (4)</v>
      </c>
      <c r="N23" t="str">
        <f t="shared" si="1"/>
        <v>ｲﾄｳ ﾀｲｶﾞ</v>
      </c>
      <c r="O23" t="str">
        <f>$J23&amp;" "&amp;$I23&amp;" "&amp;"("&amp;$F23&amp;")"</f>
        <v>JPN Taiga (4)</v>
      </c>
      <c r="P23" t="s">
        <v>4766</v>
      </c>
      <c r="Q23" t="s">
        <v>4807</v>
      </c>
      <c r="R23" s="118" t="str">
        <f>IF($B23="","",RIGHT($E23*1000+100+COUNTIF($E$2:$E23,$E23),9))</f>
        <v>040210101</v>
      </c>
    </row>
    <row r="24" spans="1:18" customFormat="1" x14ac:dyDescent="0.4">
      <c r="A24" s="259" t="s">
        <v>457</v>
      </c>
      <c r="B24" s="259">
        <v>23</v>
      </c>
      <c r="C24" s="259" t="s">
        <v>1816</v>
      </c>
      <c r="D24" s="259" t="s">
        <v>1817</v>
      </c>
      <c r="E24" s="261">
        <v>20031213</v>
      </c>
      <c r="F24" s="262">
        <v>4</v>
      </c>
      <c r="G24">
        <v>27</v>
      </c>
      <c r="H24" s="263" t="s">
        <v>1108</v>
      </c>
      <c r="I24" s="263" t="s">
        <v>863</v>
      </c>
      <c r="J24" t="s">
        <v>4807</v>
      </c>
      <c r="L24">
        <f>IFERROR(INDEX(所属情報!$E:$E,MATCH(男子登録情報!A24,所属情報!$A:$A,0)),"")</f>
        <v>492218</v>
      </c>
      <c r="M24" t="str">
        <f t="shared" si="0"/>
        <v>杉山　慧 (4)</v>
      </c>
      <c r="N24" t="str">
        <f t="shared" si="1"/>
        <v>ｽｷﾞﾔﾏ ｻﾄﾙ</v>
      </c>
      <c r="O24" t="str">
        <f>$J24&amp;" "&amp;$I24&amp;" "&amp;"("&amp;$F24&amp;")"</f>
        <v>JPN Satoru (4)</v>
      </c>
      <c r="P24" t="s">
        <v>4773</v>
      </c>
      <c r="Q24" t="s">
        <v>4807</v>
      </c>
      <c r="R24" s="118" t="str">
        <f>IF($B24="","",RIGHT($E24*1000+100+COUNTIF($E$2:$E24,$E24),9))</f>
        <v>031213101</v>
      </c>
    </row>
    <row r="25" spans="1:18" customFormat="1" x14ac:dyDescent="0.4">
      <c r="A25" s="259" t="s">
        <v>457</v>
      </c>
      <c r="B25" s="259">
        <v>24</v>
      </c>
      <c r="C25" s="259" t="s">
        <v>1818</v>
      </c>
      <c r="D25" s="259" t="s">
        <v>1819</v>
      </c>
      <c r="E25" s="261">
        <v>20020113</v>
      </c>
      <c r="F25" s="262">
        <v>4</v>
      </c>
      <c r="G25">
        <v>28</v>
      </c>
      <c r="H25" s="263" t="s">
        <v>1116</v>
      </c>
      <c r="I25" s="263" t="s">
        <v>185</v>
      </c>
      <c r="J25" t="s">
        <v>4807</v>
      </c>
      <c r="L25">
        <f>IFERROR(INDEX(所属情報!$E:$E,MATCH(男子登録情報!A25,所属情報!$A:$A,0)),"")</f>
        <v>492218</v>
      </c>
      <c r="M25" t="str">
        <f t="shared" si="0"/>
        <v>中戸　大樹 (4)</v>
      </c>
      <c r="N25" t="str">
        <f t="shared" si="1"/>
        <v>ﾅｶﾄ ﾀﾞｲｷ</v>
      </c>
      <c r="O25" t="str">
        <f>$J25&amp;" "&amp;$I25&amp;" "&amp;"("&amp;$F25&amp;")"</f>
        <v>JPN Daiki (4)</v>
      </c>
      <c r="P25" t="s">
        <v>4765</v>
      </c>
      <c r="Q25" t="s">
        <v>4807</v>
      </c>
      <c r="R25" s="118" t="str">
        <f>IF($B25="","",RIGHT($E25*1000+100+COUNTIF($E$2:$E25,$E25),9))</f>
        <v>020113101</v>
      </c>
    </row>
    <row r="26" spans="1:18" customFormat="1" x14ac:dyDescent="0.4">
      <c r="A26" s="259" t="s">
        <v>457</v>
      </c>
      <c r="B26" s="259">
        <v>25</v>
      </c>
      <c r="C26" s="259" t="s">
        <v>1820</v>
      </c>
      <c r="D26" s="259" t="s">
        <v>1821</v>
      </c>
      <c r="E26" s="261">
        <v>20030703</v>
      </c>
      <c r="F26" s="262">
        <v>4</v>
      </c>
      <c r="G26">
        <v>27</v>
      </c>
      <c r="H26" s="263" t="s">
        <v>1822</v>
      </c>
      <c r="I26" s="263" t="s">
        <v>109</v>
      </c>
      <c r="J26" t="s">
        <v>4807</v>
      </c>
      <c r="L26">
        <f>IFERROR(INDEX(所属情報!$E:$E,MATCH(男子登録情報!A26,所属情報!$A:$A,0)),"")</f>
        <v>492218</v>
      </c>
      <c r="M26" t="str">
        <f t="shared" si="0"/>
        <v>西中　達哉 (4)</v>
      </c>
      <c r="N26" t="str">
        <f t="shared" si="1"/>
        <v>ﾆｼﾅｶ ﾀﾂﾔ</v>
      </c>
      <c r="O26" t="str">
        <f>$J26&amp;" "&amp;$I26&amp;" "&amp;"("&amp;$F26&amp;")"</f>
        <v>JPN Tatsuya (4)</v>
      </c>
      <c r="P26" t="s">
        <v>4765</v>
      </c>
      <c r="Q26" t="s">
        <v>4807</v>
      </c>
      <c r="R26" s="118" t="str">
        <f>IF($B26="","",RIGHT($E26*1000+100+COUNTIF($E$2:$E26,$E26),9))</f>
        <v>030703101</v>
      </c>
    </row>
    <row r="27" spans="1:18" customFormat="1" x14ac:dyDescent="0.4">
      <c r="A27" s="259" t="s">
        <v>457</v>
      </c>
      <c r="B27" s="259">
        <v>26</v>
      </c>
      <c r="C27" s="259" t="s">
        <v>1823</v>
      </c>
      <c r="D27" s="259" t="s">
        <v>1824</v>
      </c>
      <c r="E27" s="261">
        <v>20030718</v>
      </c>
      <c r="F27" s="262">
        <v>4</v>
      </c>
      <c r="G27">
        <v>27</v>
      </c>
      <c r="H27" s="263" t="s">
        <v>280</v>
      </c>
      <c r="I27" s="263" t="s">
        <v>155</v>
      </c>
      <c r="J27" t="s">
        <v>4807</v>
      </c>
      <c r="L27">
        <f>IFERROR(INDEX(所属情報!$E:$E,MATCH(男子登録情報!A27,所属情報!$A:$A,0)),"")</f>
        <v>492218</v>
      </c>
      <c r="M27" t="str">
        <f t="shared" si="0"/>
        <v>山村　瞭太 (4)</v>
      </c>
      <c r="N27" t="str">
        <f t="shared" si="1"/>
        <v>ﾔﾏﾑﾗ ﾘｮｳﾀ</v>
      </c>
      <c r="O27" t="str">
        <f>$J27&amp;" "&amp;$I27&amp;" "&amp;"("&amp;$F27&amp;")"</f>
        <v>JPN Ryota (4)</v>
      </c>
      <c r="P27" t="s">
        <v>4774</v>
      </c>
      <c r="Q27" t="s">
        <v>4807</v>
      </c>
      <c r="R27" s="118" t="str">
        <f>IF($B27="","",RIGHT($E27*1000+100+COUNTIF($E$2:$E27,$E27),9))</f>
        <v>030718101</v>
      </c>
    </row>
    <row r="28" spans="1:18" customFormat="1" x14ac:dyDescent="0.4">
      <c r="A28" s="259" t="s">
        <v>457</v>
      </c>
      <c r="B28" s="259">
        <v>27</v>
      </c>
      <c r="C28" s="259" t="s">
        <v>4817</v>
      </c>
      <c r="D28" s="259" t="s">
        <v>1825</v>
      </c>
      <c r="E28" s="261">
        <v>20040223</v>
      </c>
      <c r="F28" s="262">
        <v>4</v>
      </c>
      <c r="G28">
        <v>27</v>
      </c>
      <c r="H28" s="263" t="s">
        <v>193</v>
      </c>
      <c r="I28" s="263" t="s">
        <v>268</v>
      </c>
      <c r="J28" t="s">
        <v>4807</v>
      </c>
      <c r="L28">
        <f>IFERROR(INDEX(所属情報!$E:$E,MATCH(男子登録情報!A28,所属情報!$A:$A,0)),"")</f>
        <v>492218</v>
      </c>
      <c r="M28" t="str">
        <f t="shared" si="0"/>
        <v>遠藤　瑞季 (4)</v>
      </c>
      <c r="N28" t="str">
        <f t="shared" si="1"/>
        <v>ｴﾝﾄﾞｳ ﾐｽﾞｷ</v>
      </c>
      <c r="O28" t="str">
        <f>$J28&amp;" "&amp;$I28&amp;" "&amp;"("&amp;$F28&amp;")"</f>
        <v>JPN Mizuki (4)</v>
      </c>
      <c r="P28" t="s">
        <v>4765</v>
      </c>
      <c r="Q28" t="s">
        <v>4807</v>
      </c>
      <c r="R28" s="118" t="str">
        <f>IF($B28="","",RIGHT($E28*1000+100+COUNTIF($E$2:$E28,$E28),9))</f>
        <v>040223101</v>
      </c>
    </row>
    <row r="29" spans="1:18" customFormat="1" x14ac:dyDescent="0.4">
      <c r="A29" s="259" t="s">
        <v>457</v>
      </c>
      <c r="B29" s="259">
        <v>28</v>
      </c>
      <c r="C29" s="259" t="s">
        <v>1826</v>
      </c>
      <c r="D29" s="259" t="s">
        <v>1827</v>
      </c>
      <c r="E29" s="261">
        <v>20031007</v>
      </c>
      <c r="F29" s="262">
        <v>4</v>
      </c>
      <c r="G29">
        <v>27</v>
      </c>
      <c r="H29" s="263" t="s">
        <v>244</v>
      </c>
      <c r="I29" s="263" t="s">
        <v>1828</v>
      </c>
      <c r="J29" t="s">
        <v>4807</v>
      </c>
      <c r="L29">
        <f>IFERROR(INDEX(所属情報!$E:$E,MATCH(男子登録情報!A29,所属情報!$A:$A,0)),"")</f>
        <v>492218</v>
      </c>
      <c r="M29" t="str">
        <f t="shared" si="0"/>
        <v>山本　郁斗 (4)</v>
      </c>
      <c r="N29" t="str">
        <f t="shared" si="1"/>
        <v>ﾔﾏﾓﾄ ｲｸﾄ</v>
      </c>
      <c r="O29" t="str">
        <f>$J29&amp;" "&amp;$I29&amp;" "&amp;"("&amp;$F29&amp;")"</f>
        <v>JPN Ikuto (4)</v>
      </c>
      <c r="P29" t="s">
        <v>4765</v>
      </c>
      <c r="Q29" t="s">
        <v>4807</v>
      </c>
      <c r="R29" s="118" t="str">
        <f>IF($B29="","",RIGHT($E29*1000+100+COUNTIF($E$2:$E29,$E29),9))</f>
        <v>031007101</v>
      </c>
    </row>
    <row r="30" spans="1:18" customFormat="1" x14ac:dyDescent="0.4">
      <c r="A30" s="259" t="s">
        <v>457</v>
      </c>
      <c r="B30" s="259">
        <v>29</v>
      </c>
      <c r="C30" s="259" t="s">
        <v>1829</v>
      </c>
      <c r="D30" s="259" t="s">
        <v>1830</v>
      </c>
      <c r="E30" s="261">
        <v>20031223</v>
      </c>
      <c r="F30" s="262">
        <v>4</v>
      </c>
      <c r="G30">
        <v>27</v>
      </c>
      <c r="H30" s="263" t="s">
        <v>1831</v>
      </c>
      <c r="I30" s="263" t="s">
        <v>33</v>
      </c>
      <c r="J30" t="s">
        <v>4807</v>
      </c>
      <c r="L30">
        <f>IFERROR(INDEX(所属情報!$E:$E,MATCH(男子登録情報!A30,所属情報!$A:$A,0)),"")</f>
        <v>492218</v>
      </c>
      <c r="M30" t="str">
        <f t="shared" si="0"/>
        <v>南川　祐也 (4)</v>
      </c>
      <c r="N30" t="str">
        <f t="shared" si="1"/>
        <v>ﾐﾅﾐｶﾞﾜ ﾕｳﾔ</v>
      </c>
      <c r="O30" t="str">
        <f>$J30&amp;" "&amp;$I30&amp;" "&amp;"("&amp;$F30&amp;")"</f>
        <v>JPN Yuya (4)</v>
      </c>
      <c r="P30" t="s">
        <v>4765</v>
      </c>
      <c r="Q30" t="s">
        <v>4807</v>
      </c>
      <c r="R30" s="118" t="str">
        <f>IF($B30="","",RIGHT($E30*1000+100+COUNTIF($E$2:$E30,$E30),9))</f>
        <v>031223101</v>
      </c>
    </row>
    <row r="31" spans="1:18" customFormat="1" x14ac:dyDescent="0.4">
      <c r="A31" s="259" t="s">
        <v>457</v>
      </c>
      <c r="B31" s="259">
        <v>30</v>
      </c>
      <c r="C31" s="259" t="s">
        <v>1832</v>
      </c>
      <c r="D31" s="259" t="s">
        <v>1833</v>
      </c>
      <c r="E31" s="261">
        <v>20040315</v>
      </c>
      <c r="F31" s="262">
        <v>4</v>
      </c>
      <c r="G31">
        <v>28</v>
      </c>
      <c r="H31" s="263" t="s">
        <v>1834</v>
      </c>
      <c r="I31" s="263" t="s">
        <v>39</v>
      </c>
      <c r="J31" t="s">
        <v>4807</v>
      </c>
      <c r="L31">
        <f>IFERROR(INDEX(所属情報!$E:$E,MATCH(男子登録情報!A31,所属情報!$A:$A,0)),"")</f>
        <v>492218</v>
      </c>
      <c r="M31" t="str">
        <f t="shared" si="0"/>
        <v>小郷　翼 (4)</v>
      </c>
      <c r="N31" t="str">
        <f t="shared" si="1"/>
        <v>ｵｺﾞｳ ﾂﾊﾞｻ</v>
      </c>
      <c r="O31" t="str">
        <f>$J31&amp;" "&amp;$I31&amp;" "&amp;"("&amp;$F31&amp;")"</f>
        <v>JPN Tsubasa (4)</v>
      </c>
      <c r="P31" t="s">
        <v>4765</v>
      </c>
      <c r="Q31" t="s">
        <v>4807</v>
      </c>
      <c r="R31" s="118" t="str">
        <f>IF($B31="","",RIGHT($E31*1000+100+COUNTIF($E$2:$E31,$E31),9))</f>
        <v>040315101</v>
      </c>
    </row>
    <row r="32" spans="1:18" customFormat="1" x14ac:dyDescent="0.4">
      <c r="A32" s="259" t="s">
        <v>457</v>
      </c>
      <c r="B32" s="259">
        <v>31</v>
      </c>
      <c r="C32" s="259" t="s">
        <v>1835</v>
      </c>
      <c r="D32" s="259" t="s">
        <v>1836</v>
      </c>
      <c r="E32" s="261">
        <v>20040121</v>
      </c>
      <c r="F32" s="262">
        <v>4</v>
      </c>
      <c r="G32">
        <v>28</v>
      </c>
      <c r="H32" s="263" t="s">
        <v>1837</v>
      </c>
      <c r="I32" s="263" t="s">
        <v>43</v>
      </c>
      <c r="J32" t="s">
        <v>4807</v>
      </c>
      <c r="L32">
        <f>IFERROR(INDEX(所属情報!$E:$E,MATCH(男子登録情報!A32,所属情報!$A:$A,0)),"")</f>
        <v>492218</v>
      </c>
      <c r="M32" t="str">
        <f t="shared" si="0"/>
        <v>金谷　拓弥 (4)</v>
      </c>
      <c r="N32" t="str">
        <f t="shared" si="1"/>
        <v>ｶﾅﾀﾆ ﾀｸﾐ</v>
      </c>
      <c r="O32" t="str">
        <f>$J32&amp;" "&amp;$I32&amp;" "&amp;"("&amp;$F32&amp;")"</f>
        <v>JPN Takumi (4)</v>
      </c>
      <c r="P32" t="s">
        <v>4765</v>
      </c>
      <c r="Q32" t="s">
        <v>4807</v>
      </c>
      <c r="R32" s="118" t="str">
        <f>IF($B32="","",RIGHT($E32*1000+100+COUNTIF($E$2:$E32,$E32),9))</f>
        <v>040121101</v>
      </c>
    </row>
    <row r="33" spans="1:18" customFormat="1" x14ac:dyDescent="0.4">
      <c r="A33" s="259" t="s">
        <v>457</v>
      </c>
      <c r="B33" s="259">
        <v>32</v>
      </c>
      <c r="C33" s="259" t="s">
        <v>1839</v>
      </c>
      <c r="D33" s="259" t="s">
        <v>1840</v>
      </c>
      <c r="E33" s="261">
        <v>20030802</v>
      </c>
      <c r="F33" s="262">
        <v>4</v>
      </c>
      <c r="G33">
        <v>29</v>
      </c>
      <c r="H33" s="263" t="s">
        <v>174</v>
      </c>
      <c r="I33" s="263" t="s">
        <v>494</v>
      </c>
      <c r="J33" t="s">
        <v>4807</v>
      </c>
      <c r="L33">
        <f>IFERROR(INDEX(所属情報!$E:$E,MATCH(男子登録情報!A33,所属情報!$A:$A,0)),"")</f>
        <v>492218</v>
      </c>
      <c r="M33" t="str">
        <f t="shared" si="0"/>
        <v>木村　駿太 (4)</v>
      </c>
      <c r="N33" t="str">
        <f t="shared" si="1"/>
        <v>ｷﾑﾗ ｼｭﾝﾀ</v>
      </c>
      <c r="O33" t="str">
        <f>$J33&amp;" "&amp;$I33&amp;" "&amp;"("&amp;$F33&amp;")"</f>
        <v>JPN Shunta (4)</v>
      </c>
      <c r="P33" t="s">
        <v>4765</v>
      </c>
      <c r="Q33" t="s">
        <v>4807</v>
      </c>
      <c r="R33" s="118" t="str">
        <f>IF($B33="","",RIGHT($E33*1000+100+COUNTIF($E$2:$E33,$E33),9))</f>
        <v>030802101</v>
      </c>
    </row>
    <row r="34" spans="1:18" customFormat="1" x14ac:dyDescent="0.4">
      <c r="A34" s="259" t="s">
        <v>457</v>
      </c>
      <c r="B34" s="259">
        <v>33</v>
      </c>
      <c r="C34" s="259" t="s">
        <v>1841</v>
      </c>
      <c r="D34" s="259" t="s">
        <v>1842</v>
      </c>
      <c r="E34" s="261">
        <v>20040224</v>
      </c>
      <c r="F34" s="262">
        <v>4</v>
      </c>
      <c r="G34">
        <v>27</v>
      </c>
      <c r="H34" s="263" t="s">
        <v>1843</v>
      </c>
      <c r="I34" s="263" t="s">
        <v>128</v>
      </c>
      <c r="J34" t="s">
        <v>4807</v>
      </c>
      <c r="L34">
        <f>IFERROR(INDEX(所属情報!$E:$E,MATCH(男子登録情報!A34,所属情報!$A:$A,0)),"")</f>
        <v>492218</v>
      </c>
      <c r="M34" t="str">
        <f t="shared" si="0"/>
        <v>芹澤　柊飛 (4)</v>
      </c>
      <c r="N34" t="str">
        <f t="shared" si="1"/>
        <v>ｾﾘｻﾞﾜ ｼｭｳﾄ</v>
      </c>
      <c r="O34" t="str">
        <f>$J34&amp;" "&amp;$I34&amp;" "&amp;"("&amp;$F34&amp;")"</f>
        <v>JPN Shuto (4)</v>
      </c>
      <c r="P34" t="s">
        <v>4765</v>
      </c>
      <c r="Q34" t="s">
        <v>4807</v>
      </c>
      <c r="R34" s="118" t="str">
        <f>IF($B34="","",RIGHT($E34*1000+100+COUNTIF($E$2:$E34,$E34),9))</f>
        <v>040224101</v>
      </c>
    </row>
    <row r="35" spans="1:18" customFormat="1" x14ac:dyDescent="0.4">
      <c r="A35" s="259" t="s">
        <v>457</v>
      </c>
      <c r="B35" s="259">
        <v>34</v>
      </c>
      <c r="C35" s="259" t="s">
        <v>1844</v>
      </c>
      <c r="D35" s="259" t="s">
        <v>1845</v>
      </c>
      <c r="E35" s="261">
        <v>20040930</v>
      </c>
      <c r="F35" s="262">
        <v>3</v>
      </c>
      <c r="G35">
        <v>28</v>
      </c>
      <c r="H35" s="263" t="s">
        <v>1846</v>
      </c>
      <c r="I35" s="263" t="s">
        <v>420</v>
      </c>
      <c r="J35" t="s">
        <v>4807</v>
      </c>
      <c r="L35">
        <f>IFERROR(INDEX(所属情報!$E:$E,MATCH(男子登録情報!A35,所属情報!$A:$A,0)),"")</f>
        <v>492218</v>
      </c>
      <c r="M35" t="str">
        <f t="shared" si="0"/>
        <v>岩野　史弥 (3)</v>
      </c>
      <c r="N35" t="str">
        <f t="shared" si="1"/>
        <v>ｲﾜﾉ ﾌﾐﾔ</v>
      </c>
      <c r="O35" t="str">
        <f>$J35&amp;" "&amp;$I35&amp;" "&amp;"("&amp;$F35&amp;")"</f>
        <v>JPN Fumiya (3)</v>
      </c>
      <c r="P35" t="s">
        <v>4765</v>
      </c>
      <c r="Q35" t="s">
        <v>4807</v>
      </c>
      <c r="R35" s="118" t="str">
        <f>IF($B35="","",RIGHT($E35*1000+100+COUNTIF($E$2:$E35,$E35),9))</f>
        <v>040930101</v>
      </c>
    </row>
    <row r="36" spans="1:18" customFormat="1" x14ac:dyDescent="0.4">
      <c r="A36" s="259" t="s">
        <v>457</v>
      </c>
      <c r="B36" s="259">
        <v>35</v>
      </c>
      <c r="C36" s="259" t="s">
        <v>1847</v>
      </c>
      <c r="D36" s="259" t="s">
        <v>1848</v>
      </c>
      <c r="E36" s="261">
        <v>20040617</v>
      </c>
      <c r="F36" s="262">
        <v>3</v>
      </c>
      <c r="G36">
        <v>34</v>
      </c>
      <c r="H36" s="263" t="s">
        <v>126</v>
      </c>
      <c r="I36" s="263" t="s">
        <v>743</v>
      </c>
      <c r="J36" t="s">
        <v>4807</v>
      </c>
      <c r="L36">
        <f>IFERROR(INDEX(所属情報!$E:$E,MATCH(男子登録情報!A36,所属情報!$A:$A,0)),"")</f>
        <v>492218</v>
      </c>
      <c r="M36" t="str">
        <f t="shared" si="0"/>
        <v>中田　透羽 (3)</v>
      </c>
      <c r="N36" t="str">
        <f t="shared" si="1"/>
        <v>ﾅｶﾀ ﾄﾜ</v>
      </c>
      <c r="O36" t="str">
        <f>$J36&amp;" "&amp;$I36&amp;" "&amp;"("&amp;$F36&amp;")"</f>
        <v>JPN Towa (3)</v>
      </c>
      <c r="P36" t="s">
        <v>4765</v>
      </c>
      <c r="Q36" t="s">
        <v>4807</v>
      </c>
      <c r="R36" s="118" t="str">
        <f>IF($B36="","",RIGHT($E36*1000+100+COUNTIF($E$2:$E36,$E36),9))</f>
        <v>040617101</v>
      </c>
    </row>
    <row r="37" spans="1:18" customFormat="1" x14ac:dyDescent="0.4">
      <c r="A37" s="259" t="s">
        <v>457</v>
      </c>
      <c r="B37" s="259">
        <v>36</v>
      </c>
      <c r="C37" s="259" t="s">
        <v>1849</v>
      </c>
      <c r="D37" s="259" t="s">
        <v>1850</v>
      </c>
      <c r="E37" s="261">
        <v>20041030</v>
      </c>
      <c r="F37" s="262">
        <v>3</v>
      </c>
      <c r="G37">
        <v>28</v>
      </c>
      <c r="H37" s="263" t="s">
        <v>1851</v>
      </c>
      <c r="I37" s="263" t="s">
        <v>465</v>
      </c>
      <c r="J37" t="s">
        <v>4807</v>
      </c>
      <c r="L37">
        <f>IFERROR(INDEX(所属情報!$E:$E,MATCH(男子登録情報!A37,所属情報!$A:$A,0)),"")</f>
        <v>492218</v>
      </c>
      <c r="M37" t="str">
        <f t="shared" si="0"/>
        <v>森玉　鳳雅 (3)</v>
      </c>
      <c r="N37" t="str">
        <f t="shared" si="1"/>
        <v>ﾓﾘﾀﾏ ﾌｳｶﾞ</v>
      </c>
      <c r="O37" t="str">
        <f>$J37&amp;" "&amp;$I37&amp;" "&amp;"("&amp;$F37&amp;")"</f>
        <v>JPN Fuga (3)</v>
      </c>
      <c r="P37" t="s">
        <v>4765</v>
      </c>
      <c r="Q37" t="s">
        <v>4807</v>
      </c>
      <c r="R37" s="118" t="str">
        <f>IF($B37="","",RIGHT($E37*1000+100+COUNTIF($E$2:$E37,$E37),9))</f>
        <v>041030101</v>
      </c>
    </row>
    <row r="38" spans="1:18" customFormat="1" x14ac:dyDescent="0.4">
      <c r="A38" s="259" t="s">
        <v>457</v>
      </c>
      <c r="B38" s="259">
        <v>37</v>
      </c>
      <c r="C38" s="259" t="s">
        <v>1852</v>
      </c>
      <c r="D38" s="259" t="s">
        <v>1853</v>
      </c>
      <c r="E38" s="261">
        <v>20040724</v>
      </c>
      <c r="F38" s="262">
        <v>3</v>
      </c>
      <c r="G38">
        <v>27</v>
      </c>
      <c r="H38" s="263" t="s">
        <v>1112</v>
      </c>
      <c r="I38" s="263" t="s">
        <v>91</v>
      </c>
      <c r="J38" t="s">
        <v>4807</v>
      </c>
      <c r="L38">
        <f>IFERROR(INDEX(所属情報!$E:$E,MATCH(男子登録情報!A38,所属情報!$A:$A,0)),"")</f>
        <v>492218</v>
      </c>
      <c r="M38" t="str">
        <f t="shared" si="0"/>
        <v>森岡　篤史 (3)</v>
      </c>
      <c r="N38" t="str">
        <f t="shared" si="1"/>
        <v>ﾓﾘｵｶ ｱﾂｼ</v>
      </c>
      <c r="O38" t="str">
        <f>$J38&amp;" "&amp;$I38&amp;" "&amp;"("&amp;$F38&amp;")"</f>
        <v>JPN Atsushi (3)</v>
      </c>
      <c r="P38" t="s">
        <v>4769</v>
      </c>
      <c r="Q38" t="s">
        <v>4807</v>
      </c>
      <c r="R38" s="118" t="str">
        <f>IF($B38="","",RIGHT($E38*1000+100+COUNTIF($E$2:$E38,$E38),9))</f>
        <v>040724101</v>
      </c>
    </row>
    <row r="39" spans="1:18" customFormat="1" x14ac:dyDescent="0.4">
      <c r="A39" s="259" t="s">
        <v>457</v>
      </c>
      <c r="B39" s="259">
        <v>38</v>
      </c>
      <c r="C39" s="259" t="s">
        <v>1854</v>
      </c>
      <c r="D39" s="259" t="s">
        <v>1855</v>
      </c>
      <c r="E39" s="261">
        <v>20040623</v>
      </c>
      <c r="F39" s="262">
        <v>3</v>
      </c>
      <c r="G39">
        <v>27</v>
      </c>
      <c r="H39" s="263" t="s">
        <v>311</v>
      </c>
      <c r="I39" s="263" t="s">
        <v>76</v>
      </c>
      <c r="J39" t="s">
        <v>4807</v>
      </c>
      <c r="L39">
        <f>IFERROR(INDEX(所属情報!$E:$E,MATCH(男子登録情報!A39,所属情報!$A:$A,0)),"")</f>
        <v>492218</v>
      </c>
      <c r="M39" t="str">
        <f t="shared" si="0"/>
        <v>池内　優史 (3)</v>
      </c>
      <c r="N39" t="str">
        <f t="shared" si="1"/>
        <v>ｲｹｳﾁ ﾕｳｼ</v>
      </c>
      <c r="O39" t="str">
        <f>$J39&amp;" "&amp;$I39&amp;" "&amp;"("&amp;$F39&amp;")"</f>
        <v>JPN Yushi (3)</v>
      </c>
      <c r="P39" t="s">
        <v>4765</v>
      </c>
      <c r="Q39" t="s">
        <v>4807</v>
      </c>
      <c r="R39" s="118" t="str">
        <f>IF($B39="","",RIGHT($E39*1000+100+COUNTIF($E$2:$E39,$E39),9))</f>
        <v>040623101</v>
      </c>
    </row>
    <row r="40" spans="1:18" customFormat="1" x14ac:dyDescent="0.4">
      <c r="A40" s="259" t="s">
        <v>457</v>
      </c>
      <c r="B40" s="259">
        <v>39</v>
      </c>
      <c r="C40" s="259" t="s">
        <v>1856</v>
      </c>
      <c r="D40" s="259" t="s">
        <v>1857</v>
      </c>
      <c r="E40" s="261">
        <v>20040610</v>
      </c>
      <c r="F40" s="262">
        <v>3</v>
      </c>
      <c r="G40">
        <v>27</v>
      </c>
      <c r="H40" s="263" t="s">
        <v>1858</v>
      </c>
      <c r="I40" s="263" t="s">
        <v>858</v>
      </c>
      <c r="J40" t="s">
        <v>4807</v>
      </c>
      <c r="L40">
        <f>IFERROR(INDEX(所属情報!$E:$E,MATCH(男子登録情報!A40,所属情報!$A:$A,0)),"")</f>
        <v>492218</v>
      </c>
      <c r="M40" t="str">
        <f t="shared" si="0"/>
        <v>川又　碧仁 (3)</v>
      </c>
      <c r="N40" t="str">
        <f t="shared" si="1"/>
        <v>ｶﾜﾏﾀ ｱｵﾄ</v>
      </c>
      <c r="O40" t="str">
        <f>$J40&amp;" "&amp;$I40&amp;" "&amp;"("&amp;$F40&amp;")"</f>
        <v>JPN Aoto (3)</v>
      </c>
      <c r="P40" t="s">
        <v>4765</v>
      </c>
      <c r="Q40" t="s">
        <v>4807</v>
      </c>
      <c r="R40" s="118" t="str">
        <f>IF($B40="","",RIGHT($E40*1000+100+COUNTIF($E$2:$E40,$E40),9))</f>
        <v>040610101</v>
      </c>
    </row>
    <row r="41" spans="1:18" customFormat="1" x14ac:dyDescent="0.4">
      <c r="A41" s="259" t="s">
        <v>457</v>
      </c>
      <c r="B41" s="259">
        <v>40</v>
      </c>
      <c r="C41" s="259" t="s">
        <v>1859</v>
      </c>
      <c r="D41" s="259" t="s">
        <v>1860</v>
      </c>
      <c r="E41" s="261">
        <v>20040907</v>
      </c>
      <c r="F41" s="262">
        <v>3</v>
      </c>
      <c r="G41">
        <v>27</v>
      </c>
      <c r="H41" s="263" t="s">
        <v>1861</v>
      </c>
      <c r="I41" s="263" t="s">
        <v>678</v>
      </c>
      <c r="J41" t="s">
        <v>4807</v>
      </c>
      <c r="L41">
        <f>IFERROR(INDEX(所属情報!$E:$E,MATCH(男子登録情報!A41,所属情報!$A:$A,0)),"")</f>
        <v>492218</v>
      </c>
      <c r="M41" t="str">
        <f t="shared" si="0"/>
        <v>磯本　楓太 (3)</v>
      </c>
      <c r="N41" t="str">
        <f t="shared" si="1"/>
        <v>ｲｿﾓﾄ ﾌｳﾀ</v>
      </c>
      <c r="O41" t="str">
        <f>$J41&amp;" "&amp;$I41&amp;" "&amp;"("&amp;$F41&amp;")"</f>
        <v>JPN Futa (3)</v>
      </c>
      <c r="P41" t="s">
        <v>4765</v>
      </c>
      <c r="Q41" t="s">
        <v>4807</v>
      </c>
      <c r="R41" s="118" t="str">
        <f>IF($B41="","",RIGHT($E41*1000+100+COUNTIF($E$2:$E41,$E41),9))</f>
        <v>040907101</v>
      </c>
    </row>
    <row r="42" spans="1:18" customFormat="1" x14ac:dyDescent="0.4">
      <c r="A42" s="259" t="s">
        <v>457</v>
      </c>
      <c r="B42" s="259">
        <v>41</v>
      </c>
      <c r="C42" s="259" t="s">
        <v>1862</v>
      </c>
      <c r="D42" s="259" t="s">
        <v>1863</v>
      </c>
      <c r="E42" s="261">
        <v>20050227</v>
      </c>
      <c r="F42" s="262">
        <v>3</v>
      </c>
      <c r="G42">
        <v>29</v>
      </c>
      <c r="H42" s="263" t="s">
        <v>161</v>
      </c>
      <c r="I42" s="263" t="s">
        <v>688</v>
      </c>
      <c r="J42" t="s">
        <v>4807</v>
      </c>
      <c r="L42">
        <f>IFERROR(INDEX(所属情報!$E:$E,MATCH(男子登録情報!A42,所属情報!$A:$A,0)),"")</f>
        <v>492218</v>
      </c>
      <c r="M42" t="str">
        <f t="shared" si="0"/>
        <v>吉田　陸哉 (3)</v>
      </c>
      <c r="N42" t="str">
        <f t="shared" si="1"/>
        <v>ﾖｼﾀﾞ ﾘｸﾔ</v>
      </c>
      <c r="O42" t="str">
        <f>$J42&amp;" "&amp;$I42&amp;" "&amp;"("&amp;$F42&amp;")"</f>
        <v>JPN Rikuya (3)</v>
      </c>
      <c r="P42" t="s">
        <v>4765</v>
      </c>
      <c r="Q42" t="s">
        <v>4807</v>
      </c>
      <c r="R42" s="118" t="str">
        <f>IF($B42="","",RIGHT($E42*1000+100+COUNTIF($E$2:$E42,$E42),9))</f>
        <v>050227101</v>
      </c>
    </row>
    <row r="43" spans="1:18" customFormat="1" x14ac:dyDescent="0.4">
      <c r="A43" s="259" t="s">
        <v>457</v>
      </c>
      <c r="B43" s="259">
        <v>42</v>
      </c>
      <c r="C43" s="259" t="s">
        <v>1864</v>
      </c>
      <c r="D43" s="259" t="s">
        <v>1865</v>
      </c>
      <c r="E43" s="261">
        <v>20040430</v>
      </c>
      <c r="F43" s="262">
        <v>3</v>
      </c>
      <c r="G43">
        <v>28</v>
      </c>
      <c r="H43" s="263" t="s">
        <v>322</v>
      </c>
      <c r="I43" s="263" t="s">
        <v>868</v>
      </c>
      <c r="J43" t="s">
        <v>4807</v>
      </c>
      <c r="L43">
        <f>IFERROR(INDEX(所属情報!$E:$E,MATCH(男子登録情報!A43,所属情報!$A:$A,0)),"")</f>
        <v>492218</v>
      </c>
      <c r="M43" t="str">
        <f t="shared" si="0"/>
        <v>平野　圭人 (3)</v>
      </c>
      <c r="N43" t="str">
        <f t="shared" si="1"/>
        <v>ﾋﾗﾉ ｹｲﾄ</v>
      </c>
      <c r="O43" t="str">
        <f>$J43&amp;" "&amp;$I43&amp;" "&amp;"("&amp;$F43&amp;")"</f>
        <v>JPN Keito (3)</v>
      </c>
      <c r="P43" t="s">
        <v>4766</v>
      </c>
      <c r="Q43" t="s">
        <v>4807</v>
      </c>
      <c r="R43" s="118" t="str">
        <f>IF($B43="","",RIGHT($E43*1000+100+COUNTIF($E$2:$E43,$E43),9))</f>
        <v>040430101</v>
      </c>
    </row>
    <row r="44" spans="1:18" customFormat="1" x14ac:dyDescent="0.4">
      <c r="A44" s="259" t="s">
        <v>457</v>
      </c>
      <c r="B44" s="259">
        <v>43</v>
      </c>
      <c r="C44" s="259" t="s">
        <v>1866</v>
      </c>
      <c r="D44" s="259" t="s">
        <v>1867</v>
      </c>
      <c r="E44" s="261">
        <v>20040509</v>
      </c>
      <c r="F44" s="262">
        <v>3</v>
      </c>
      <c r="G44">
        <v>28</v>
      </c>
      <c r="H44" s="263" t="s">
        <v>321</v>
      </c>
      <c r="I44" s="263" t="s">
        <v>1868</v>
      </c>
      <c r="J44" t="s">
        <v>4807</v>
      </c>
      <c r="L44">
        <f>IFERROR(INDEX(所属情報!$E:$E,MATCH(男子登録情報!A44,所属情報!$A:$A,0)),"")</f>
        <v>492218</v>
      </c>
      <c r="M44" t="str">
        <f t="shared" si="0"/>
        <v>岡村　和真 (3)</v>
      </c>
      <c r="N44" t="str">
        <f t="shared" si="1"/>
        <v>ｵｶﾑﾗ ﾜｼﾝ</v>
      </c>
      <c r="O44" t="str">
        <f>$J44&amp;" "&amp;$I44&amp;" "&amp;"("&amp;$F44&amp;")"</f>
        <v>JPN Washin (3)</v>
      </c>
      <c r="P44" t="s">
        <v>4766</v>
      </c>
      <c r="Q44" t="s">
        <v>4807</v>
      </c>
      <c r="R44" s="118" t="str">
        <f>IF($B44="","",RIGHT($E44*1000+100+COUNTIF($E$2:$E44,$E44),9))</f>
        <v>040509101</v>
      </c>
    </row>
    <row r="45" spans="1:18" customFormat="1" x14ac:dyDescent="0.4">
      <c r="A45" s="259" t="s">
        <v>457</v>
      </c>
      <c r="B45" s="259">
        <v>44</v>
      </c>
      <c r="C45" s="259" t="s">
        <v>1869</v>
      </c>
      <c r="D45" s="259" t="s">
        <v>1870</v>
      </c>
      <c r="E45" s="261">
        <v>20040624</v>
      </c>
      <c r="F45" s="262">
        <v>3</v>
      </c>
      <c r="G45">
        <v>27</v>
      </c>
      <c r="H45" s="263" t="s">
        <v>540</v>
      </c>
      <c r="I45" s="263" t="s">
        <v>866</v>
      </c>
      <c r="J45" t="s">
        <v>4807</v>
      </c>
      <c r="L45">
        <f>IFERROR(INDEX(所属情報!$E:$E,MATCH(男子登録情報!A45,所属情報!$A:$A,0)),"")</f>
        <v>492218</v>
      </c>
      <c r="M45" t="str">
        <f t="shared" si="0"/>
        <v>大槻　涼人 (3)</v>
      </c>
      <c r="N45" t="str">
        <f t="shared" si="1"/>
        <v>ｵｵﾂｷ ﾘｮｳﾄ</v>
      </c>
      <c r="O45" t="str">
        <f>$J45&amp;" "&amp;$I45&amp;" "&amp;"("&amp;$F45&amp;")"</f>
        <v>JPN Ryoto (3)</v>
      </c>
      <c r="P45" t="s">
        <v>4765</v>
      </c>
      <c r="Q45" t="s">
        <v>4807</v>
      </c>
      <c r="R45" s="118" t="str">
        <f>IF($B45="","",RIGHT($E45*1000+100+COUNTIF($E$2:$E45,$E45),9))</f>
        <v>040624101</v>
      </c>
    </row>
    <row r="46" spans="1:18" customFormat="1" x14ac:dyDescent="0.4">
      <c r="A46" s="259" t="s">
        <v>457</v>
      </c>
      <c r="B46" s="259">
        <v>45</v>
      </c>
      <c r="C46" s="259" t="s">
        <v>1871</v>
      </c>
      <c r="D46" s="259" t="s">
        <v>3407</v>
      </c>
      <c r="E46" s="261">
        <v>20040802</v>
      </c>
      <c r="F46" s="262">
        <v>3</v>
      </c>
      <c r="G46">
        <v>33</v>
      </c>
      <c r="H46" s="263" t="s">
        <v>728</v>
      </c>
      <c r="I46" s="263" t="s">
        <v>1107</v>
      </c>
      <c r="J46" t="s">
        <v>4807</v>
      </c>
      <c r="L46">
        <f>IFERROR(INDEX(所属情報!$E:$E,MATCH(男子登録情報!A46,所属情報!$A:$A,0)),"")</f>
        <v>492218</v>
      </c>
      <c r="M46" t="str">
        <f t="shared" si="0"/>
        <v>森川　葉月 (3)</v>
      </c>
      <c r="N46" t="str">
        <f t="shared" si="1"/>
        <v>ﾓﾘｶﾜ ﾊﾂﾞｷ</v>
      </c>
      <c r="O46" t="str">
        <f>$J46&amp;" "&amp;$I46&amp;" "&amp;"("&amp;$F46&amp;")"</f>
        <v>JPN Hazuki (3)</v>
      </c>
      <c r="P46" t="s">
        <v>4765</v>
      </c>
      <c r="Q46" t="s">
        <v>4807</v>
      </c>
      <c r="R46" s="118" t="str">
        <f>IF($B46="","",RIGHT($E46*1000+100+COUNTIF($E$2:$E46,$E46),9))</f>
        <v>040802101</v>
      </c>
    </row>
    <row r="47" spans="1:18" customFormat="1" x14ac:dyDescent="0.4">
      <c r="A47" s="259" t="s">
        <v>457</v>
      </c>
      <c r="B47" s="259">
        <v>46</v>
      </c>
      <c r="C47" s="259" t="s">
        <v>1872</v>
      </c>
      <c r="D47" s="259" t="s">
        <v>1873</v>
      </c>
      <c r="E47" s="261">
        <v>20040716</v>
      </c>
      <c r="F47" s="262">
        <v>3</v>
      </c>
      <c r="G47">
        <v>27</v>
      </c>
      <c r="H47" s="263" t="s">
        <v>408</v>
      </c>
      <c r="I47" s="263" t="s">
        <v>246</v>
      </c>
      <c r="J47" t="s">
        <v>4807</v>
      </c>
      <c r="L47">
        <f>IFERROR(INDEX(所属情報!$E:$E,MATCH(男子登録情報!A47,所属情報!$A:$A,0)),"")</f>
        <v>492218</v>
      </c>
      <c r="M47" t="str">
        <f t="shared" si="0"/>
        <v>水野　翔太 (3)</v>
      </c>
      <c r="N47" t="str">
        <f t="shared" si="1"/>
        <v>ﾐｽﾞﾉ ｼｮｳﾀ</v>
      </c>
      <c r="O47" t="str">
        <f>$J47&amp;" "&amp;$I47&amp;" "&amp;"("&amp;$F47&amp;")"</f>
        <v>JPN Shota (3)</v>
      </c>
      <c r="P47" t="s">
        <v>4766</v>
      </c>
      <c r="Q47" t="s">
        <v>4807</v>
      </c>
      <c r="R47" s="118" t="str">
        <f>IF($B47="","",RIGHT($E47*1000+100+COUNTIF($E$2:$E47,$E47),9))</f>
        <v>040716101</v>
      </c>
    </row>
    <row r="48" spans="1:18" customFormat="1" x14ac:dyDescent="0.4">
      <c r="A48" s="259" t="s">
        <v>457</v>
      </c>
      <c r="B48" s="259">
        <v>47</v>
      </c>
      <c r="C48" s="259" t="s">
        <v>3350</v>
      </c>
      <c r="D48" s="259" t="s">
        <v>3351</v>
      </c>
      <c r="E48" s="261">
        <v>20030830</v>
      </c>
      <c r="F48" s="262">
        <v>4</v>
      </c>
      <c r="G48">
        <v>27</v>
      </c>
      <c r="H48" s="263" t="s">
        <v>1988</v>
      </c>
      <c r="I48" s="263" t="s">
        <v>1983</v>
      </c>
      <c r="J48" t="s">
        <v>4807</v>
      </c>
      <c r="L48">
        <f>IFERROR(INDEX(所属情報!$E:$E,MATCH(男子登録情報!A48,所属情報!$A:$A,0)),"")</f>
        <v>492218</v>
      </c>
      <c r="M48" t="str">
        <f t="shared" si="0"/>
        <v>今岡　誠道 (4)</v>
      </c>
      <c r="N48" t="str">
        <f t="shared" si="1"/>
        <v>ｲﾏｵｶ ﾏｻﾐﾁ</v>
      </c>
      <c r="O48" t="str">
        <f>$J48&amp;" "&amp;$I48&amp;" "&amp;"("&amp;$F48&amp;")"</f>
        <v>JPN Masamichi (4)</v>
      </c>
      <c r="P48" t="s">
        <v>4765</v>
      </c>
      <c r="Q48" t="s">
        <v>4807</v>
      </c>
      <c r="R48" s="118" t="str">
        <f>IF($B48="","",RIGHT($E48*1000+100+COUNTIF($E$2:$E48,$E48),9))</f>
        <v>030830101</v>
      </c>
    </row>
    <row r="49" spans="1:18" customFormat="1" x14ac:dyDescent="0.4">
      <c r="A49" s="259" t="s">
        <v>457</v>
      </c>
      <c r="B49" s="259">
        <v>48</v>
      </c>
      <c r="C49" s="259" t="s">
        <v>3352</v>
      </c>
      <c r="D49" s="259" t="s">
        <v>3353</v>
      </c>
      <c r="E49" s="261">
        <v>20040408</v>
      </c>
      <c r="F49" s="262">
        <v>3</v>
      </c>
      <c r="G49">
        <v>18</v>
      </c>
      <c r="H49" s="263" t="s">
        <v>3354</v>
      </c>
      <c r="I49" s="263" t="s">
        <v>279</v>
      </c>
      <c r="J49" t="s">
        <v>4807</v>
      </c>
      <c r="L49">
        <f>IFERROR(INDEX(所属情報!$E:$E,MATCH(男子登録情報!A49,所属情報!$A:$A,0)),"")</f>
        <v>492218</v>
      </c>
      <c r="M49" t="str">
        <f t="shared" si="0"/>
        <v>小池　竣也 (3)</v>
      </c>
      <c r="N49" t="str">
        <f t="shared" si="1"/>
        <v>ｺｲｹ ｼｭﾝﾔ</v>
      </c>
      <c r="O49" t="str">
        <f>$J49&amp;" "&amp;$I49&amp;" "&amp;"("&amp;$F49&amp;")"</f>
        <v>JPN Shunya (3)</v>
      </c>
      <c r="P49" t="s">
        <v>4765</v>
      </c>
      <c r="Q49" t="s">
        <v>4807</v>
      </c>
      <c r="R49" s="118" t="str">
        <f>IF($B49="","",RIGHT($E49*1000+100+COUNTIF($E$2:$E49,$E49),9))</f>
        <v>040408101</v>
      </c>
    </row>
    <row r="50" spans="1:18" customFormat="1" x14ac:dyDescent="0.4">
      <c r="A50" s="259" t="s">
        <v>457</v>
      </c>
      <c r="B50" s="259">
        <v>49</v>
      </c>
      <c r="C50" s="259" t="s">
        <v>3355</v>
      </c>
      <c r="D50" s="259" t="s">
        <v>3356</v>
      </c>
      <c r="E50" s="261">
        <v>20040412</v>
      </c>
      <c r="F50" s="262">
        <v>3</v>
      </c>
      <c r="G50">
        <v>27</v>
      </c>
      <c r="H50" s="263" t="s">
        <v>159</v>
      </c>
      <c r="I50" s="263" t="s">
        <v>125</v>
      </c>
      <c r="J50" t="s">
        <v>4807</v>
      </c>
      <c r="L50">
        <f>IFERROR(INDEX(所属情報!$E:$E,MATCH(男子登録情報!A50,所属情報!$A:$A,0)),"")</f>
        <v>492218</v>
      </c>
      <c r="M50" t="str">
        <f t="shared" si="0"/>
        <v>東　陸翔 (3)</v>
      </c>
      <c r="N50" t="str">
        <f t="shared" si="1"/>
        <v>ﾋｶﾞｼ ﾘｸﾄ</v>
      </c>
      <c r="O50" t="str">
        <f>$J50&amp;" "&amp;$I50&amp;" "&amp;"("&amp;$F50&amp;")"</f>
        <v>JPN Rikuto (3)</v>
      </c>
      <c r="P50" t="s">
        <v>4765</v>
      </c>
      <c r="Q50" t="s">
        <v>4807</v>
      </c>
      <c r="R50" s="118" t="str">
        <f>IF($B50="","",RIGHT($E50*1000+100+COUNTIF($E$2:$E50,$E50),9))</f>
        <v>040412101</v>
      </c>
    </row>
    <row r="51" spans="1:18" customFormat="1" x14ac:dyDescent="0.4">
      <c r="A51" s="259" t="s">
        <v>457</v>
      </c>
      <c r="B51" s="259">
        <v>50</v>
      </c>
      <c r="C51" s="259" t="s">
        <v>3357</v>
      </c>
      <c r="D51" s="259" t="s">
        <v>3358</v>
      </c>
      <c r="E51" s="261">
        <v>20040416</v>
      </c>
      <c r="F51" s="262">
        <v>3</v>
      </c>
      <c r="G51">
        <v>28</v>
      </c>
      <c r="H51" s="263" t="s">
        <v>1085</v>
      </c>
      <c r="I51" s="263" t="s">
        <v>118</v>
      </c>
      <c r="J51" t="s">
        <v>4807</v>
      </c>
      <c r="L51">
        <f>IFERROR(INDEX(所属情報!$E:$E,MATCH(男子登録情報!A51,所属情報!$A:$A,0)),"")</f>
        <v>492218</v>
      </c>
      <c r="M51" t="str">
        <f t="shared" si="0"/>
        <v>西脇　駿 (3)</v>
      </c>
      <c r="N51" t="str">
        <f t="shared" si="1"/>
        <v>ﾆｼﾜｷ ｼｭﾝ</v>
      </c>
      <c r="O51" t="str">
        <f>$J51&amp;" "&amp;$I51&amp;" "&amp;"("&amp;$F51&amp;")"</f>
        <v>JPN Shun (3)</v>
      </c>
      <c r="P51" t="s">
        <v>4765</v>
      </c>
      <c r="Q51" t="s">
        <v>4807</v>
      </c>
      <c r="R51" s="118" t="str">
        <f>IF($B51="","",RIGHT($E51*1000+100+COUNTIF($E$2:$E51,$E51),9))</f>
        <v>040416101</v>
      </c>
    </row>
    <row r="52" spans="1:18" customFormat="1" x14ac:dyDescent="0.4">
      <c r="A52" s="259" t="s">
        <v>457</v>
      </c>
      <c r="B52" s="259">
        <v>51</v>
      </c>
      <c r="C52" s="259" t="s">
        <v>3408</v>
      </c>
      <c r="D52" s="259" t="s">
        <v>3409</v>
      </c>
      <c r="E52" s="261">
        <v>20041026</v>
      </c>
      <c r="F52" s="262">
        <v>3</v>
      </c>
      <c r="G52">
        <v>26</v>
      </c>
      <c r="H52" s="263" t="s">
        <v>4379</v>
      </c>
      <c r="I52" s="263" t="s">
        <v>54</v>
      </c>
      <c r="J52" t="s">
        <v>4807</v>
      </c>
      <c r="L52">
        <f>IFERROR(INDEX(所属情報!$E:$E,MATCH(男子登録情報!A52,所属情報!$A:$A,0)),"")</f>
        <v>492218</v>
      </c>
      <c r="M52" t="str">
        <f t="shared" si="0"/>
        <v>岡花　洸輝 (3)</v>
      </c>
      <c r="N52" t="str">
        <f t="shared" si="1"/>
        <v>ｵｶﾊﾅ ｺｳｷ</v>
      </c>
      <c r="O52" t="str">
        <f>$J52&amp;" "&amp;$I52&amp;" "&amp;"("&amp;$F52&amp;")"</f>
        <v>JPN Koki (3)</v>
      </c>
      <c r="P52" t="s">
        <v>4765</v>
      </c>
      <c r="Q52" t="s">
        <v>4807</v>
      </c>
      <c r="R52" s="118" t="str">
        <f>IF($B52="","",RIGHT($E52*1000+100+COUNTIF($E$2:$E52,$E52),9))</f>
        <v>041026101</v>
      </c>
    </row>
    <row r="53" spans="1:18" customFormat="1" x14ac:dyDescent="0.4">
      <c r="A53" s="259" t="s">
        <v>457</v>
      </c>
      <c r="B53" s="259">
        <v>52</v>
      </c>
      <c r="C53" s="259" t="s">
        <v>3410</v>
      </c>
      <c r="D53" s="259" t="s">
        <v>3411</v>
      </c>
      <c r="E53" s="261">
        <v>20050113</v>
      </c>
      <c r="F53" s="262">
        <v>3</v>
      </c>
      <c r="G53">
        <v>27</v>
      </c>
      <c r="H53" s="263" t="s">
        <v>4380</v>
      </c>
      <c r="I53" s="263" t="s">
        <v>73</v>
      </c>
      <c r="J53" t="s">
        <v>4807</v>
      </c>
      <c r="L53">
        <f>IFERROR(INDEX(所属情報!$E:$E,MATCH(男子登録情報!A53,所属情報!$A:$A,0)),"")</f>
        <v>492218</v>
      </c>
      <c r="M53" t="str">
        <f t="shared" si="0"/>
        <v>カーン　勇斗 (3)</v>
      </c>
      <c r="N53" t="str">
        <f t="shared" si="1"/>
        <v>ｶｰﾝ ﾊﾔﾄ</v>
      </c>
      <c r="O53" t="str">
        <f>$J53&amp;" "&amp;$I53&amp;" "&amp;"("&amp;$F53&amp;")"</f>
        <v>JPN Hayato (3)</v>
      </c>
      <c r="P53" t="s">
        <v>4766</v>
      </c>
      <c r="Q53" t="s">
        <v>4807</v>
      </c>
      <c r="R53" s="118" t="str">
        <f>IF($B53="","",RIGHT($E53*1000+100+COUNTIF($E$2:$E53,$E53),9))</f>
        <v>050113101</v>
      </c>
    </row>
    <row r="54" spans="1:18" customFormat="1" x14ac:dyDescent="0.4">
      <c r="A54" s="259" t="s">
        <v>457</v>
      </c>
      <c r="B54" s="259">
        <v>53</v>
      </c>
      <c r="C54" s="259" t="s">
        <v>3412</v>
      </c>
      <c r="D54" s="259" t="s">
        <v>3413</v>
      </c>
      <c r="E54" s="261">
        <v>20050225</v>
      </c>
      <c r="F54" s="262">
        <v>3</v>
      </c>
      <c r="G54">
        <v>27</v>
      </c>
      <c r="H54" s="263" t="s">
        <v>544</v>
      </c>
      <c r="I54" s="263" t="s">
        <v>95</v>
      </c>
      <c r="J54" t="s">
        <v>4807</v>
      </c>
      <c r="L54">
        <f>IFERROR(INDEX(所属情報!$E:$E,MATCH(男子登録情報!A54,所属情報!$A:$A,0)),"")</f>
        <v>492218</v>
      </c>
      <c r="M54" t="str">
        <f t="shared" si="0"/>
        <v>杉浦　智希 (3)</v>
      </c>
      <c r="N54" t="str">
        <f t="shared" si="1"/>
        <v>ｽｷﾞｳﾗ ﾄﾓｷ</v>
      </c>
      <c r="O54" t="str">
        <f>$J54&amp;" "&amp;$I54&amp;" "&amp;"("&amp;$F54&amp;")"</f>
        <v>JPN Tomoki (3)</v>
      </c>
      <c r="P54" t="s">
        <v>4766</v>
      </c>
      <c r="Q54" t="s">
        <v>4807</v>
      </c>
      <c r="R54" s="118" t="str">
        <f>IF($B54="","",RIGHT($E54*1000+100+COUNTIF($E$2:$E54,$E54),9))</f>
        <v>050225101</v>
      </c>
    </row>
    <row r="55" spans="1:18" customFormat="1" x14ac:dyDescent="0.4">
      <c r="A55" s="259" t="s">
        <v>457</v>
      </c>
      <c r="B55" s="259">
        <v>54</v>
      </c>
      <c r="C55" s="259" t="s">
        <v>3414</v>
      </c>
      <c r="D55" s="259" t="s">
        <v>3415</v>
      </c>
      <c r="E55" s="261">
        <v>20040718</v>
      </c>
      <c r="F55" s="262">
        <v>3</v>
      </c>
      <c r="G55">
        <v>27</v>
      </c>
      <c r="H55" s="263" t="s">
        <v>751</v>
      </c>
      <c r="I55" s="263" t="s">
        <v>185</v>
      </c>
      <c r="J55" t="s">
        <v>4807</v>
      </c>
      <c r="L55">
        <f>IFERROR(INDEX(所属情報!$E:$E,MATCH(男子登録情報!A55,所属情報!$A:$A,0)),"")</f>
        <v>492218</v>
      </c>
      <c r="M55" t="str">
        <f t="shared" si="0"/>
        <v>高松　大樹 (3)</v>
      </c>
      <c r="N55" t="str">
        <f t="shared" si="1"/>
        <v>ﾀｶﾏﾂ ﾀﾞｲｷ</v>
      </c>
      <c r="O55" t="str">
        <f>$J55&amp;" "&amp;$I55&amp;" "&amp;"("&amp;$F55&amp;")"</f>
        <v>JPN Daiki (3)</v>
      </c>
      <c r="P55" t="s">
        <v>4765</v>
      </c>
      <c r="Q55" t="s">
        <v>4807</v>
      </c>
      <c r="R55" s="118" t="str">
        <f>IF($B55="","",RIGHT($E55*1000+100+COUNTIF($E$2:$E55,$E55),9))</f>
        <v>040718101</v>
      </c>
    </row>
    <row r="56" spans="1:18" customFormat="1" x14ac:dyDescent="0.4">
      <c r="A56" s="259" t="s">
        <v>457</v>
      </c>
      <c r="B56" s="259">
        <v>55</v>
      </c>
      <c r="C56" s="259" t="s">
        <v>3416</v>
      </c>
      <c r="D56" s="259" t="s">
        <v>3417</v>
      </c>
      <c r="E56" s="261">
        <v>20040526</v>
      </c>
      <c r="F56" s="262">
        <v>3</v>
      </c>
      <c r="G56">
        <v>27</v>
      </c>
      <c r="H56" s="263" t="s">
        <v>4381</v>
      </c>
      <c r="I56" s="263" t="s">
        <v>95</v>
      </c>
      <c r="J56" t="s">
        <v>4807</v>
      </c>
      <c r="L56">
        <f>IFERROR(INDEX(所属情報!$E:$E,MATCH(男子登録情報!A56,所属情報!$A:$A,0)),"")</f>
        <v>492218</v>
      </c>
      <c r="M56" t="str">
        <f t="shared" si="0"/>
        <v>檀野　友希 (3)</v>
      </c>
      <c r="N56" t="str">
        <f t="shared" si="1"/>
        <v>ﾀﾞﾝﾉ ﾄﾓｷ</v>
      </c>
      <c r="O56" t="str">
        <f>$J56&amp;" "&amp;$I56&amp;" "&amp;"("&amp;$F56&amp;")"</f>
        <v>JPN Tomoki (3)</v>
      </c>
      <c r="P56" t="s">
        <v>4764</v>
      </c>
      <c r="Q56" t="s">
        <v>4807</v>
      </c>
      <c r="R56" s="118" t="str">
        <f>IF($B56="","",RIGHT($E56*1000+100+COUNTIF($E$2:$E56,$E56),9))</f>
        <v>040526101</v>
      </c>
    </row>
    <row r="57" spans="1:18" customFormat="1" x14ac:dyDescent="0.4">
      <c r="A57" s="259" t="s">
        <v>457</v>
      </c>
      <c r="B57" s="259">
        <v>56</v>
      </c>
      <c r="C57" s="259" t="s">
        <v>3418</v>
      </c>
      <c r="D57" s="259" t="s">
        <v>3419</v>
      </c>
      <c r="E57" s="261">
        <v>20041004</v>
      </c>
      <c r="F57" s="262">
        <v>3</v>
      </c>
      <c r="G57">
        <v>28</v>
      </c>
      <c r="H57" s="263" t="s">
        <v>272</v>
      </c>
      <c r="I57" s="263" t="s">
        <v>75</v>
      </c>
      <c r="J57" t="s">
        <v>4807</v>
      </c>
      <c r="L57">
        <f>IFERROR(INDEX(所属情報!$E:$E,MATCH(男子登録情報!A57,所属情報!$A:$A,0)),"")</f>
        <v>492218</v>
      </c>
      <c r="M57" t="str">
        <f t="shared" si="0"/>
        <v>廣瀬　創大 (3)</v>
      </c>
      <c r="N57" t="str">
        <f t="shared" si="1"/>
        <v>ﾋﾛｾ ｿｳﾀ</v>
      </c>
      <c r="O57" t="str">
        <f>$J57&amp;" "&amp;$I57&amp;" "&amp;"("&amp;$F57&amp;")"</f>
        <v>JPN Sota (3)</v>
      </c>
      <c r="P57" t="s">
        <v>4765</v>
      </c>
      <c r="Q57" t="s">
        <v>4807</v>
      </c>
      <c r="R57" s="118" t="str">
        <f>IF($B57="","",RIGHT($E57*1000+100+COUNTIF($E$2:$E57,$E57),9))</f>
        <v>041004101</v>
      </c>
    </row>
    <row r="58" spans="1:18" customFormat="1" x14ac:dyDescent="0.4">
      <c r="A58" s="259" t="s">
        <v>457</v>
      </c>
      <c r="B58" s="259">
        <v>57</v>
      </c>
      <c r="C58" s="259" t="s">
        <v>3420</v>
      </c>
      <c r="D58" s="259" t="s">
        <v>3421</v>
      </c>
      <c r="E58" s="261">
        <v>20040404</v>
      </c>
      <c r="F58" s="262">
        <v>3</v>
      </c>
      <c r="G58">
        <v>27</v>
      </c>
      <c r="H58" s="263" t="s">
        <v>4382</v>
      </c>
      <c r="I58" s="263" t="s">
        <v>37</v>
      </c>
      <c r="J58" t="s">
        <v>4807</v>
      </c>
      <c r="L58">
        <f>IFERROR(INDEX(所属情報!$E:$E,MATCH(男子登録情報!A58,所属情報!$A:$A,0)),"")</f>
        <v>492218</v>
      </c>
      <c r="M58" t="str">
        <f t="shared" si="0"/>
        <v>正井　遥希 (3)</v>
      </c>
      <c r="N58" t="str">
        <f t="shared" si="1"/>
        <v>ﾏｻｲ ﾊﾙｷ</v>
      </c>
      <c r="O58" t="str">
        <f>$J58&amp;" "&amp;$I58&amp;" "&amp;"("&amp;$F58&amp;")"</f>
        <v>JPN Haruki (3)</v>
      </c>
      <c r="P58" t="s">
        <v>4765</v>
      </c>
      <c r="Q58" t="s">
        <v>4807</v>
      </c>
      <c r="R58" s="118" t="str">
        <f>IF($B58="","",RIGHT($E58*1000+100+COUNTIF($E$2:$E58,$E58),9))</f>
        <v>040404101</v>
      </c>
    </row>
    <row r="59" spans="1:18" customFormat="1" x14ac:dyDescent="0.4">
      <c r="A59" s="259" t="s">
        <v>457</v>
      </c>
      <c r="B59" s="259">
        <v>58</v>
      </c>
      <c r="C59" s="259" t="s">
        <v>3422</v>
      </c>
      <c r="D59" s="259" t="s">
        <v>3423</v>
      </c>
      <c r="E59" s="261">
        <v>20040605</v>
      </c>
      <c r="F59" s="262">
        <v>3</v>
      </c>
      <c r="G59">
        <v>27</v>
      </c>
      <c r="H59" s="263" t="s">
        <v>4383</v>
      </c>
      <c r="I59" s="263" t="s">
        <v>81</v>
      </c>
      <c r="J59" t="s">
        <v>4807</v>
      </c>
      <c r="L59">
        <f>IFERROR(INDEX(所属情報!$E:$E,MATCH(男子登録情報!A59,所属情報!$A:$A,0)),"")</f>
        <v>492218</v>
      </c>
      <c r="M59" t="str">
        <f t="shared" si="0"/>
        <v>桜　崚輔 (3)</v>
      </c>
      <c r="N59" t="str">
        <f t="shared" si="1"/>
        <v>ｻｸﾗ ﾘｮｳｽｹ</v>
      </c>
      <c r="O59" t="str">
        <f>$J59&amp;" "&amp;$I59&amp;" "&amp;"("&amp;$F59&amp;")"</f>
        <v>JPN Ryosuke (3)</v>
      </c>
      <c r="P59" t="s">
        <v>4766</v>
      </c>
      <c r="Q59" t="s">
        <v>4807</v>
      </c>
      <c r="R59" s="118" t="str">
        <f>IF($B59="","",RIGHT($E59*1000+100+COUNTIF($E$2:$E59,$E59),9))</f>
        <v>040605101</v>
      </c>
    </row>
    <row r="60" spans="1:18" customFormat="1" x14ac:dyDescent="0.4">
      <c r="A60" s="259" t="s">
        <v>457</v>
      </c>
      <c r="B60" s="259">
        <v>59</v>
      </c>
      <c r="C60" s="259" t="s">
        <v>3424</v>
      </c>
      <c r="D60" s="259" t="s">
        <v>3425</v>
      </c>
      <c r="E60" s="261">
        <v>20040612</v>
      </c>
      <c r="F60" s="262">
        <v>3</v>
      </c>
      <c r="G60">
        <v>27</v>
      </c>
      <c r="H60" s="263" t="s">
        <v>4384</v>
      </c>
      <c r="I60" s="263" t="s">
        <v>4385</v>
      </c>
      <c r="J60" t="s">
        <v>4807</v>
      </c>
      <c r="L60">
        <f>IFERROR(INDEX(所属情報!$E:$E,MATCH(男子登録情報!A60,所属情報!$A:$A,0)),"")</f>
        <v>492218</v>
      </c>
      <c r="M60" t="str">
        <f t="shared" si="0"/>
        <v>土葛　晃久 (3)</v>
      </c>
      <c r="N60" t="str">
        <f t="shared" si="1"/>
        <v>ﾄｸｽﾞ ｱｷﾋｻ</v>
      </c>
      <c r="O60" t="str">
        <f>$J60&amp;" "&amp;$I60&amp;" "&amp;"("&amp;$F60&amp;")"</f>
        <v>JPN Akihisa (3)</v>
      </c>
      <c r="P60" t="s">
        <v>4765</v>
      </c>
      <c r="Q60" t="s">
        <v>4807</v>
      </c>
      <c r="R60" s="118" t="str">
        <f>IF($B60="","",RIGHT($E60*1000+100+COUNTIF($E$2:$E60,$E60),9))</f>
        <v>040612101</v>
      </c>
    </row>
    <row r="61" spans="1:18" customFormat="1" x14ac:dyDescent="0.4">
      <c r="A61" s="259" t="s">
        <v>457</v>
      </c>
      <c r="B61" s="259">
        <v>60</v>
      </c>
      <c r="C61" s="259" t="s">
        <v>3426</v>
      </c>
      <c r="D61" s="259" t="s">
        <v>3427</v>
      </c>
      <c r="E61" s="261">
        <v>20040807</v>
      </c>
      <c r="F61" s="262">
        <v>3</v>
      </c>
      <c r="G61">
        <v>26</v>
      </c>
      <c r="H61" s="263" t="s">
        <v>242</v>
      </c>
      <c r="I61" s="263" t="s">
        <v>4386</v>
      </c>
      <c r="J61" t="s">
        <v>4807</v>
      </c>
      <c r="L61">
        <f>IFERROR(INDEX(所属情報!$E:$E,MATCH(男子登録情報!A61,所属情報!$A:$A,0)),"")</f>
        <v>492218</v>
      </c>
      <c r="M61" t="str">
        <f t="shared" si="0"/>
        <v>巻埜　壱朗 (3)</v>
      </c>
      <c r="N61" t="str">
        <f t="shared" si="1"/>
        <v>ﾏｷﾉ ｲﾁﾛｳ</v>
      </c>
      <c r="O61" t="str">
        <f>$J61&amp;" "&amp;$I61&amp;" "&amp;"("&amp;$F61&amp;")"</f>
        <v>JPN Ichiro (3)</v>
      </c>
      <c r="P61" t="s">
        <v>4766</v>
      </c>
      <c r="Q61" t="s">
        <v>4807</v>
      </c>
      <c r="R61" s="118" t="str">
        <f>IF($B61="","",RIGHT($E61*1000+100+COUNTIF($E$2:$E61,$E61),9))</f>
        <v>040807101</v>
      </c>
    </row>
    <row r="62" spans="1:18" customFormat="1" x14ac:dyDescent="0.4">
      <c r="A62" s="259" t="s">
        <v>457</v>
      </c>
      <c r="B62" s="259">
        <v>61</v>
      </c>
      <c r="C62" s="259" t="s">
        <v>3428</v>
      </c>
      <c r="D62" s="259" t="s">
        <v>3429</v>
      </c>
      <c r="E62" s="261">
        <v>20040921</v>
      </c>
      <c r="F62" s="262">
        <v>3</v>
      </c>
      <c r="G62">
        <v>18</v>
      </c>
      <c r="H62" s="263" t="s">
        <v>161</v>
      </c>
      <c r="I62" s="263" t="s">
        <v>132</v>
      </c>
      <c r="J62" t="s">
        <v>4807</v>
      </c>
      <c r="L62">
        <f>IFERROR(INDEX(所属情報!$E:$E,MATCH(男子登録情報!A62,所属情報!$A:$A,0)),"")</f>
        <v>492218</v>
      </c>
      <c r="M62" t="str">
        <f t="shared" si="0"/>
        <v>吉田　悠真 (3)</v>
      </c>
      <c r="N62" t="str">
        <f t="shared" si="1"/>
        <v>ﾖｼﾀﾞ ﾕｳﾏ</v>
      </c>
      <c r="O62" t="str">
        <f>$J62&amp;" "&amp;$I62&amp;" "&amp;"("&amp;$F62&amp;")"</f>
        <v>JPN Yuma (3)</v>
      </c>
      <c r="P62" t="s">
        <v>4765</v>
      </c>
      <c r="Q62" t="s">
        <v>4807</v>
      </c>
      <c r="R62" s="118" t="str">
        <f>IF($B62="","",RIGHT($E62*1000+100+COUNTIF($E$2:$E62,$E62),9))</f>
        <v>040921101</v>
      </c>
    </row>
    <row r="63" spans="1:18" customFormat="1" x14ac:dyDescent="0.4">
      <c r="A63" s="259" t="s">
        <v>457</v>
      </c>
      <c r="B63" s="259">
        <v>62</v>
      </c>
      <c r="C63" s="259" t="s">
        <v>3430</v>
      </c>
      <c r="D63" s="259" t="s">
        <v>3431</v>
      </c>
      <c r="E63" s="261">
        <v>20040722</v>
      </c>
      <c r="F63" s="262">
        <v>3</v>
      </c>
      <c r="G63">
        <v>27</v>
      </c>
      <c r="H63" s="263" t="s">
        <v>337</v>
      </c>
      <c r="I63" s="263" t="s">
        <v>489</v>
      </c>
      <c r="J63" t="s">
        <v>4807</v>
      </c>
      <c r="L63">
        <f>IFERROR(INDEX(所属情報!$E:$E,MATCH(男子登録情報!A63,所属情報!$A:$A,0)),"")</f>
        <v>492218</v>
      </c>
      <c r="M63" t="str">
        <f t="shared" si="0"/>
        <v>澤田　匡孝 (3)</v>
      </c>
      <c r="N63" t="str">
        <f t="shared" si="1"/>
        <v>ｻﾜﾀﾞ ﾏｻﾀｶ</v>
      </c>
      <c r="O63" t="str">
        <f>$J63&amp;" "&amp;$I63&amp;" "&amp;"("&amp;$F63&amp;")"</f>
        <v>JPN Masataka (3)</v>
      </c>
      <c r="P63" t="s">
        <v>4765</v>
      </c>
      <c r="Q63" t="s">
        <v>4807</v>
      </c>
      <c r="R63" s="118" t="str">
        <f>IF($B63="","",RIGHT($E63*1000+100+COUNTIF($E$2:$E63,$E63),9))</f>
        <v>040722101</v>
      </c>
    </row>
    <row r="64" spans="1:18" customFormat="1" x14ac:dyDescent="0.4">
      <c r="A64" s="259" t="s">
        <v>457</v>
      </c>
      <c r="B64" s="259">
        <v>63</v>
      </c>
      <c r="C64" s="259" t="s">
        <v>3432</v>
      </c>
      <c r="D64" s="259" t="s">
        <v>3433</v>
      </c>
      <c r="E64" s="261">
        <v>20041107</v>
      </c>
      <c r="F64" s="262">
        <v>3</v>
      </c>
      <c r="G64">
        <v>28</v>
      </c>
      <c r="H64" s="263" t="s">
        <v>102</v>
      </c>
      <c r="I64" s="263" t="s">
        <v>189</v>
      </c>
      <c r="J64" t="s">
        <v>4807</v>
      </c>
      <c r="L64">
        <f>IFERROR(INDEX(所属情報!$E:$E,MATCH(男子登録情報!A64,所属情報!$A:$A,0)),"")</f>
        <v>492218</v>
      </c>
      <c r="M64" t="str">
        <f t="shared" si="0"/>
        <v>久保田　凌平 (3)</v>
      </c>
      <c r="N64" t="str">
        <f t="shared" si="1"/>
        <v>ｸﾎﾞﾀ ﾘｮｳﾍｲ</v>
      </c>
      <c r="O64" t="str">
        <f>$J64&amp;" "&amp;$I64&amp;" "&amp;"("&amp;$F64&amp;")"</f>
        <v>JPN Ryohei (3)</v>
      </c>
      <c r="P64" t="s">
        <v>4765</v>
      </c>
      <c r="Q64" t="s">
        <v>4807</v>
      </c>
      <c r="R64" s="118" t="str">
        <f>IF($B64="","",RIGHT($E64*1000+100+COUNTIF($E$2:$E64,$E64),9))</f>
        <v>041107101</v>
      </c>
    </row>
    <row r="65" spans="1:18" customFormat="1" x14ac:dyDescent="0.4">
      <c r="A65" s="259" t="s">
        <v>457</v>
      </c>
      <c r="B65" s="259">
        <v>64</v>
      </c>
      <c r="C65" s="259" t="s">
        <v>3434</v>
      </c>
      <c r="D65" s="259" t="s">
        <v>3435</v>
      </c>
      <c r="E65" s="261">
        <v>20040527</v>
      </c>
      <c r="F65" s="262">
        <v>3</v>
      </c>
      <c r="G65">
        <v>27</v>
      </c>
      <c r="H65" s="263" t="s">
        <v>1095</v>
      </c>
      <c r="I65" s="263" t="s">
        <v>55</v>
      </c>
      <c r="J65" t="s">
        <v>4807</v>
      </c>
      <c r="L65">
        <f>IFERROR(INDEX(所属情報!$E:$E,MATCH(男子登録情報!A65,所属情報!$A:$A,0)),"")</f>
        <v>492218</v>
      </c>
      <c r="M65" t="str">
        <f t="shared" si="0"/>
        <v>細川　亮 (3)</v>
      </c>
      <c r="N65" t="str">
        <f t="shared" si="1"/>
        <v>ﾎｿｶﾜ ﾘｮｳ</v>
      </c>
      <c r="O65" t="str">
        <f>$J65&amp;" "&amp;$I65&amp;" "&amp;"("&amp;$F65&amp;")"</f>
        <v>JPN Ryo (3)</v>
      </c>
      <c r="P65" t="s">
        <v>4765</v>
      </c>
      <c r="Q65" t="s">
        <v>4807</v>
      </c>
      <c r="R65" s="118" t="str">
        <f>IF($B65="","",RIGHT($E65*1000+100+COUNTIF($E$2:$E65,$E65),9))</f>
        <v>040527101</v>
      </c>
    </row>
    <row r="66" spans="1:18" customFormat="1" x14ac:dyDescent="0.4">
      <c r="A66" s="259" t="s">
        <v>457</v>
      </c>
      <c r="B66" s="259">
        <v>65</v>
      </c>
      <c r="C66" s="259" t="s">
        <v>3436</v>
      </c>
      <c r="D66" s="259" t="s">
        <v>3437</v>
      </c>
      <c r="E66" s="261">
        <v>20040629</v>
      </c>
      <c r="F66" s="262">
        <v>3</v>
      </c>
      <c r="G66">
        <v>27</v>
      </c>
      <c r="H66" s="263" t="s">
        <v>223</v>
      </c>
      <c r="I66" s="263" t="s">
        <v>4387</v>
      </c>
      <c r="J66" t="s">
        <v>4807</v>
      </c>
      <c r="L66">
        <f>IFERROR(INDEX(所属情報!$E:$E,MATCH(男子登録情報!A66,所属情報!$A:$A,0)),"")</f>
        <v>492218</v>
      </c>
      <c r="M66" t="str">
        <f t="shared" ref="M66:M129" si="2">$C66&amp;" "&amp;"("&amp;$F66&amp;")"</f>
        <v>山口　旺雅 (3)</v>
      </c>
      <c r="N66" t="str">
        <f t="shared" si="1"/>
        <v>ﾔﾏｸﾞﾁ ｵｳｶﾞ</v>
      </c>
      <c r="O66" t="str">
        <f>$J66&amp;" "&amp;$I66&amp;" "&amp;"("&amp;$F66&amp;")"</f>
        <v>JPN Oga (3)</v>
      </c>
      <c r="P66" t="s">
        <v>4764</v>
      </c>
      <c r="Q66" t="s">
        <v>4807</v>
      </c>
      <c r="R66" s="118" t="str">
        <f>IF($B66="","",RIGHT($E66*1000+100+COUNTIF($E$2:$E66,$E66),9))</f>
        <v>040629101</v>
      </c>
    </row>
    <row r="67" spans="1:18" customFormat="1" x14ac:dyDescent="0.4">
      <c r="A67" s="259" t="s">
        <v>457</v>
      </c>
      <c r="B67" s="259">
        <v>66</v>
      </c>
      <c r="C67" s="259" t="s">
        <v>3438</v>
      </c>
      <c r="D67" s="259" t="s">
        <v>3439</v>
      </c>
      <c r="E67" s="261">
        <v>20050313</v>
      </c>
      <c r="F67" s="262">
        <v>3</v>
      </c>
      <c r="G67">
        <v>27</v>
      </c>
      <c r="H67" s="263" t="s">
        <v>4388</v>
      </c>
      <c r="I67" s="263" t="s">
        <v>858</v>
      </c>
      <c r="J67" t="s">
        <v>4807</v>
      </c>
      <c r="L67">
        <f>IFERROR(INDEX(所属情報!$E:$E,MATCH(男子登録情報!A67,所属情報!$A:$A,0)),"")</f>
        <v>492218</v>
      </c>
      <c r="M67" t="str">
        <f t="shared" si="2"/>
        <v>井手　蒼人 (3)</v>
      </c>
      <c r="N67" t="str">
        <f t="shared" ref="N67:N130" si="3">$D67</f>
        <v>ｲﾃﾞ ｱｵﾄ</v>
      </c>
      <c r="O67" t="str">
        <f>$J67&amp;" "&amp;$I67&amp;" "&amp;"("&amp;$F67&amp;")"</f>
        <v>JPN Aoto (3)</v>
      </c>
      <c r="P67" t="s">
        <v>4766</v>
      </c>
      <c r="Q67" t="s">
        <v>4807</v>
      </c>
      <c r="R67" s="118" t="str">
        <f>IF($B67="","",RIGHT($E67*1000+100+COUNTIF($E$2:$E67,$E67),9))</f>
        <v>050313101</v>
      </c>
    </row>
    <row r="68" spans="1:18" customFormat="1" x14ac:dyDescent="0.4">
      <c r="A68" s="259" t="s">
        <v>457</v>
      </c>
      <c r="B68" s="259">
        <v>67</v>
      </c>
      <c r="C68" s="259" t="s">
        <v>3440</v>
      </c>
      <c r="D68" s="259" t="s">
        <v>3441</v>
      </c>
      <c r="E68" s="261">
        <v>20030517</v>
      </c>
      <c r="F68" s="262">
        <v>3</v>
      </c>
      <c r="G68">
        <v>28</v>
      </c>
      <c r="H68" s="263" t="s">
        <v>70</v>
      </c>
      <c r="I68" s="263" t="s">
        <v>485</v>
      </c>
      <c r="J68" t="s">
        <v>4807</v>
      </c>
      <c r="L68">
        <f>IFERROR(INDEX(所属情報!$E:$E,MATCH(男子登録情報!A68,所属情報!$A:$A,0)),"")</f>
        <v>492218</v>
      </c>
      <c r="M68" t="str">
        <f t="shared" si="2"/>
        <v>藤原　凛太朗 (3)</v>
      </c>
      <c r="N68" t="str">
        <f t="shared" si="3"/>
        <v>ﾌｼﾞﾜﾗ ﾘﾝﾀﾛｳ</v>
      </c>
      <c r="O68" t="str">
        <f>$J68&amp;" "&amp;$I68&amp;" "&amp;"("&amp;$F68&amp;")"</f>
        <v>JPN Rintaro (3)</v>
      </c>
      <c r="P68" t="s">
        <v>4766</v>
      </c>
      <c r="Q68" t="s">
        <v>4807</v>
      </c>
      <c r="R68" s="118" t="str">
        <f>IF($B68="","",RIGHT($E68*1000+100+COUNTIF($E$2:$E68,$E68),9))</f>
        <v>030517101</v>
      </c>
    </row>
    <row r="69" spans="1:18" customFormat="1" x14ac:dyDescent="0.4">
      <c r="A69" s="259" t="s">
        <v>457</v>
      </c>
      <c r="B69" s="259">
        <v>68</v>
      </c>
      <c r="C69" s="259" t="s">
        <v>3442</v>
      </c>
      <c r="D69" s="259" t="s">
        <v>3443</v>
      </c>
      <c r="E69" s="261">
        <v>20050325</v>
      </c>
      <c r="F69" s="262">
        <v>3</v>
      </c>
      <c r="G69">
        <v>24</v>
      </c>
      <c r="H69" s="263" t="s">
        <v>244</v>
      </c>
      <c r="I69" s="263" t="s">
        <v>352</v>
      </c>
      <c r="J69" t="s">
        <v>4807</v>
      </c>
      <c r="L69">
        <f>IFERROR(INDEX(所属情報!$E:$E,MATCH(男子登録情報!A69,所属情報!$A:$A,0)),"")</f>
        <v>492218</v>
      </c>
      <c r="M69" t="str">
        <f t="shared" si="2"/>
        <v>山本　寛大 (3)</v>
      </c>
      <c r="N69" t="str">
        <f t="shared" si="3"/>
        <v>ﾔﾏﾓﾄ ｶﾝﾀ</v>
      </c>
      <c r="O69" t="str">
        <f>$J69&amp;" "&amp;$I69&amp;" "&amp;"("&amp;$F69&amp;")"</f>
        <v>JPN Kanta (3)</v>
      </c>
      <c r="P69" t="s">
        <v>4765</v>
      </c>
      <c r="Q69" t="s">
        <v>4807</v>
      </c>
      <c r="R69" s="118" t="str">
        <f>IF($B69="","",RIGHT($E69*1000+100+COUNTIF($E$2:$E69,$E69),9))</f>
        <v>050325101</v>
      </c>
    </row>
    <row r="70" spans="1:18" customFormat="1" x14ac:dyDescent="0.4">
      <c r="A70" s="259" t="s">
        <v>457</v>
      </c>
      <c r="B70" s="259">
        <v>69</v>
      </c>
      <c r="C70" s="259" t="s">
        <v>3444</v>
      </c>
      <c r="D70" s="259" t="s">
        <v>3445</v>
      </c>
      <c r="E70" s="261">
        <v>20050126</v>
      </c>
      <c r="F70" s="262">
        <v>3</v>
      </c>
      <c r="G70">
        <v>49</v>
      </c>
      <c r="H70" s="263" t="s">
        <v>85</v>
      </c>
      <c r="I70" s="263" t="s">
        <v>78</v>
      </c>
      <c r="J70" t="s">
        <v>4807</v>
      </c>
      <c r="L70">
        <f>IFERROR(INDEX(所属情報!$E:$E,MATCH(男子登録情報!A70,所属情報!$A:$A,0)),"")</f>
        <v>492218</v>
      </c>
      <c r="M70" t="str">
        <f t="shared" si="2"/>
        <v>大野　祐介 (3)</v>
      </c>
      <c r="N70" t="str">
        <f t="shared" si="3"/>
        <v>ｵｵﾉ ﾕｳｽｹ</v>
      </c>
      <c r="O70" t="str">
        <f>$J70&amp;" "&amp;$I70&amp;" "&amp;"("&amp;$F70&amp;")"</f>
        <v>JPN Yusuke (3)</v>
      </c>
      <c r="P70" t="s">
        <v>4775</v>
      </c>
      <c r="Q70" t="s">
        <v>4807</v>
      </c>
      <c r="R70" s="118" t="str">
        <f>IF($B70="","",RIGHT($E70*1000+100+COUNTIF($E$2:$E70,$E70),9))</f>
        <v>050126101</v>
      </c>
    </row>
    <row r="71" spans="1:18" customFormat="1" x14ac:dyDescent="0.4">
      <c r="A71" s="259" t="s">
        <v>457</v>
      </c>
      <c r="B71" s="259">
        <v>70</v>
      </c>
      <c r="C71" s="259" t="s">
        <v>3446</v>
      </c>
      <c r="D71" s="259" t="s">
        <v>3447</v>
      </c>
      <c r="E71" s="261">
        <v>20040812</v>
      </c>
      <c r="F71" s="262">
        <v>3</v>
      </c>
      <c r="G71">
        <v>49</v>
      </c>
      <c r="H71" s="263" t="s">
        <v>120</v>
      </c>
      <c r="I71" s="263" t="s">
        <v>54</v>
      </c>
      <c r="J71" t="s">
        <v>4807</v>
      </c>
      <c r="L71">
        <f>IFERROR(INDEX(所属情報!$E:$E,MATCH(男子登録情報!A71,所属情報!$A:$A,0)),"")</f>
        <v>492218</v>
      </c>
      <c r="M71" t="str">
        <f t="shared" si="2"/>
        <v>岡本　幸樹 (3)</v>
      </c>
      <c r="N71" t="str">
        <f t="shared" si="3"/>
        <v>ｵｶﾓﾄ ｺｳｷ</v>
      </c>
      <c r="O71" t="str">
        <f>$J71&amp;" "&amp;$I71&amp;" "&amp;"("&amp;$F71&amp;")"</f>
        <v>JPN Koki (3)</v>
      </c>
      <c r="P71" t="s">
        <v>4765</v>
      </c>
      <c r="Q71" t="s">
        <v>4807</v>
      </c>
      <c r="R71" s="118" t="str">
        <f>IF($B71="","",RIGHT($E71*1000+100+COUNTIF($E$2:$E71,$E71),9))</f>
        <v>040812101</v>
      </c>
    </row>
    <row r="72" spans="1:18" customFormat="1" x14ac:dyDescent="0.4">
      <c r="A72" s="259" t="s">
        <v>457</v>
      </c>
      <c r="B72" s="259">
        <v>71</v>
      </c>
      <c r="C72" s="259" t="s">
        <v>3448</v>
      </c>
      <c r="D72" s="259" t="s">
        <v>3449</v>
      </c>
      <c r="E72" s="261">
        <v>20041124</v>
      </c>
      <c r="F72" s="262">
        <v>3</v>
      </c>
      <c r="G72">
        <v>49</v>
      </c>
      <c r="H72" s="263" t="s">
        <v>87</v>
      </c>
      <c r="I72" s="263" t="s">
        <v>4389</v>
      </c>
      <c r="J72" t="s">
        <v>4807</v>
      </c>
      <c r="L72">
        <f>IFERROR(INDEX(所属情報!$E:$E,MATCH(男子登録情報!A72,所属情報!$A:$A,0)),"")</f>
        <v>492218</v>
      </c>
      <c r="M72" t="str">
        <f t="shared" si="2"/>
        <v>小林　歩稜 (3)</v>
      </c>
      <c r="N72" t="str">
        <f t="shared" si="3"/>
        <v>ｺﾊﾞﾔｼ ﾎﾀﾞｶ</v>
      </c>
      <c r="O72" t="str">
        <f>$J72&amp;" "&amp;$I72&amp;" "&amp;"("&amp;$F72&amp;")"</f>
        <v>JPN Hodaka (3)</v>
      </c>
      <c r="P72" t="s">
        <v>4765</v>
      </c>
      <c r="Q72" t="s">
        <v>4807</v>
      </c>
      <c r="R72" s="118" t="str">
        <f>IF($B72="","",RIGHT($E72*1000+100+COUNTIF($E$2:$E72,$E72),9))</f>
        <v>041124101</v>
      </c>
    </row>
    <row r="73" spans="1:18" customFormat="1" x14ac:dyDescent="0.4">
      <c r="A73" s="259" t="s">
        <v>457</v>
      </c>
      <c r="B73" s="259">
        <v>72</v>
      </c>
      <c r="C73" s="259" t="s">
        <v>3450</v>
      </c>
      <c r="D73" s="259" t="s">
        <v>3451</v>
      </c>
      <c r="E73" s="261">
        <v>20040322</v>
      </c>
      <c r="F73" s="262">
        <v>4</v>
      </c>
      <c r="G73">
        <v>49</v>
      </c>
      <c r="H73" s="263" t="s">
        <v>133</v>
      </c>
      <c r="I73" s="263" t="s">
        <v>91</v>
      </c>
      <c r="J73" t="s">
        <v>4807</v>
      </c>
      <c r="L73">
        <f>IFERROR(INDEX(所属情報!$E:$E,MATCH(男子登録情報!A73,所属情報!$A:$A,0)),"")</f>
        <v>492218</v>
      </c>
      <c r="M73" t="str">
        <f t="shared" si="2"/>
        <v>高田　敦史 (4)</v>
      </c>
      <c r="N73" t="str">
        <f t="shared" si="3"/>
        <v>ﾀｶﾀﾞ ｱﾂｼ</v>
      </c>
      <c r="O73" t="str">
        <f>$J73&amp;" "&amp;$I73&amp;" "&amp;"("&amp;$F73&amp;")"</f>
        <v>JPN Atsushi (4)</v>
      </c>
      <c r="P73" t="s">
        <v>4773</v>
      </c>
      <c r="Q73" t="s">
        <v>4807</v>
      </c>
      <c r="R73" s="118" t="str">
        <f>IF($B73="","",RIGHT($E73*1000+100+COUNTIF($E$2:$E73,$E73),9))</f>
        <v>040322101</v>
      </c>
    </row>
    <row r="74" spans="1:18" customFormat="1" x14ac:dyDescent="0.4">
      <c r="A74" s="259" t="s">
        <v>457</v>
      </c>
      <c r="B74" s="259">
        <v>73</v>
      </c>
      <c r="C74" s="259" t="s">
        <v>4818</v>
      </c>
      <c r="D74" s="259" t="s">
        <v>4819</v>
      </c>
      <c r="E74" s="261">
        <v>20050810</v>
      </c>
      <c r="F74" s="262">
        <v>2</v>
      </c>
      <c r="G74">
        <v>49</v>
      </c>
      <c r="H74" s="263" t="s">
        <v>585</v>
      </c>
      <c r="I74" s="263" t="s">
        <v>37</v>
      </c>
      <c r="J74" t="s">
        <v>4807</v>
      </c>
      <c r="L74">
        <f>IFERROR(INDEX(所属情報!$E:$E,MATCH(男子登録情報!A74,所属情報!$A:$A,0)),"")</f>
        <v>492218</v>
      </c>
      <c r="M74" t="str">
        <f t="shared" si="2"/>
        <v>堀田　陽樹 (2)</v>
      </c>
      <c r="N74" t="str">
        <f t="shared" si="3"/>
        <v>ﾎﾘﾀ ﾊﾙｷ</v>
      </c>
      <c r="O74" t="str">
        <f>$J74&amp;" "&amp;$I74&amp;" "&amp;"("&amp;$F74&amp;")"</f>
        <v>JPN Haruki (2)</v>
      </c>
      <c r="P74" t="s">
        <v>4765</v>
      </c>
      <c r="Q74" t="s">
        <v>4807</v>
      </c>
      <c r="R74" s="118" t="str">
        <f>IF($B74="","",RIGHT($E74*1000+100+COUNTIF($E$2:$E74,$E74),9))</f>
        <v>050810101</v>
      </c>
    </row>
    <row r="75" spans="1:18" customFormat="1" x14ac:dyDescent="0.4">
      <c r="A75" s="259" t="s">
        <v>457</v>
      </c>
      <c r="B75" s="259">
        <v>74</v>
      </c>
      <c r="C75" s="259" t="s">
        <v>4820</v>
      </c>
      <c r="D75" s="259" t="s">
        <v>4821</v>
      </c>
      <c r="E75" s="261">
        <v>20050511</v>
      </c>
      <c r="F75" s="262">
        <v>2</v>
      </c>
      <c r="G75">
        <v>49</v>
      </c>
      <c r="H75" s="263" t="s">
        <v>3319</v>
      </c>
      <c r="I75" s="263" t="s">
        <v>146</v>
      </c>
      <c r="J75" t="s">
        <v>4807</v>
      </c>
      <c r="L75">
        <f>IFERROR(INDEX(所属情報!$E:$E,MATCH(男子登録情報!A75,所属情報!$A:$A,0)),"")</f>
        <v>492218</v>
      </c>
      <c r="M75" t="str">
        <f t="shared" si="2"/>
        <v>谷野　佑成 (2)</v>
      </c>
      <c r="N75" t="str">
        <f t="shared" si="3"/>
        <v>ﾀﾆﾉ ﾕｳｾｲ</v>
      </c>
      <c r="O75" t="str">
        <f>$J75&amp;" "&amp;$I75&amp;" "&amp;"("&amp;$F75&amp;")"</f>
        <v>JPN Yusei (2)</v>
      </c>
      <c r="P75" t="s">
        <v>4766</v>
      </c>
      <c r="Q75" t="s">
        <v>4807</v>
      </c>
      <c r="R75" s="118" t="str">
        <f>IF($B75="","",RIGHT($E75*1000+100+COUNTIF($E$2:$E75,$E75),9))</f>
        <v>050511101</v>
      </c>
    </row>
    <row r="76" spans="1:18" customFormat="1" x14ac:dyDescent="0.4">
      <c r="A76" s="259" t="s">
        <v>457</v>
      </c>
      <c r="B76" s="259">
        <v>75</v>
      </c>
      <c r="C76" s="259" t="s">
        <v>4822</v>
      </c>
      <c r="D76" s="259" t="s">
        <v>4823</v>
      </c>
      <c r="E76" s="261">
        <v>20050430</v>
      </c>
      <c r="F76" s="262">
        <v>2</v>
      </c>
      <c r="G76">
        <v>49</v>
      </c>
      <c r="H76" s="263" t="s">
        <v>301</v>
      </c>
      <c r="I76" s="263" t="s">
        <v>868</v>
      </c>
      <c r="J76" t="s">
        <v>4807</v>
      </c>
      <c r="L76">
        <f>IFERROR(INDEX(所属情報!$E:$E,MATCH(男子登録情報!A76,所属情報!$A:$A,0)),"")</f>
        <v>492218</v>
      </c>
      <c r="M76" t="str">
        <f t="shared" si="2"/>
        <v>冨田　啓斗 (2)</v>
      </c>
      <c r="N76" t="str">
        <f t="shared" si="3"/>
        <v>ﾄﾐﾀ ｹｲﾄ</v>
      </c>
      <c r="O76" t="str">
        <f>$J76&amp;" "&amp;$I76&amp;" "&amp;"("&amp;$F76&amp;")"</f>
        <v>JPN Keito (2)</v>
      </c>
      <c r="P76" t="s">
        <v>4771</v>
      </c>
      <c r="Q76" t="s">
        <v>4807</v>
      </c>
      <c r="R76" s="118" t="str">
        <f>IF($B76="","",RIGHT($E76*1000+100+COUNTIF($E$2:$E76,$E76),9))</f>
        <v>050430101</v>
      </c>
    </row>
    <row r="77" spans="1:18" customFormat="1" x14ac:dyDescent="0.4">
      <c r="A77" s="259" t="s">
        <v>457</v>
      </c>
      <c r="B77" s="259">
        <v>76</v>
      </c>
      <c r="C77" s="259" t="s">
        <v>4824</v>
      </c>
      <c r="D77" s="259" t="s">
        <v>4825</v>
      </c>
      <c r="E77" s="261">
        <v>20051103</v>
      </c>
      <c r="F77" s="262">
        <v>2</v>
      </c>
      <c r="G77">
        <v>49</v>
      </c>
      <c r="H77" s="263" t="s">
        <v>586</v>
      </c>
      <c r="I77" s="263" t="s">
        <v>109</v>
      </c>
      <c r="J77" t="s">
        <v>4807</v>
      </c>
      <c r="L77">
        <f>IFERROR(INDEX(所属情報!$E:$E,MATCH(男子登録情報!A77,所属情報!$A:$A,0)),"")</f>
        <v>492218</v>
      </c>
      <c r="M77" t="str">
        <f t="shared" si="2"/>
        <v>安井　達哉 (2)</v>
      </c>
      <c r="N77" t="str">
        <f t="shared" si="3"/>
        <v>ﾔｽｲ ﾀﾂﾔ</v>
      </c>
      <c r="O77" t="str">
        <f>$J77&amp;" "&amp;$I77&amp;" "&amp;"("&amp;$F77&amp;")"</f>
        <v>JPN Tatsuya (2)</v>
      </c>
      <c r="P77" t="s">
        <v>4765</v>
      </c>
      <c r="Q77" t="s">
        <v>4807</v>
      </c>
      <c r="R77" s="118" t="str">
        <f>IF($B77="","",RIGHT($E77*1000+100+COUNTIF($E$2:$E77,$E77),9))</f>
        <v>051103101</v>
      </c>
    </row>
    <row r="78" spans="1:18" customFormat="1" x14ac:dyDescent="0.4">
      <c r="A78" s="259" t="s">
        <v>457</v>
      </c>
      <c r="B78" s="259">
        <v>77</v>
      </c>
      <c r="C78" s="259" t="s">
        <v>4826</v>
      </c>
      <c r="D78" s="259" t="s">
        <v>4827</v>
      </c>
      <c r="E78" s="261">
        <v>20050817</v>
      </c>
      <c r="F78" s="262">
        <v>2</v>
      </c>
      <c r="G78">
        <v>49</v>
      </c>
      <c r="H78" s="263" t="s">
        <v>2654</v>
      </c>
      <c r="I78" s="263" t="s">
        <v>215</v>
      </c>
      <c r="J78" t="s">
        <v>4807</v>
      </c>
      <c r="L78">
        <f>IFERROR(INDEX(所属情報!$E:$E,MATCH(男子登録情報!A78,所属情報!$A:$A,0)),"")</f>
        <v>492218</v>
      </c>
      <c r="M78" t="str">
        <f t="shared" si="2"/>
        <v>大路　昇太郎 (2)</v>
      </c>
      <c r="N78" t="str">
        <f t="shared" si="3"/>
        <v>ｵｵｼﾞ ｼｮｳﾀﾛｳ</v>
      </c>
      <c r="O78" t="str">
        <f>$J78&amp;" "&amp;$I78&amp;" "&amp;"("&amp;$F78&amp;")"</f>
        <v>JPN Shotaro (2)</v>
      </c>
      <c r="P78" t="s">
        <v>4765</v>
      </c>
      <c r="Q78" t="s">
        <v>4807</v>
      </c>
      <c r="R78" s="118" t="str">
        <f>IF($B78="","",RIGHT($E78*1000+100+COUNTIF($E$2:$E78,$E78),9))</f>
        <v>050817101</v>
      </c>
    </row>
    <row r="79" spans="1:18" customFormat="1" x14ac:dyDescent="0.4">
      <c r="A79" s="259" t="s">
        <v>457</v>
      </c>
      <c r="B79" s="259">
        <v>78</v>
      </c>
      <c r="C79" s="259" t="s">
        <v>4828</v>
      </c>
      <c r="D79" s="259" t="s">
        <v>3835</v>
      </c>
      <c r="E79" s="261">
        <v>20050417</v>
      </c>
      <c r="F79" s="262">
        <v>2</v>
      </c>
      <c r="G79">
        <v>49</v>
      </c>
      <c r="H79" s="263" t="s">
        <v>905</v>
      </c>
      <c r="I79" s="263" t="s">
        <v>37</v>
      </c>
      <c r="J79" t="s">
        <v>4807</v>
      </c>
      <c r="L79">
        <f>IFERROR(INDEX(所属情報!$E:$E,MATCH(男子登録情報!A79,所属情報!$A:$A,0)),"")</f>
        <v>492218</v>
      </c>
      <c r="M79" t="str">
        <f t="shared" si="2"/>
        <v>福本　陽己 (2)</v>
      </c>
      <c r="N79" t="str">
        <f t="shared" si="3"/>
        <v>ﾌｸﾓﾄ ﾊﾙｷ</v>
      </c>
      <c r="O79" t="str">
        <f>$J79&amp;" "&amp;$I79&amp;" "&amp;"("&amp;$F79&amp;")"</f>
        <v>JPN Haruki (2)</v>
      </c>
      <c r="P79" t="s">
        <v>4765</v>
      </c>
      <c r="Q79" t="s">
        <v>4807</v>
      </c>
      <c r="R79" s="118" t="str">
        <f>IF($B79="","",RIGHT($E79*1000+100+COUNTIF($E$2:$E79,$E79),9))</f>
        <v>050417101</v>
      </c>
    </row>
    <row r="80" spans="1:18" customFormat="1" x14ac:dyDescent="0.4">
      <c r="A80" s="259" t="s">
        <v>457</v>
      </c>
      <c r="B80" s="259">
        <v>79</v>
      </c>
      <c r="C80" s="259" t="s">
        <v>4829</v>
      </c>
      <c r="D80" s="259" t="s">
        <v>4830</v>
      </c>
      <c r="E80" s="261">
        <v>20060208</v>
      </c>
      <c r="F80" s="262">
        <v>2</v>
      </c>
      <c r="G80">
        <v>49</v>
      </c>
      <c r="H80" s="263" t="s">
        <v>30</v>
      </c>
      <c r="I80" s="263" t="s">
        <v>132</v>
      </c>
      <c r="J80" t="s">
        <v>4807</v>
      </c>
      <c r="L80">
        <f>IFERROR(INDEX(所属情報!$E:$E,MATCH(男子登録情報!A80,所属情報!$A:$A,0)),"")</f>
        <v>492218</v>
      </c>
      <c r="M80" t="str">
        <f t="shared" si="2"/>
        <v>岡田　優真 (2)</v>
      </c>
      <c r="N80" t="str">
        <f t="shared" si="3"/>
        <v>ｵｶﾀﾞ ﾕｳﾏ</v>
      </c>
      <c r="O80" t="str">
        <f>$J80&amp;" "&amp;$I80&amp;" "&amp;"("&amp;$F80&amp;")"</f>
        <v>JPN Yuma (2)</v>
      </c>
      <c r="P80" t="s">
        <v>4765</v>
      </c>
      <c r="Q80" t="s">
        <v>4807</v>
      </c>
      <c r="R80" s="118" t="str">
        <f>IF($B80="","",RIGHT($E80*1000+100+COUNTIF($E$2:$E80,$E80),9))</f>
        <v>060208101</v>
      </c>
    </row>
    <row r="81" spans="1:18" customFormat="1" x14ac:dyDescent="0.4">
      <c r="A81" s="259" t="s">
        <v>457</v>
      </c>
      <c r="B81" s="259">
        <v>80</v>
      </c>
      <c r="C81" s="259" t="s">
        <v>4831</v>
      </c>
      <c r="D81" s="259" t="s">
        <v>4832</v>
      </c>
      <c r="E81" s="261">
        <v>20050702</v>
      </c>
      <c r="F81" s="262">
        <v>2</v>
      </c>
      <c r="G81">
        <v>49</v>
      </c>
      <c r="H81" s="263" t="s">
        <v>739</v>
      </c>
      <c r="I81" s="263" t="s">
        <v>6424</v>
      </c>
      <c r="J81" t="s">
        <v>4807</v>
      </c>
      <c r="L81">
        <f>IFERROR(INDEX(所属情報!$E:$E,MATCH(男子登録情報!A81,所属情報!$A:$A,0)),"")</f>
        <v>492218</v>
      </c>
      <c r="M81" t="str">
        <f t="shared" si="2"/>
        <v>堀　泰将 (2)</v>
      </c>
      <c r="N81" t="str">
        <f t="shared" si="3"/>
        <v>ﾎﾘ ﾔｽﾏｻ</v>
      </c>
      <c r="O81" t="str">
        <f>$J81&amp;" "&amp;$I81&amp;" "&amp;"("&amp;$F81&amp;")"</f>
        <v>JPN Yasumasa (2)</v>
      </c>
      <c r="P81" t="s">
        <v>4766</v>
      </c>
      <c r="Q81" t="s">
        <v>4807</v>
      </c>
      <c r="R81" s="118" t="str">
        <f>IF($B81="","",RIGHT($E81*1000+100+COUNTIF($E$2:$E81,$E81),9))</f>
        <v>050702101</v>
      </c>
    </row>
    <row r="82" spans="1:18" customFormat="1" x14ac:dyDescent="0.4">
      <c r="A82" s="259" t="s">
        <v>457</v>
      </c>
      <c r="B82" s="259">
        <v>81</v>
      </c>
      <c r="C82" s="259" t="s">
        <v>4833</v>
      </c>
      <c r="D82" s="259" t="s">
        <v>4834</v>
      </c>
      <c r="E82" s="261">
        <v>20050509</v>
      </c>
      <c r="F82" s="262">
        <v>2</v>
      </c>
      <c r="G82">
        <v>49</v>
      </c>
      <c r="H82" s="263" t="s">
        <v>6425</v>
      </c>
      <c r="I82" s="263" t="s">
        <v>146</v>
      </c>
      <c r="J82" t="s">
        <v>4807</v>
      </c>
      <c r="L82">
        <f>IFERROR(INDEX(所属情報!$E:$E,MATCH(男子登録情報!A82,所属情報!$A:$A,0)),"")</f>
        <v>492218</v>
      </c>
      <c r="M82" t="str">
        <f t="shared" si="2"/>
        <v>畚野　湧成 (2)</v>
      </c>
      <c r="N82" t="str">
        <f t="shared" si="3"/>
        <v>ﾌｺﾞﾉ ﾕｳｾｲ</v>
      </c>
      <c r="O82" t="str">
        <f>$J82&amp;" "&amp;$I82&amp;" "&amp;"("&amp;$F82&amp;")"</f>
        <v>JPN Yusei (2)</v>
      </c>
      <c r="P82" t="s">
        <v>4765</v>
      </c>
      <c r="Q82" t="s">
        <v>4807</v>
      </c>
      <c r="R82" s="118" t="str">
        <f>IF($B82="","",RIGHT($E82*1000+100+COUNTIF($E$2:$E82,$E82),9))</f>
        <v>050509101</v>
      </c>
    </row>
    <row r="83" spans="1:18" customFormat="1" x14ac:dyDescent="0.4">
      <c r="A83" s="259" t="s">
        <v>457</v>
      </c>
      <c r="B83" s="259">
        <v>82</v>
      </c>
      <c r="C83" s="259" t="s">
        <v>4835</v>
      </c>
      <c r="D83" s="259" t="s">
        <v>4836</v>
      </c>
      <c r="E83" s="261">
        <v>20050918</v>
      </c>
      <c r="F83" s="262">
        <v>2</v>
      </c>
      <c r="G83">
        <v>49</v>
      </c>
      <c r="H83" s="263" t="s">
        <v>6426</v>
      </c>
      <c r="I83" s="263" t="s">
        <v>227</v>
      </c>
      <c r="J83" t="s">
        <v>4807</v>
      </c>
      <c r="L83">
        <f>IFERROR(INDEX(所属情報!$E:$E,MATCH(男子登録情報!A83,所属情報!$A:$A,0)),"")</f>
        <v>492218</v>
      </c>
      <c r="M83" t="str">
        <f t="shared" si="2"/>
        <v>亀之園　新 (2)</v>
      </c>
      <c r="N83" t="str">
        <f t="shared" si="3"/>
        <v>ｶﾒﾉｿﾉ ｱﾗﾀ</v>
      </c>
      <c r="O83" t="str">
        <f>$J83&amp;" "&amp;$I83&amp;" "&amp;"("&amp;$F83&amp;")"</f>
        <v>JPN Arata (2)</v>
      </c>
      <c r="P83" t="s">
        <v>4765</v>
      </c>
      <c r="Q83" t="s">
        <v>4807</v>
      </c>
      <c r="R83" s="118" t="str">
        <f>IF($B83="","",RIGHT($E83*1000+100+COUNTIF($E$2:$E83,$E83),9))</f>
        <v>050918101</v>
      </c>
    </row>
    <row r="84" spans="1:18" customFormat="1" x14ac:dyDescent="0.4">
      <c r="A84" s="259" t="s">
        <v>457</v>
      </c>
      <c r="B84" s="259">
        <v>83</v>
      </c>
      <c r="C84" s="259" t="s">
        <v>4837</v>
      </c>
      <c r="D84" s="259" t="s">
        <v>4838</v>
      </c>
      <c r="E84" s="261">
        <v>20050630</v>
      </c>
      <c r="F84" s="262">
        <v>2</v>
      </c>
      <c r="G84">
        <v>49</v>
      </c>
      <c r="H84" s="263" t="s">
        <v>6427</v>
      </c>
      <c r="I84" s="263" t="s">
        <v>6428</v>
      </c>
      <c r="J84" t="s">
        <v>4807</v>
      </c>
      <c r="L84">
        <f>IFERROR(INDEX(所属情報!$E:$E,MATCH(男子登録情報!A84,所属情報!$A:$A,0)),"")</f>
        <v>492218</v>
      </c>
      <c r="M84" t="str">
        <f t="shared" si="2"/>
        <v>実田　大心 (2)</v>
      </c>
      <c r="N84" t="str">
        <f t="shared" si="3"/>
        <v>ｼﾞﾂﾀﾞ ﾀｲｼﾝ</v>
      </c>
      <c r="O84" t="str">
        <f>$J84&amp;" "&amp;$I84&amp;" "&amp;"("&amp;$F84&amp;")"</f>
        <v>JPN Taishin (2)</v>
      </c>
      <c r="P84" t="s">
        <v>4765</v>
      </c>
      <c r="Q84" t="s">
        <v>4807</v>
      </c>
      <c r="R84" s="118" t="str">
        <f>IF($B84="","",RIGHT($E84*1000+100+COUNTIF($E$2:$E84,$E84),9))</f>
        <v>050630101</v>
      </c>
    </row>
    <row r="85" spans="1:18" customFormat="1" x14ac:dyDescent="0.4">
      <c r="A85" s="259" t="s">
        <v>457</v>
      </c>
      <c r="B85" s="259">
        <v>84</v>
      </c>
      <c r="C85" s="259" t="s">
        <v>4839</v>
      </c>
      <c r="D85" s="259" t="s">
        <v>4840</v>
      </c>
      <c r="E85" s="261">
        <v>20050513</v>
      </c>
      <c r="F85" s="262">
        <v>2</v>
      </c>
      <c r="G85">
        <v>49</v>
      </c>
      <c r="H85" s="263" t="s">
        <v>6429</v>
      </c>
      <c r="I85" s="263" t="s">
        <v>749</v>
      </c>
      <c r="J85" t="s">
        <v>4807</v>
      </c>
      <c r="L85">
        <f>IFERROR(INDEX(所属情報!$E:$E,MATCH(男子登録情報!A85,所属情報!$A:$A,0)),"")</f>
        <v>492218</v>
      </c>
      <c r="M85" t="str">
        <f t="shared" si="2"/>
        <v>糟谷　源太 (2)</v>
      </c>
      <c r="N85" t="str">
        <f t="shared" si="3"/>
        <v>ｶｽﾔ ｹﾞﾝﾀ</v>
      </c>
      <c r="O85" t="str">
        <f>$J85&amp;" "&amp;$I85&amp;" "&amp;"("&amp;$F85&amp;")"</f>
        <v>JPN Genta (2)</v>
      </c>
      <c r="P85" t="s">
        <v>4771</v>
      </c>
      <c r="Q85" t="s">
        <v>4807</v>
      </c>
      <c r="R85" s="118" t="str">
        <f>IF($B85="","",RIGHT($E85*1000+100+COUNTIF($E$2:$E85,$E85),9))</f>
        <v>050513101</v>
      </c>
    </row>
    <row r="86" spans="1:18" customFormat="1" x14ac:dyDescent="0.4">
      <c r="A86" s="259" t="s">
        <v>457</v>
      </c>
      <c r="B86" s="259">
        <v>85</v>
      </c>
      <c r="C86" s="259" t="s">
        <v>4841</v>
      </c>
      <c r="D86" s="259" t="s">
        <v>4842</v>
      </c>
      <c r="E86" s="261">
        <v>20050609</v>
      </c>
      <c r="F86" s="262">
        <v>2</v>
      </c>
      <c r="G86">
        <v>49</v>
      </c>
      <c r="H86" s="263" t="s">
        <v>191</v>
      </c>
      <c r="I86" s="263" t="s">
        <v>6430</v>
      </c>
      <c r="J86" t="s">
        <v>4807</v>
      </c>
      <c r="L86">
        <f>IFERROR(INDEX(所属情報!$E:$E,MATCH(男子登録情報!A86,所属情報!$A:$A,0)),"")</f>
        <v>492218</v>
      </c>
      <c r="M86" t="str">
        <f t="shared" si="2"/>
        <v>高村　瑛太 (2)</v>
      </c>
      <c r="N86" t="str">
        <f t="shared" si="3"/>
        <v>ﾀｶﾑﾗ ｴｲﾀ</v>
      </c>
      <c r="O86" t="str">
        <f>$J86&amp;" "&amp;$I86&amp;" "&amp;"("&amp;$F86&amp;")"</f>
        <v>JPN Eita (2)</v>
      </c>
      <c r="P86" t="s">
        <v>4773</v>
      </c>
      <c r="Q86" t="s">
        <v>4807</v>
      </c>
      <c r="R86" s="118" t="str">
        <f>IF($B86="","",RIGHT($E86*1000+100+COUNTIF($E$2:$E86,$E86),9))</f>
        <v>050609101</v>
      </c>
    </row>
    <row r="87" spans="1:18" customFormat="1" x14ac:dyDescent="0.4">
      <c r="A87" s="259" t="s">
        <v>457</v>
      </c>
      <c r="B87" s="259">
        <v>86</v>
      </c>
      <c r="C87" s="259" t="s">
        <v>4843</v>
      </c>
      <c r="D87" s="259" t="s">
        <v>4844</v>
      </c>
      <c r="E87" s="261">
        <v>20050606</v>
      </c>
      <c r="F87" s="262">
        <v>2</v>
      </c>
      <c r="G87">
        <v>49</v>
      </c>
      <c r="H87" s="263" t="s">
        <v>736</v>
      </c>
      <c r="I87" s="263" t="s">
        <v>6431</v>
      </c>
      <c r="J87" t="s">
        <v>4807</v>
      </c>
      <c r="L87">
        <f>IFERROR(INDEX(所属情報!$E:$E,MATCH(男子登録情報!A87,所属情報!$A:$A,0)),"")</f>
        <v>492218</v>
      </c>
      <c r="M87" t="str">
        <f t="shared" si="2"/>
        <v>須田　旺来 (2)</v>
      </c>
      <c r="N87" t="str">
        <f t="shared" si="3"/>
        <v>ｽﾀﾞ ｵｳﾗ</v>
      </c>
      <c r="O87" t="str">
        <f>$J87&amp;" "&amp;$I87&amp;" "&amp;"("&amp;$F87&amp;")"</f>
        <v>JPN Ora (2)</v>
      </c>
      <c r="P87" t="s">
        <v>4765</v>
      </c>
      <c r="Q87" t="s">
        <v>4807</v>
      </c>
      <c r="R87" s="118" t="str">
        <f>IF($B87="","",RIGHT($E87*1000+100+COUNTIF($E$2:$E87,$E87),9))</f>
        <v>050606101</v>
      </c>
    </row>
    <row r="88" spans="1:18" customFormat="1" x14ac:dyDescent="0.4">
      <c r="A88" s="259" t="s">
        <v>457</v>
      </c>
      <c r="B88" s="259">
        <v>87</v>
      </c>
      <c r="C88" s="259" t="s">
        <v>4845</v>
      </c>
      <c r="D88" s="259" t="s">
        <v>4846</v>
      </c>
      <c r="E88" s="261">
        <v>20051225</v>
      </c>
      <c r="F88" s="262">
        <v>2</v>
      </c>
      <c r="G88">
        <v>49</v>
      </c>
      <c r="H88" s="263" t="s">
        <v>4633</v>
      </c>
      <c r="I88" s="263" t="s">
        <v>6432</v>
      </c>
      <c r="J88" t="s">
        <v>4807</v>
      </c>
      <c r="L88">
        <f>IFERROR(INDEX(所属情報!$E:$E,MATCH(男子登録情報!A88,所属情報!$A:$A,0)),"")</f>
        <v>492218</v>
      </c>
      <c r="M88" t="str">
        <f t="shared" si="2"/>
        <v>萬野　七樹 (2)</v>
      </c>
      <c r="N88" t="str">
        <f t="shared" si="3"/>
        <v>ﾏﾝﾉ ﾅﾅｷ</v>
      </c>
      <c r="O88" t="str">
        <f>$J88&amp;" "&amp;$I88&amp;" "&amp;"("&amp;$F88&amp;")"</f>
        <v>JPN Nanaki (2)</v>
      </c>
      <c r="P88" t="s">
        <v>4766</v>
      </c>
      <c r="Q88" t="s">
        <v>4807</v>
      </c>
      <c r="R88" s="118" t="str">
        <f>IF($B88="","",RIGHT($E88*1000+100+COUNTIF($E$2:$E88,$E88),9))</f>
        <v>051225101</v>
      </c>
    </row>
    <row r="89" spans="1:18" customFormat="1" x14ac:dyDescent="0.4">
      <c r="A89" s="259" t="s">
        <v>457</v>
      </c>
      <c r="B89" s="259">
        <v>88</v>
      </c>
      <c r="C89" s="259" t="s">
        <v>4847</v>
      </c>
      <c r="D89" s="259" t="s">
        <v>4848</v>
      </c>
      <c r="E89" s="261">
        <v>20050628</v>
      </c>
      <c r="F89" s="262">
        <v>2</v>
      </c>
      <c r="G89">
        <v>49</v>
      </c>
      <c r="H89" s="263" t="s">
        <v>6433</v>
      </c>
      <c r="I89" s="263" t="s">
        <v>132</v>
      </c>
      <c r="J89" t="s">
        <v>4807</v>
      </c>
      <c r="L89">
        <f>IFERROR(INDEX(所属情報!$E:$E,MATCH(男子登録情報!A89,所属情報!$A:$A,0)),"")</f>
        <v>492218</v>
      </c>
      <c r="M89" t="str">
        <f t="shared" si="2"/>
        <v>濵路　悠真 (2)</v>
      </c>
      <c r="N89" t="str">
        <f t="shared" si="3"/>
        <v>ﾊﾏｼﾞ ﾕｳﾏ</v>
      </c>
      <c r="O89" t="str">
        <f>$J89&amp;" "&amp;$I89&amp;" "&amp;"("&amp;$F89&amp;")"</f>
        <v>JPN Yuma (2)</v>
      </c>
      <c r="P89" t="s">
        <v>4765</v>
      </c>
      <c r="Q89" t="s">
        <v>4807</v>
      </c>
      <c r="R89" s="118" t="str">
        <f>IF($B89="","",RIGHT($E89*1000+100+COUNTIF($E$2:$E89,$E89),9))</f>
        <v>050628101</v>
      </c>
    </row>
    <row r="90" spans="1:18" customFormat="1" x14ac:dyDescent="0.4">
      <c r="A90" s="259" t="s">
        <v>457</v>
      </c>
      <c r="B90" s="259">
        <v>89</v>
      </c>
      <c r="C90" s="259" t="s">
        <v>4849</v>
      </c>
      <c r="D90" s="259" t="s">
        <v>4850</v>
      </c>
      <c r="E90" s="261">
        <v>20051103</v>
      </c>
      <c r="F90" s="262">
        <v>2</v>
      </c>
      <c r="G90">
        <v>49</v>
      </c>
      <c r="H90" s="263" t="s">
        <v>542</v>
      </c>
      <c r="I90" s="263" t="s">
        <v>605</v>
      </c>
      <c r="J90" t="s">
        <v>4807</v>
      </c>
      <c r="L90">
        <f>IFERROR(INDEX(所属情報!$E:$E,MATCH(男子登録情報!A90,所属情報!$A:$A,0)),"")</f>
        <v>492218</v>
      </c>
      <c r="M90" t="str">
        <f t="shared" si="2"/>
        <v>立花　晟 (2)</v>
      </c>
      <c r="N90" t="str">
        <f t="shared" si="3"/>
        <v>ﾀﾁﾊﾞﾅ ｼﾞｮｳ</v>
      </c>
      <c r="O90" t="str">
        <f>$J90&amp;" "&amp;$I90&amp;" "&amp;"("&amp;$F90&amp;")"</f>
        <v>JPN Jo (2)</v>
      </c>
      <c r="P90" t="s">
        <v>4765</v>
      </c>
      <c r="Q90" t="s">
        <v>4807</v>
      </c>
      <c r="R90" s="118" t="str">
        <f>IF($B90="","",RIGHT($E90*1000+100+COUNTIF($E$2:$E90,$E90),9))</f>
        <v>051103102</v>
      </c>
    </row>
    <row r="91" spans="1:18" customFormat="1" x14ac:dyDescent="0.4">
      <c r="A91" s="259" t="s">
        <v>457</v>
      </c>
      <c r="B91" s="259">
        <v>90</v>
      </c>
      <c r="C91" s="259" t="s">
        <v>4851</v>
      </c>
      <c r="D91" s="259" t="s">
        <v>4852</v>
      </c>
      <c r="E91" s="261">
        <v>20050529</v>
      </c>
      <c r="F91" s="262">
        <v>2</v>
      </c>
      <c r="G91">
        <v>49</v>
      </c>
      <c r="H91" s="263" t="s">
        <v>883</v>
      </c>
      <c r="I91" s="263" t="s">
        <v>160</v>
      </c>
      <c r="J91" t="s">
        <v>4807</v>
      </c>
      <c r="L91">
        <f>IFERROR(INDEX(所属情報!$E:$E,MATCH(男子登録情報!A91,所属情報!$A:$A,0)),"")</f>
        <v>492218</v>
      </c>
      <c r="M91" t="str">
        <f t="shared" si="2"/>
        <v>浦川　尚樹 (2)</v>
      </c>
      <c r="N91" t="str">
        <f t="shared" si="3"/>
        <v>ｳﾗｶﾜ ﾅｵｷ</v>
      </c>
      <c r="O91" t="str">
        <f>$J91&amp;" "&amp;$I91&amp;" "&amp;"("&amp;$F91&amp;")"</f>
        <v>JPN Naoki (2)</v>
      </c>
      <c r="P91" t="s">
        <v>4765</v>
      </c>
      <c r="Q91" t="s">
        <v>4807</v>
      </c>
      <c r="R91" s="118" t="str">
        <f>IF($B91="","",RIGHT($E91*1000+100+COUNTIF($E$2:$E91,$E91),9))</f>
        <v>050529101</v>
      </c>
    </row>
    <row r="92" spans="1:18" customFormat="1" x14ac:dyDescent="0.4">
      <c r="A92" s="259" t="s">
        <v>457</v>
      </c>
      <c r="B92" s="259">
        <v>91</v>
      </c>
      <c r="C92" s="259" t="s">
        <v>4853</v>
      </c>
      <c r="D92" s="259" t="s">
        <v>4854</v>
      </c>
      <c r="E92" s="261">
        <v>20050818</v>
      </c>
      <c r="F92" s="262">
        <v>2</v>
      </c>
      <c r="G92">
        <v>49</v>
      </c>
      <c r="H92" s="263" t="s">
        <v>6434</v>
      </c>
      <c r="I92" s="263" t="s">
        <v>139</v>
      </c>
      <c r="J92" t="s">
        <v>4807</v>
      </c>
      <c r="L92">
        <f>IFERROR(INDEX(所属情報!$E:$E,MATCH(男子登録情報!A92,所属情報!$A:$A,0)),"")</f>
        <v>492218</v>
      </c>
      <c r="M92" t="str">
        <f t="shared" si="2"/>
        <v>梅川　倖生 (2)</v>
      </c>
      <c r="N92" t="str">
        <f t="shared" si="3"/>
        <v>ｳﾒｶﾜ ｺｳｾｲ</v>
      </c>
      <c r="O92" t="str">
        <f>$J92&amp;" "&amp;$I92&amp;" "&amp;"("&amp;$F92&amp;")"</f>
        <v>JPN Kosei (2)</v>
      </c>
      <c r="P92" t="s">
        <v>4766</v>
      </c>
      <c r="Q92" t="s">
        <v>4807</v>
      </c>
      <c r="R92" s="118" t="str">
        <f>IF($B92="","",RIGHT($E92*1000+100+COUNTIF($E$2:$E92,$E92),9))</f>
        <v>050818101</v>
      </c>
    </row>
    <row r="93" spans="1:18" customFormat="1" x14ac:dyDescent="0.4">
      <c r="A93" s="259" t="s">
        <v>457</v>
      </c>
      <c r="B93" s="259">
        <v>92</v>
      </c>
      <c r="C93" s="259" t="s">
        <v>4855</v>
      </c>
      <c r="D93" s="259" t="s">
        <v>4856</v>
      </c>
      <c r="E93" s="261">
        <v>20040830</v>
      </c>
      <c r="F93" s="262">
        <v>3</v>
      </c>
      <c r="G93">
        <v>49</v>
      </c>
      <c r="H93" s="263" t="s">
        <v>6435</v>
      </c>
      <c r="I93" s="263" t="s">
        <v>155</v>
      </c>
      <c r="J93" t="s">
        <v>4807</v>
      </c>
      <c r="L93">
        <f>IFERROR(INDEX(所属情報!$E:$E,MATCH(男子登録情報!A93,所属情報!$A:$A,0)),"")</f>
        <v>492218</v>
      </c>
      <c r="M93" t="str">
        <f t="shared" si="2"/>
        <v>増澤　亮太 (3)</v>
      </c>
      <c r="N93" t="str">
        <f t="shared" si="3"/>
        <v>ﾏｽｻﾞﾜ ﾘｮｳﾀ</v>
      </c>
      <c r="O93" t="str">
        <f>$J93&amp;" "&amp;$I93&amp;" "&amp;"("&amp;$F93&amp;")"</f>
        <v>JPN Ryota (3)</v>
      </c>
      <c r="P93" t="s">
        <v>4776</v>
      </c>
      <c r="Q93" t="s">
        <v>4807</v>
      </c>
      <c r="R93" s="118" t="str">
        <f>IF($B93="","",RIGHT($E93*1000+100+COUNTIF($E$2:$E93,$E93),9))</f>
        <v>040830101</v>
      </c>
    </row>
    <row r="94" spans="1:18" customFormat="1" x14ac:dyDescent="0.4">
      <c r="A94" s="259" t="s">
        <v>457</v>
      </c>
      <c r="B94" s="259">
        <v>93</v>
      </c>
      <c r="C94" s="259" t="s">
        <v>4857</v>
      </c>
      <c r="D94" s="259" t="s">
        <v>4858</v>
      </c>
      <c r="E94" s="261">
        <v>20050422</v>
      </c>
      <c r="F94" s="262">
        <v>2</v>
      </c>
      <c r="G94">
        <v>49</v>
      </c>
      <c r="H94" s="263" t="s">
        <v>1678</v>
      </c>
      <c r="I94" s="263" t="s">
        <v>254</v>
      </c>
      <c r="J94" t="s">
        <v>4807</v>
      </c>
      <c r="L94">
        <f>IFERROR(INDEX(所属情報!$E:$E,MATCH(男子登録情報!A94,所属情報!$A:$A,0)),"")</f>
        <v>492218</v>
      </c>
      <c r="M94" t="str">
        <f t="shared" si="2"/>
        <v>諸岡　俊亮 (2)</v>
      </c>
      <c r="N94" t="str">
        <f t="shared" si="3"/>
        <v>ﾓﾛｵｶ ｼｭﾝｽｹ</v>
      </c>
      <c r="O94" t="str">
        <f>$J94&amp;" "&amp;$I94&amp;" "&amp;"("&amp;$F94&amp;")"</f>
        <v>JPN Shunsuke (2)</v>
      </c>
      <c r="P94" t="s">
        <v>4777</v>
      </c>
      <c r="Q94" t="s">
        <v>4807</v>
      </c>
      <c r="R94" s="118" t="str">
        <f>IF($B94="","",RIGHT($E94*1000+100+COUNTIF($E$2:$E94,$E94),9))</f>
        <v>050422101</v>
      </c>
    </row>
    <row r="95" spans="1:18" customFormat="1" x14ac:dyDescent="0.4">
      <c r="A95" s="259" t="s">
        <v>457</v>
      </c>
      <c r="B95" s="259">
        <v>94</v>
      </c>
      <c r="C95" s="259" t="s">
        <v>4859</v>
      </c>
      <c r="D95" s="259" t="s">
        <v>4860</v>
      </c>
      <c r="E95" s="261">
        <v>20050622</v>
      </c>
      <c r="F95" s="262">
        <v>2</v>
      </c>
      <c r="G95">
        <v>27</v>
      </c>
      <c r="H95" s="263" t="s">
        <v>6436</v>
      </c>
      <c r="I95" s="263" t="s">
        <v>39</v>
      </c>
      <c r="J95" t="s">
        <v>4807</v>
      </c>
      <c r="L95">
        <f>IFERROR(INDEX(所属情報!$E:$E,MATCH(男子登録情報!A95,所属情報!$A:$A,0)),"")</f>
        <v>492218</v>
      </c>
      <c r="M95" t="str">
        <f t="shared" si="2"/>
        <v>猶野　翼 (2)</v>
      </c>
      <c r="N95" t="str">
        <f t="shared" si="3"/>
        <v>ﾅｵﾉ ﾂﾊﾞｻ</v>
      </c>
      <c r="O95" t="str">
        <f>$J95&amp;" "&amp;$I95&amp;" "&amp;"("&amp;$F95&amp;")"</f>
        <v>JPN Tsubasa (2)</v>
      </c>
      <c r="P95" t="s">
        <v>4777</v>
      </c>
      <c r="Q95" t="s">
        <v>4807</v>
      </c>
      <c r="R95" s="118" t="str">
        <f>IF($B95="","",RIGHT($E95*1000+100+COUNTIF($E$2:$E95,$E95),9))</f>
        <v>050622101</v>
      </c>
    </row>
    <row r="96" spans="1:18" customFormat="1" x14ac:dyDescent="0.4">
      <c r="A96" s="259" t="s">
        <v>457</v>
      </c>
      <c r="B96" s="259">
        <v>95</v>
      </c>
      <c r="C96" s="259" t="s">
        <v>4861</v>
      </c>
      <c r="D96" s="259" t="s">
        <v>4862</v>
      </c>
      <c r="E96" s="261">
        <v>20050801</v>
      </c>
      <c r="F96" s="262">
        <v>2</v>
      </c>
      <c r="G96">
        <v>49</v>
      </c>
      <c r="H96" s="263" t="s">
        <v>110</v>
      </c>
      <c r="I96" s="263" t="s">
        <v>6437</v>
      </c>
      <c r="J96" t="s">
        <v>4807</v>
      </c>
      <c r="L96">
        <f>IFERROR(INDEX(所属情報!$E:$E,MATCH(男子登録情報!A96,所属情報!$A:$A,0)),"")</f>
        <v>492218</v>
      </c>
      <c r="M96" t="str">
        <f t="shared" si="2"/>
        <v>中村　綸之介 (2)</v>
      </c>
      <c r="N96" t="str">
        <f t="shared" si="3"/>
        <v>ﾅｶﾑﾗ ﾘﾝﾉｽｹ</v>
      </c>
      <c r="O96" t="str">
        <f>$J96&amp;" "&amp;$I96&amp;" "&amp;"("&amp;$F96&amp;")"</f>
        <v>JPN Rinnosuke (2)</v>
      </c>
      <c r="P96" t="s">
        <v>4777</v>
      </c>
      <c r="Q96" t="s">
        <v>4807</v>
      </c>
      <c r="R96" s="118" t="str">
        <f>IF($B96="","",RIGHT($E96*1000+100+COUNTIF($E$2:$E96,$E96),9))</f>
        <v>050801101</v>
      </c>
    </row>
    <row r="97" spans="1:18" customFormat="1" x14ac:dyDescent="0.4">
      <c r="A97" s="259" t="s">
        <v>457</v>
      </c>
      <c r="B97" s="259">
        <v>96</v>
      </c>
      <c r="C97" s="259" t="s">
        <v>4863</v>
      </c>
      <c r="D97" s="259" t="s">
        <v>4864</v>
      </c>
      <c r="E97" s="261">
        <v>20050808</v>
      </c>
      <c r="F97" s="262">
        <v>2</v>
      </c>
      <c r="G97">
        <v>49</v>
      </c>
      <c r="H97" s="263" t="s">
        <v>521</v>
      </c>
      <c r="I97" s="263" t="s">
        <v>48</v>
      </c>
      <c r="J97" t="s">
        <v>4807</v>
      </c>
      <c r="L97">
        <f>IFERROR(INDEX(所属情報!$E:$E,MATCH(男子登録情報!A97,所属情報!$A:$A,0)),"")</f>
        <v>492218</v>
      </c>
      <c r="M97" t="str">
        <f t="shared" si="2"/>
        <v>中井　大地 (2)</v>
      </c>
      <c r="N97" t="str">
        <f t="shared" si="3"/>
        <v>ﾅｶｲ ﾀﾞｲﾁ</v>
      </c>
      <c r="O97" t="str">
        <f>$J97&amp;" "&amp;$I97&amp;" "&amp;"("&amp;$F97&amp;")"</f>
        <v>JPN Daichi (2)</v>
      </c>
      <c r="P97" t="s">
        <v>4777</v>
      </c>
      <c r="Q97" t="s">
        <v>4807</v>
      </c>
      <c r="R97" s="118" t="str">
        <f>IF($B97="","",RIGHT($E97*1000+100+COUNTIF($E$2:$E97,$E97),9))</f>
        <v>050808101</v>
      </c>
    </row>
    <row r="98" spans="1:18" customFormat="1" x14ac:dyDescent="0.4">
      <c r="A98" s="259" t="s">
        <v>457</v>
      </c>
      <c r="B98" s="259">
        <v>97</v>
      </c>
      <c r="C98" s="259" t="s">
        <v>4865</v>
      </c>
      <c r="D98" s="259" t="s">
        <v>4866</v>
      </c>
      <c r="E98" s="261">
        <v>20050824</v>
      </c>
      <c r="F98" s="262">
        <v>2</v>
      </c>
      <c r="G98">
        <v>49</v>
      </c>
      <c r="H98" s="263" t="s">
        <v>575</v>
      </c>
      <c r="I98" s="263" t="s">
        <v>157</v>
      </c>
      <c r="J98" t="s">
        <v>4807</v>
      </c>
      <c r="L98">
        <f>IFERROR(INDEX(所属情報!$E:$E,MATCH(男子登録情報!A98,所属情報!$A:$A,0)),"")</f>
        <v>492218</v>
      </c>
      <c r="M98" t="str">
        <f t="shared" si="2"/>
        <v>嶋田　樹 (2)</v>
      </c>
      <c r="N98" t="str">
        <f t="shared" si="3"/>
        <v>ｼﾏﾀﾞ ｲﾂｷ</v>
      </c>
      <c r="O98" t="str">
        <f>$J98&amp;" "&amp;$I98&amp;" "&amp;"("&amp;$F98&amp;")"</f>
        <v>JPN Itsuki (2)</v>
      </c>
      <c r="P98" t="s">
        <v>4771</v>
      </c>
      <c r="Q98" t="s">
        <v>4807</v>
      </c>
      <c r="R98" s="118" t="str">
        <f>IF($B98="","",RIGHT($E98*1000+100+COUNTIF($E$2:$E98,$E98),9))</f>
        <v>050824101</v>
      </c>
    </row>
    <row r="99" spans="1:18" customFormat="1" x14ac:dyDescent="0.4">
      <c r="A99" s="259" t="s">
        <v>457</v>
      </c>
      <c r="B99" s="259">
        <v>98</v>
      </c>
      <c r="C99" s="259" t="s">
        <v>4867</v>
      </c>
      <c r="D99" s="259" t="s">
        <v>4868</v>
      </c>
      <c r="E99" s="261">
        <v>20050720</v>
      </c>
      <c r="F99" s="262">
        <v>2</v>
      </c>
      <c r="G99">
        <v>29</v>
      </c>
      <c r="H99" s="263" t="s">
        <v>6438</v>
      </c>
      <c r="I99" s="263" t="s">
        <v>48</v>
      </c>
      <c r="J99" t="s">
        <v>4807</v>
      </c>
      <c r="L99">
        <f>IFERROR(INDEX(所属情報!$E:$E,MATCH(男子登録情報!A99,所属情報!$A:$A,0)),"")</f>
        <v>492218</v>
      </c>
      <c r="M99" t="str">
        <f t="shared" si="2"/>
        <v>宮島　大地 (2)</v>
      </c>
      <c r="N99" t="str">
        <f t="shared" si="3"/>
        <v>ﾐﾔｼﾞﾏ ﾀﾞｲﾁ</v>
      </c>
      <c r="O99" t="str">
        <f>$J99&amp;" "&amp;$I99&amp;" "&amp;"("&amp;$F99&amp;")"</f>
        <v>JPN Daichi (2)</v>
      </c>
      <c r="P99" t="s">
        <v>4778</v>
      </c>
      <c r="Q99" t="s">
        <v>4807</v>
      </c>
      <c r="R99" s="118" t="str">
        <f>IF($B99="","",RIGHT($E99*1000+100+COUNTIF($E$2:$E99,$E99),9))</f>
        <v>050720101</v>
      </c>
    </row>
    <row r="100" spans="1:18" customFormat="1" x14ac:dyDescent="0.4">
      <c r="A100" s="259" t="s">
        <v>457</v>
      </c>
      <c r="B100" s="259">
        <v>99</v>
      </c>
      <c r="C100" s="259" t="s">
        <v>4869</v>
      </c>
      <c r="D100" s="259" t="s">
        <v>4870</v>
      </c>
      <c r="E100" s="261">
        <v>20051026</v>
      </c>
      <c r="F100" s="262">
        <v>2</v>
      </c>
      <c r="G100">
        <v>49</v>
      </c>
      <c r="H100" s="263" t="s">
        <v>108</v>
      </c>
      <c r="I100" s="263" t="s">
        <v>628</v>
      </c>
      <c r="J100" t="s">
        <v>4807</v>
      </c>
      <c r="L100">
        <f>IFERROR(INDEX(所属情報!$E:$E,MATCH(男子登録情報!A100,所属情報!$A:$A,0)),"")</f>
        <v>492218</v>
      </c>
      <c r="M100" t="str">
        <f t="shared" si="2"/>
        <v>田中　雅久 (2)</v>
      </c>
      <c r="N100" t="str">
        <f t="shared" si="3"/>
        <v>ﾀﾅｶ ｶﾞｸ</v>
      </c>
      <c r="O100" t="str">
        <f>$J100&amp;" "&amp;$I100&amp;" "&amp;"("&amp;$F100&amp;")"</f>
        <v>JPN Gaku (2)</v>
      </c>
      <c r="P100" t="s">
        <v>4767</v>
      </c>
      <c r="Q100" t="s">
        <v>4807</v>
      </c>
      <c r="R100" s="118" t="str">
        <f>IF($B100="","",RIGHT($E100*1000+100+COUNTIF($E$2:$E100,$E100),9))</f>
        <v>051026101</v>
      </c>
    </row>
    <row r="101" spans="1:18" customFormat="1" x14ac:dyDescent="0.4">
      <c r="A101" s="259" t="s">
        <v>457</v>
      </c>
      <c r="B101" s="259">
        <v>100</v>
      </c>
      <c r="C101" s="259" t="s">
        <v>4871</v>
      </c>
      <c r="D101" s="259" t="s">
        <v>4872</v>
      </c>
      <c r="E101" s="261">
        <v>20051205</v>
      </c>
      <c r="F101" s="262">
        <v>2</v>
      </c>
      <c r="G101">
        <v>49</v>
      </c>
      <c r="H101" s="263" t="s">
        <v>359</v>
      </c>
      <c r="I101" s="263" t="s">
        <v>146</v>
      </c>
      <c r="J101" t="s">
        <v>4807</v>
      </c>
      <c r="L101">
        <f>IFERROR(INDEX(所属情報!$E:$E,MATCH(男子登録情報!A101,所属情報!$A:$A,0)),"")</f>
        <v>492218</v>
      </c>
      <c r="M101" t="str">
        <f t="shared" si="2"/>
        <v>森　結誠 (2)</v>
      </c>
      <c r="N101" t="str">
        <f t="shared" si="3"/>
        <v>ﾓﾘ ﾕｳｾｲ</v>
      </c>
      <c r="O101" t="str">
        <f>$J101&amp;" "&amp;$I101&amp;" "&amp;"("&amp;$F101&amp;")"</f>
        <v>JPN Yusei (2)</v>
      </c>
      <c r="P101" t="s">
        <v>4770</v>
      </c>
      <c r="Q101" t="s">
        <v>4807</v>
      </c>
      <c r="R101" s="118" t="str">
        <f>IF($B101="","",RIGHT($E101*1000+100+COUNTIF($E$2:$E101,$E101),9))</f>
        <v>051205101</v>
      </c>
    </row>
    <row r="102" spans="1:18" customFormat="1" x14ac:dyDescent="0.4">
      <c r="A102" s="259" t="s">
        <v>457</v>
      </c>
      <c r="B102" s="259">
        <v>101</v>
      </c>
      <c r="C102" s="259" t="s">
        <v>4873</v>
      </c>
      <c r="D102" s="259" t="s">
        <v>4874</v>
      </c>
      <c r="E102" s="261">
        <v>20060131</v>
      </c>
      <c r="F102" s="262">
        <v>2</v>
      </c>
      <c r="G102">
        <v>49</v>
      </c>
      <c r="H102" s="263" t="s">
        <v>6439</v>
      </c>
      <c r="I102" s="263" t="s">
        <v>6440</v>
      </c>
      <c r="J102" t="s">
        <v>4807</v>
      </c>
      <c r="L102">
        <f>IFERROR(INDEX(所属情報!$E:$E,MATCH(男子登録情報!A102,所属情報!$A:$A,0)),"")</f>
        <v>492218</v>
      </c>
      <c r="M102" t="str">
        <f t="shared" si="2"/>
        <v>大澤　茶汰 (2)</v>
      </c>
      <c r="N102" t="str">
        <f t="shared" si="3"/>
        <v>ｵｵｻﾜ ﾁｬﾀ</v>
      </c>
      <c r="O102" t="str">
        <f>$J102&amp;" "&amp;$I102&amp;" "&amp;"("&amp;$F102&amp;")"</f>
        <v>JPN Chata (2)</v>
      </c>
      <c r="P102" t="s">
        <v>4766</v>
      </c>
      <c r="Q102" t="s">
        <v>4807</v>
      </c>
      <c r="R102" s="118" t="str">
        <f>IF($B102="","",RIGHT($E102*1000+100+COUNTIF($E$2:$E102,$E102),9))</f>
        <v>060131101</v>
      </c>
    </row>
    <row r="103" spans="1:18" customFormat="1" x14ac:dyDescent="0.4">
      <c r="A103" s="259" t="s">
        <v>457</v>
      </c>
      <c r="B103" s="259">
        <v>102</v>
      </c>
      <c r="C103" s="259" t="s">
        <v>4875</v>
      </c>
      <c r="D103" s="259" t="s">
        <v>4876</v>
      </c>
      <c r="E103" s="261">
        <v>20050614</v>
      </c>
      <c r="F103" s="262">
        <v>2</v>
      </c>
      <c r="G103">
        <v>17</v>
      </c>
      <c r="H103" s="263" t="s">
        <v>6441</v>
      </c>
      <c r="I103" s="263" t="s">
        <v>181</v>
      </c>
      <c r="J103" t="s">
        <v>4807</v>
      </c>
      <c r="L103">
        <f>IFERROR(INDEX(所属情報!$E:$E,MATCH(男子登録情報!A103,所属情報!$A:$A,0)),"")</f>
        <v>492218</v>
      </c>
      <c r="M103" t="str">
        <f t="shared" si="2"/>
        <v>勝田　優翔 (2)</v>
      </c>
      <c r="N103" t="str">
        <f t="shared" si="3"/>
        <v>ｶﾂﾀﾞ ﾕｳﾄ</v>
      </c>
      <c r="O103" t="str">
        <f>$J103&amp;" "&amp;$I103&amp;" "&amp;"("&amp;$F103&amp;")"</f>
        <v>JPN Yuto (2)</v>
      </c>
      <c r="P103" t="s">
        <v>4775</v>
      </c>
      <c r="Q103" t="s">
        <v>4807</v>
      </c>
      <c r="R103" s="118" t="str">
        <f>IF($B103="","",RIGHT($E103*1000+100+COUNTIF($E$2:$E103,$E103),9))</f>
        <v>050614101</v>
      </c>
    </row>
    <row r="104" spans="1:18" customFormat="1" x14ac:dyDescent="0.4">
      <c r="A104" s="259" t="s">
        <v>457</v>
      </c>
      <c r="B104" s="259">
        <v>103</v>
      </c>
      <c r="C104" s="259" t="s">
        <v>4877</v>
      </c>
      <c r="D104" s="259" t="s">
        <v>4878</v>
      </c>
      <c r="E104" s="261">
        <v>20050411</v>
      </c>
      <c r="F104" s="262">
        <v>2</v>
      </c>
      <c r="G104">
        <v>27</v>
      </c>
      <c r="H104" s="263" t="s">
        <v>556</v>
      </c>
      <c r="I104" s="263" t="s">
        <v>627</v>
      </c>
      <c r="J104" t="s">
        <v>4807</v>
      </c>
      <c r="L104">
        <f>IFERROR(INDEX(所属情報!$E:$E,MATCH(男子登録情報!A104,所属情報!$A:$A,0)),"")</f>
        <v>492218</v>
      </c>
      <c r="M104" t="str">
        <f t="shared" si="2"/>
        <v>金子　陽一 (2)</v>
      </c>
      <c r="N104" t="str">
        <f t="shared" si="3"/>
        <v>ｶﾈｺ ﾋﾛｶｽﾞ</v>
      </c>
      <c r="O104" t="str">
        <f>$J104&amp;" "&amp;$I104&amp;" "&amp;"("&amp;$F104&amp;")"</f>
        <v>JPN Hirokazu (2)</v>
      </c>
      <c r="P104" t="s">
        <v>4774</v>
      </c>
      <c r="Q104" t="s">
        <v>4807</v>
      </c>
      <c r="R104" s="118" t="str">
        <f>IF($B104="","",RIGHT($E104*1000+100+COUNTIF($E$2:$E104,$E104),9))</f>
        <v>050411101</v>
      </c>
    </row>
    <row r="105" spans="1:18" customFormat="1" x14ac:dyDescent="0.4">
      <c r="A105" s="259" t="s">
        <v>457</v>
      </c>
      <c r="B105" s="259">
        <v>104</v>
      </c>
      <c r="C105" s="259" t="s">
        <v>4879</v>
      </c>
      <c r="D105" s="259" t="s">
        <v>4880</v>
      </c>
      <c r="E105" s="261">
        <v>20051209</v>
      </c>
      <c r="F105" s="262">
        <v>2</v>
      </c>
      <c r="G105">
        <v>26</v>
      </c>
      <c r="H105" s="263" t="s">
        <v>165</v>
      </c>
      <c r="I105" s="263" t="s">
        <v>239</v>
      </c>
      <c r="J105" t="s">
        <v>4807</v>
      </c>
      <c r="L105">
        <f>IFERROR(INDEX(所属情報!$E:$E,MATCH(男子登録情報!A105,所属情報!$A:$A,0)),"")</f>
        <v>492218</v>
      </c>
      <c r="M105" t="str">
        <f t="shared" si="2"/>
        <v>福田　鷹飛 (2)</v>
      </c>
      <c r="N105" t="str">
        <f t="shared" si="3"/>
        <v>ﾌｸﾀﾞ ﾀｶﾄ</v>
      </c>
      <c r="O105" t="str">
        <f>$J105&amp;" "&amp;$I105&amp;" "&amp;"("&amp;$F105&amp;")"</f>
        <v>JPN Takato (2)</v>
      </c>
      <c r="P105" t="s">
        <v>4770</v>
      </c>
      <c r="Q105" t="s">
        <v>4807</v>
      </c>
      <c r="R105" s="118" t="str">
        <f>IF($B105="","",RIGHT($E105*1000+100+COUNTIF($E$2:$E105,$E105),9))</f>
        <v>051209101</v>
      </c>
    </row>
    <row r="106" spans="1:18" customFormat="1" x14ac:dyDescent="0.4">
      <c r="A106" s="259" t="s">
        <v>457</v>
      </c>
      <c r="B106" s="259">
        <v>105</v>
      </c>
      <c r="C106" s="259" t="s">
        <v>4881</v>
      </c>
      <c r="D106" s="259" t="s">
        <v>4882</v>
      </c>
      <c r="E106" s="261">
        <v>20060123</v>
      </c>
      <c r="F106" s="262">
        <v>2</v>
      </c>
      <c r="G106">
        <v>28</v>
      </c>
      <c r="H106" s="263" t="s">
        <v>114</v>
      </c>
      <c r="I106" s="263" t="s">
        <v>890</v>
      </c>
      <c r="J106" t="s">
        <v>4807</v>
      </c>
      <c r="L106">
        <f>IFERROR(INDEX(所属情報!$E:$E,MATCH(男子登録情報!A106,所属情報!$A:$A,0)),"")</f>
        <v>492218</v>
      </c>
      <c r="M106" t="str">
        <f t="shared" si="2"/>
        <v>齋藤　未侑 (2)</v>
      </c>
      <c r="N106" t="str">
        <f t="shared" si="3"/>
        <v>ｻｲﾄｳ ﾐﾕｳ</v>
      </c>
      <c r="O106" t="str">
        <f>$J106&amp;" "&amp;$I106&amp;" "&amp;"("&amp;$F106&amp;")"</f>
        <v>JPN Miyu (2)</v>
      </c>
      <c r="P106" t="s">
        <v>4766</v>
      </c>
      <c r="Q106" t="s">
        <v>4807</v>
      </c>
      <c r="R106" s="118" t="str">
        <f>IF($B106="","",RIGHT($E106*1000+100+COUNTIF($E$2:$E106,$E106),9))</f>
        <v>060123101</v>
      </c>
    </row>
    <row r="107" spans="1:18" customFormat="1" x14ac:dyDescent="0.4">
      <c r="A107" s="259" t="s">
        <v>457</v>
      </c>
      <c r="B107" s="259">
        <v>106</v>
      </c>
      <c r="C107" s="259" t="s">
        <v>4883</v>
      </c>
      <c r="D107" s="259" t="s">
        <v>4884</v>
      </c>
      <c r="E107" s="261">
        <v>20040908</v>
      </c>
      <c r="F107" s="262">
        <v>2</v>
      </c>
      <c r="G107">
        <v>49</v>
      </c>
      <c r="H107" s="263" t="s">
        <v>74</v>
      </c>
      <c r="I107" s="263" t="s">
        <v>266</v>
      </c>
      <c r="J107" t="s">
        <v>4807</v>
      </c>
      <c r="L107">
        <f>IFERROR(INDEX(所属情報!$E:$E,MATCH(男子登録情報!A107,所属情報!$A:$A,0)),"")</f>
        <v>492218</v>
      </c>
      <c r="M107" t="str">
        <f t="shared" si="2"/>
        <v>上田　泰成 (2)</v>
      </c>
      <c r="N107" t="str">
        <f t="shared" si="3"/>
        <v>ｳｴﾀﾞ ﾀｲｾｲ</v>
      </c>
      <c r="O107" t="str">
        <f>$J107&amp;" "&amp;$I107&amp;" "&amp;"("&amp;$F107&amp;")"</f>
        <v>JPN Taisei (2)</v>
      </c>
      <c r="P107" t="s">
        <v>4764</v>
      </c>
      <c r="Q107" t="s">
        <v>4807</v>
      </c>
      <c r="R107" s="118" t="str">
        <f>IF($B107="","",RIGHT($E107*1000+100+COUNTIF($E$2:$E107,$E107),9))</f>
        <v>040908101</v>
      </c>
    </row>
    <row r="108" spans="1:18" customFormat="1" x14ac:dyDescent="0.4">
      <c r="A108" s="259" t="s">
        <v>457</v>
      </c>
      <c r="B108" s="259">
        <v>107</v>
      </c>
      <c r="C108" s="259" t="s">
        <v>4885</v>
      </c>
      <c r="D108" s="259" t="s">
        <v>4886</v>
      </c>
      <c r="E108" s="261">
        <v>20050502</v>
      </c>
      <c r="F108" s="262">
        <v>2</v>
      </c>
      <c r="G108">
        <v>49</v>
      </c>
      <c r="H108" s="263" t="s">
        <v>6442</v>
      </c>
      <c r="I108" s="263" t="s">
        <v>273</v>
      </c>
      <c r="J108" t="s">
        <v>4807</v>
      </c>
      <c r="L108">
        <f>IFERROR(INDEX(所属情報!$E:$E,MATCH(男子登録情報!A108,所属情報!$A:$A,0)),"")</f>
        <v>492218</v>
      </c>
      <c r="M108" t="str">
        <f t="shared" si="2"/>
        <v>菰田　誠志 (2)</v>
      </c>
      <c r="N108" t="str">
        <f t="shared" si="3"/>
        <v>ｺﾓﾀﾞ ﾏｻﾕｷ</v>
      </c>
      <c r="O108" t="str">
        <f>$J108&amp;" "&amp;$I108&amp;" "&amp;"("&amp;$F108&amp;")"</f>
        <v>JPN Masayuki (2)</v>
      </c>
      <c r="P108" t="s">
        <v>4771</v>
      </c>
      <c r="Q108" t="s">
        <v>4807</v>
      </c>
      <c r="R108" s="118" t="str">
        <f>IF($B108="","",RIGHT($E108*1000+100+COUNTIF($E$2:$E108,$E108),9))</f>
        <v>050502101</v>
      </c>
    </row>
    <row r="109" spans="1:18" customFormat="1" x14ac:dyDescent="0.4">
      <c r="A109" s="259" t="s">
        <v>457</v>
      </c>
      <c r="B109" s="259">
        <v>108</v>
      </c>
      <c r="C109" s="259" t="s">
        <v>4887</v>
      </c>
      <c r="D109" s="259" t="s">
        <v>4888</v>
      </c>
      <c r="E109" s="261">
        <v>20050907</v>
      </c>
      <c r="F109" s="262">
        <v>2</v>
      </c>
      <c r="G109">
        <v>29</v>
      </c>
      <c r="H109" s="263" t="s">
        <v>6443</v>
      </c>
      <c r="I109" s="263" t="s">
        <v>722</v>
      </c>
      <c r="J109" t="s">
        <v>4807</v>
      </c>
      <c r="L109">
        <f>IFERROR(INDEX(所属情報!$E:$E,MATCH(男子登録情報!A109,所属情報!$A:$A,0)),"")</f>
        <v>492218</v>
      </c>
      <c r="M109" t="str">
        <f t="shared" si="2"/>
        <v>戸島　清太 (2)</v>
      </c>
      <c r="N109" t="str">
        <f t="shared" si="3"/>
        <v>ﾄｼﾏ ｾｲﾀ</v>
      </c>
      <c r="O109" t="str">
        <f>$J109&amp;" "&amp;$I109&amp;" "&amp;"("&amp;$F109&amp;")"</f>
        <v>JPN Seita (2)</v>
      </c>
      <c r="P109" t="s">
        <v>4764</v>
      </c>
      <c r="Q109" t="s">
        <v>4807</v>
      </c>
      <c r="R109" s="118" t="str">
        <f>IF($B109="","",RIGHT($E109*1000+100+COUNTIF($E$2:$E109,$E109),9))</f>
        <v>050907101</v>
      </c>
    </row>
    <row r="110" spans="1:18" customFormat="1" x14ac:dyDescent="0.4">
      <c r="A110" s="259" t="s">
        <v>457</v>
      </c>
      <c r="B110" s="259">
        <v>109</v>
      </c>
      <c r="C110" s="259" t="s">
        <v>4889</v>
      </c>
      <c r="D110" s="259" t="s">
        <v>4890</v>
      </c>
      <c r="E110" s="261">
        <v>20050522</v>
      </c>
      <c r="F110" s="262">
        <v>2</v>
      </c>
      <c r="G110">
        <v>27</v>
      </c>
      <c r="H110" s="263" t="s">
        <v>256</v>
      </c>
      <c r="I110" s="263" t="s">
        <v>185</v>
      </c>
      <c r="J110" t="s">
        <v>4807</v>
      </c>
      <c r="L110">
        <f>IFERROR(INDEX(所属情報!$E:$E,MATCH(男子登録情報!A110,所属情報!$A:$A,0)),"")</f>
        <v>492218</v>
      </c>
      <c r="M110" t="str">
        <f t="shared" si="2"/>
        <v>岸本　大輝 (2)</v>
      </c>
      <c r="N110" t="str">
        <f t="shared" si="3"/>
        <v>ｷｼﾓﾄ ﾀﾞｲｷ</v>
      </c>
      <c r="O110" t="str">
        <f>$J110&amp;" "&amp;$I110&amp;" "&amp;"("&amp;$F110&amp;")"</f>
        <v>JPN Daiki (2)</v>
      </c>
      <c r="P110" t="s">
        <v>4764</v>
      </c>
      <c r="Q110" t="s">
        <v>4807</v>
      </c>
      <c r="R110" s="118" t="str">
        <f>IF($B110="","",RIGHT($E110*1000+100+COUNTIF($E$2:$E110,$E110),9))</f>
        <v>050522101</v>
      </c>
    </row>
    <row r="111" spans="1:18" customFormat="1" x14ac:dyDescent="0.4">
      <c r="A111" s="259" t="s">
        <v>457</v>
      </c>
      <c r="B111" s="259">
        <v>110</v>
      </c>
      <c r="C111" s="259" t="s">
        <v>4891</v>
      </c>
      <c r="D111" s="259" t="s">
        <v>4892</v>
      </c>
      <c r="E111" s="261">
        <v>20050626</v>
      </c>
      <c r="F111" s="262">
        <v>2</v>
      </c>
      <c r="G111">
        <v>49</v>
      </c>
      <c r="H111" s="263" t="s">
        <v>6444</v>
      </c>
      <c r="I111" s="263" t="s">
        <v>3183</v>
      </c>
      <c r="J111" t="s">
        <v>4807</v>
      </c>
      <c r="L111">
        <f>IFERROR(INDEX(所属情報!$E:$E,MATCH(男子登録情報!A111,所属情報!$A:$A,0)),"")</f>
        <v>492218</v>
      </c>
      <c r="M111" t="str">
        <f t="shared" si="2"/>
        <v>釣田　要 (2)</v>
      </c>
      <c r="N111" t="str">
        <f t="shared" si="3"/>
        <v>ﾂﾙﾀ ｶﾅﾒ</v>
      </c>
      <c r="O111" t="str">
        <f>$J111&amp;" "&amp;$I111&amp;" "&amp;"("&amp;$F111&amp;")"</f>
        <v>JPN Kaname (2)</v>
      </c>
      <c r="P111" t="s">
        <v>4779</v>
      </c>
      <c r="Q111" t="s">
        <v>4807</v>
      </c>
      <c r="R111" s="118" t="str">
        <f>IF($B111="","",RIGHT($E111*1000+100+COUNTIF($E$2:$E111,$E111),9))</f>
        <v>050626101</v>
      </c>
    </row>
    <row r="112" spans="1:18" customFormat="1" x14ac:dyDescent="0.4">
      <c r="A112" s="259" t="s">
        <v>457</v>
      </c>
      <c r="B112" s="259">
        <v>111</v>
      </c>
      <c r="C112" s="259" t="s">
        <v>4893</v>
      </c>
      <c r="D112" s="259" t="s">
        <v>4894</v>
      </c>
      <c r="E112" s="261">
        <v>20050610</v>
      </c>
      <c r="F112" s="262">
        <v>2</v>
      </c>
      <c r="G112">
        <v>49</v>
      </c>
      <c r="H112" s="263" t="s">
        <v>372</v>
      </c>
      <c r="I112" s="263" t="s">
        <v>146</v>
      </c>
      <c r="J112" t="s">
        <v>4807</v>
      </c>
      <c r="L112">
        <f>IFERROR(INDEX(所属情報!$E:$E,MATCH(男子登録情報!A112,所属情報!$A:$A,0)),"")</f>
        <v>492218</v>
      </c>
      <c r="M112" t="str">
        <f t="shared" si="2"/>
        <v>木ノ下　優成 (2)</v>
      </c>
      <c r="N112" t="str">
        <f t="shared" si="3"/>
        <v>ｷﾉｼﾀ ﾕｳｾｲ</v>
      </c>
      <c r="O112" t="str">
        <f>$J112&amp;" "&amp;$I112&amp;" "&amp;"("&amp;$F112&amp;")"</f>
        <v>JPN Yusei (2)</v>
      </c>
      <c r="P112" t="s">
        <v>4776</v>
      </c>
      <c r="Q112" t="s">
        <v>4807</v>
      </c>
      <c r="R112" s="118" t="str">
        <f>IF($B112="","",RIGHT($E112*1000+100+COUNTIF($E$2:$E112,$E112),9))</f>
        <v>050610101</v>
      </c>
    </row>
    <row r="113" spans="1:18" customFormat="1" x14ac:dyDescent="0.4">
      <c r="A113" s="259" t="s">
        <v>457</v>
      </c>
      <c r="B113" s="259">
        <v>112</v>
      </c>
      <c r="C113" s="259" t="s">
        <v>4895</v>
      </c>
      <c r="D113" s="259" t="s">
        <v>4896</v>
      </c>
      <c r="E113" s="261">
        <v>20050428</v>
      </c>
      <c r="F113" s="262">
        <v>2</v>
      </c>
      <c r="G113">
        <v>25</v>
      </c>
      <c r="H113" s="263" t="s">
        <v>6445</v>
      </c>
      <c r="I113" s="263" t="s">
        <v>73</v>
      </c>
      <c r="J113" t="s">
        <v>4807</v>
      </c>
      <c r="L113">
        <f>IFERROR(INDEX(所属情報!$E:$E,MATCH(男子登録情報!A113,所属情報!$A:$A,0)),"")</f>
        <v>492218</v>
      </c>
      <c r="M113" t="str">
        <f t="shared" si="2"/>
        <v>楠神　隼翔 (2)</v>
      </c>
      <c r="N113" t="str">
        <f t="shared" si="3"/>
        <v>ｸｽｶﾐ ﾊﾔﾄ</v>
      </c>
      <c r="O113" t="str">
        <f>$J113&amp;" "&amp;$I113&amp;" "&amp;"("&amp;$F113&amp;")"</f>
        <v>JPN Hayato (2)</v>
      </c>
      <c r="P113" t="s">
        <v>4780</v>
      </c>
      <c r="Q113" t="s">
        <v>4807</v>
      </c>
      <c r="R113" s="118" t="str">
        <f>IF($B113="","",RIGHT($E113*1000+100+COUNTIF($E$2:$E113,$E113),9))</f>
        <v>050428101</v>
      </c>
    </row>
    <row r="114" spans="1:18" customFormat="1" x14ac:dyDescent="0.4">
      <c r="A114" s="259" t="s">
        <v>457</v>
      </c>
      <c r="B114" s="259">
        <v>113</v>
      </c>
      <c r="C114" s="259" t="s">
        <v>4897</v>
      </c>
      <c r="D114" s="259" t="s">
        <v>4898</v>
      </c>
      <c r="E114" s="261">
        <v>20050808</v>
      </c>
      <c r="F114" s="262">
        <v>2</v>
      </c>
      <c r="G114">
        <v>28</v>
      </c>
      <c r="H114" s="263" t="s">
        <v>325</v>
      </c>
      <c r="I114" s="263" t="s">
        <v>455</v>
      </c>
      <c r="J114" t="s">
        <v>4807</v>
      </c>
      <c r="L114">
        <f>IFERROR(INDEX(所属情報!$E:$E,MATCH(男子登録情報!A114,所属情報!$A:$A,0)),"")</f>
        <v>492218</v>
      </c>
      <c r="M114" t="str">
        <f t="shared" si="2"/>
        <v>和田　純弥 (2)</v>
      </c>
      <c r="N114" t="str">
        <f t="shared" si="3"/>
        <v>ﾜﾀﾞ ｼﾞｭﾝﾔ</v>
      </c>
      <c r="O114" t="str">
        <f>$J114&amp;" "&amp;$I114&amp;" "&amp;"("&amp;$F114&amp;")"</f>
        <v>JPN Junya (2)</v>
      </c>
      <c r="P114" t="s">
        <v>4765</v>
      </c>
      <c r="Q114" t="s">
        <v>4807</v>
      </c>
      <c r="R114" s="118" t="str">
        <f>IF($B114="","",RIGHT($E114*1000+100+COUNTIF($E$2:$E114,$E114),9))</f>
        <v>050808102</v>
      </c>
    </row>
    <row r="115" spans="1:18" customFormat="1" x14ac:dyDescent="0.4">
      <c r="A115" s="259" t="s">
        <v>457</v>
      </c>
      <c r="B115" s="259">
        <v>114</v>
      </c>
      <c r="C115" s="259" t="s">
        <v>4899</v>
      </c>
      <c r="D115" s="259" t="s">
        <v>4900</v>
      </c>
      <c r="E115" s="261">
        <v>20051104</v>
      </c>
      <c r="F115" s="262">
        <v>2</v>
      </c>
      <c r="G115">
        <v>49</v>
      </c>
      <c r="H115" s="263" t="s">
        <v>182</v>
      </c>
      <c r="I115" s="263" t="s">
        <v>6446</v>
      </c>
      <c r="J115" t="s">
        <v>4807</v>
      </c>
      <c r="L115">
        <f>IFERROR(INDEX(所属情報!$E:$E,MATCH(男子登録情報!A115,所属情報!$A:$A,0)),"")</f>
        <v>492218</v>
      </c>
      <c r="M115" t="str">
        <f t="shared" si="2"/>
        <v>松山　璃大 (2)</v>
      </c>
      <c r="N115" t="str">
        <f t="shared" si="3"/>
        <v>ﾏﾂﾔﾏ ﾘｵ</v>
      </c>
      <c r="O115" t="str">
        <f>$J115&amp;" "&amp;$I115&amp;" "&amp;"("&amp;$F115&amp;")"</f>
        <v>JPN Rio (2)</v>
      </c>
      <c r="P115" t="s">
        <v>4781</v>
      </c>
      <c r="Q115" t="s">
        <v>4807</v>
      </c>
      <c r="R115" s="118" t="str">
        <f>IF($B115="","",RIGHT($E115*1000+100+COUNTIF($E$2:$E115,$E115),9))</f>
        <v>051104101</v>
      </c>
    </row>
    <row r="116" spans="1:18" customFormat="1" x14ac:dyDescent="0.4">
      <c r="A116" s="259" t="s">
        <v>457</v>
      </c>
      <c r="B116" s="259">
        <v>115</v>
      </c>
      <c r="C116" s="259" t="s">
        <v>4901</v>
      </c>
      <c r="D116" s="259" t="s">
        <v>4902</v>
      </c>
      <c r="E116" s="261">
        <v>20061213</v>
      </c>
      <c r="F116" s="262">
        <v>1</v>
      </c>
      <c r="G116">
        <v>27</v>
      </c>
      <c r="H116" s="263" t="s">
        <v>4475</v>
      </c>
      <c r="I116" s="263" t="s">
        <v>6447</v>
      </c>
      <c r="J116" t="s">
        <v>4807</v>
      </c>
      <c r="L116">
        <f>IFERROR(INDEX(所属情報!$E:$E,MATCH(男子登録情報!A116,所属情報!$A:$A,0)),"")</f>
        <v>492218</v>
      </c>
      <c r="M116" t="str">
        <f t="shared" si="2"/>
        <v>迫　悠真 (1)</v>
      </c>
      <c r="N116" t="str">
        <f t="shared" si="3"/>
        <v>ｻｺ ﾕｳｼﾝ</v>
      </c>
      <c r="O116" t="str">
        <f>$J116&amp;" "&amp;$I116&amp;" "&amp;"("&amp;$F116&amp;")"</f>
        <v>JPN Yushin (1)</v>
      </c>
      <c r="P116" t="s">
        <v>4774</v>
      </c>
      <c r="Q116" t="s">
        <v>4807</v>
      </c>
      <c r="R116" s="118" t="str">
        <f>IF($B116="","",RIGHT($E116*1000+100+COUNTIF($E$2:$E116,$E116),9))</f>
        <v>061213101</v>
      </c>
    </row>
    <row r="117" spans="1:18" customFormat="1" x14ac:dyDescent="0.4">
      <c r="A117" s="259" t="s">
        <v>457</v>
      </c>
      <c r="B117" s="259">
        <v>116</v>
      </c>
      <c r="C117" s="259" t="s">
        <v>4903</v>
      </c>
      <c r="D117" s="259" t="s">
        <v>4904</v>
      </c>
      <c r="E117" s="261">
        <v>20070118</v>
      </c>
      <c r="F117" s="262">
        <v>1</v>
      </c>
      <c r="G117">
        <v>25</v>
      </c>
      <c r="H117" s="263" t="s">
        <v>6448</v>
      </c>
      <c r="I117" s="263" t="s">
        <v>155</v>
      </c>
      <c r="J117" t="s">
        <v>4807</v>
      </c>
      <c r="L117">
        <f>IFERROR(INDEX(所属情報!$E:$E,MATCH(男子登録情報!A117,所属情報!$A:$A,0)),"")</f>
        <v>492218</v>
      </c>
      <c r="M117" t="str">
        <f t="shared" si="2"/>
        <v>信田　亮太 (1)</v>
      </c>
      <c r="N117" t="str">
        <f t="shared" si="3"/>
        <v>ｼﾉﾀﾞ ﾘｮｳﾀ</v>
      </c>
      <c r="O117" t="str">
        <f>$J117&amp;" "&amp;$I117&amp;" "&amp;"("&amp;$F117&amp;")"</f>
        <v>JPN Ryota (1)</v>
      </c>
      <c r="P117" t="s">
        <v>4771</v>
      </c>
      <c r="Q117" t="s">
        <v>4807</v>
      </c>
      <c r="R117" s="118" t="str">
        <f>IF($B117="","",RIGHT($E117*1000+100+COUNTIF($E$2:$E117,$E117),9))</f>
        <v>070118101</v>
      </c>
    </row>
    <row r="118" spans="1:18" customFormat="1" x14ac:dyDescent="0.4">
      <c r="A118" s="259" t="s">
        <v>457</v>
      </c>
      <c r="B118" s="259">
        <v>117</v>
      </c>
      <c r="C118" s="259" t="s">
        <v>4905</v>
      </c>
      <c r="D118" s="259" t="s">
        <v>4906</v>
      </c>
      <c r="E118" s="261">
        <v>20060507</v>
      </c>
      <c r="F118" s="262">
        <v>1</v>
      </c>
      <c r="G118">
        <v>35</v>
      </c>
      <c r="H118" s="263" t="s">
        <v>6449</v>
      </c>
      <c r="I118" s="263" t="s">
        <v>162</v>
      </c>
      <c r="J118" t="s">
        <v>4807</v>
      </c>
      <c r="L118">
        <f>IFERROR(INDEX(所属情報!$E:$E,MATCH(男子登録情報!A118,所属情報!$A:$A,0)),"")</f>
        <v>492218</v>
      </c>
      <c r="M118" t="str">
        <f t="shared" si="2"/>
        <v>沼田　晃 (1)</v>
      </c>
      <c r="N118" t="str">
        <f t="shared" si="3"/>
        <v>ﾇﾏﾀ ﾋｶﾙ</v>
      </c>
      <c r="O118" t="str">
        <f>$J118&amp;" "&amp;$I118&amp;" "&amp;"("&amp;$F118&amp;")"</f>
        <v>JPN Hikaru (1)</v>
      </c>
      <c r="P118" t="s">
        <v>4765</v>
      </c>
      <c r="Q118" t="s">
        <v>4807</v>
      </c>
      <c r="R118" s="118" t="str">
        <f>IF($B118="","",RIGHT($E118*1000+100+COUNTIF($E$2:$E118,$E118),9))</f>
        <v>060507101</v>
      </c>
    </row>
    <row r="119" spans="1:18" customFormat="1" x14ac:dyDescent="0.4">
      <c r="A119" s="259" t="s">
        <v>457</v>
      </c>
      <c r="B119" s="259">
        <v>118</v>
      </c>
      <c r="C119" s="259" t="s">
        <v>4907</v>
      </c>
      <c r="D119" s="259" t="s">
        <v>4908</v>
      </c>
      <c r="E119" s="261">
        <v>20070214</v>
      </c>
      <c r="F119" s="262">
        <v>1</v>
      </c>
      <c r="G119">
        <v>27</v>
      </c>
      <c r="H119" s="263" t="s">
        <v>6450</v>
      </c>
      <c r="I119" s="263" t="s">
        <v>6451</v>
      </c>
      <c r="J119" t="s">
        <v>4807</v>
      </c>
      <c r="L119">
        <f>IFERROR(INDEX(所属情報!$E:$E,MATCH(男子登録情報!A119,所属情報!$A:$A,0)),"")</f>
        <v>492218</v>
      </c>
      <c r="M119" t="str">
        <f t="shared" si="2"/>
        <v>アブラハム　光オシナチ (1)</v>
      </c>
      <c r="N119" t="str">
        <f t="shared" si="3"/>
        <v>ｱﾌﾞﾗﾊﾑ ﾋｶﾘｵｼﾅﾁ</v>
      </c>
      <c r="O119" t="str">
        <f>$J119&amp;" "&amp;$I119&amp;" "&amp;"("&amp;$F119&amp;")"</f>
        <v>JPN Hikariosinachi (1)</v>
      </c>
      <c r="P119" t="s">
        <v>4771</v>
      </c>
      <c r="Q119" t="s">
        <v>4807</v>
      </c>
      <c r="R119" s="118" t="str">
        <f>IF($B119="","",RIGHT($E119*1000+100+COUNTIF($E$2:$E119,$E119),9))</f>
        <v>070214101</v>
      </c>
    </row>
    <row r="120" spans="1:18" customFormat="1" x14ac:dyDescent="0.4">
      <c r="A120" s="259" t="s">
        <v>457</v>
      </c>
      <c r="B120" s="259">
        <v>119</v>
      </c>
      <c r="C120" s="259" t="s">
        <v>4909</v>
      </c>
      <c r="D120" s="259" t="s">
        <v>4910</v>
      </c>
      <c r="E120" s="261">
        <v>20060911</v>
      </c>
      <c r="F120" s="262">
        <v>1</v>
      </c>
      <c r="G120">
        <v>29</v>
      </c>
      <c r="H120" s="263" t="s">
        <v>174</v>
      </c>
      <c r="I120" s="263" t="s">
        <v>54</v>
      </c>
      <c r="J120" t="s">
        <v>4807</v>
      </c>
      <c r="L120">
        <f>IFERROR(INDEX(所属情報!$E:$E,MATCH(男子登録情報!A120,所属情報!$A:$A,0)),"")</f>
        <v>492218</v>
      </c>
      <c r="M120" t="str">
        <f t="shared" si="2"/>
        <v>木村　公響 (1)</v>
      </c>
      <c r="N120" t="str">
        <f t="shared" si="3"/>
        <v>ｷﾑﾗ ｺｳｷ</v>
      </c>
      <c r="O120" t="str">
        <f>$J120&amp;" "&amp;$I120&amp;" "&amp;"("&amp;$F120&amp;")"</f>
        <v>JPN Koki (1)</v>
      </c>
      <c r="P120" t="s">
        <v>4765</v>
      </c>
      <c r="Q120" t="s">
        <v>4807</v>
      </c>
      <c r="R120" s="118" t="str">
        <f>IF($B120="","",RIGHT($E120*1000+100+COUNTIF($E$2:$E120,$E120),9))</f>
        <v>060911101</v>
      </c>
    </row>
    <row r="121" spans="1:18" customFormat="1" x14ac:dyDescent="0.4">
      <c r="A121" s="259" t="s">
        <v>457</v>
      </c>
      <c r="B121" s="259">
        <v>120</v>
      </c>
      <c r="C121" s="259" t="s">
        <v>4911</v>
      </c>
      <c r="D121" s="259" t="s">
        <v>4912</v>
      </c>
      <c r="E121" s="261">
        <v>20060928</v>
      </c>
      <c r="F121" s="262">
        <v>1</v>
      </c>
      <c r="G121">
        <v>18</v>
      </c>
      <c r="H121" s="263" t="s">
        <v>166</v>
      </c>
      <c r="I121" s="263" t="s">
        <v>54</v>
      </c>
      <c r="J121" t="s">
        <v>4807</v>
      </c>
      <c r="L121">
        <f>IFERROR(INDEX(所属情報!$E:$E,MATCH(男子登録情報!A121,所属情報!$A:$A,0)),"")</f>
        <v>492218</v>
      </c>
      <c r="M121" t="str">
        <f t="shared" si="2"/>
        <v>佐々木　浩希 (1)</v>
      </c>
      <c r="N121" t="str">
        <f t="shared" si="3"/>
        <v>ｻｻｷ ｺｳｷ</v>
      </c>
      <c r="O121" t="str">
        <f>$J121&amp;" "&amp;$I121&amp;" "&amp;"("&amp;$F121&amp;")"</f>
        <v>JPN Koki (1)</v>
      </c>
      <c r="P121" t="s">
        <v>4766</v>
      </c>
      <c r="Q121" t="s">
        <v>4807</v>
      </c>
      <c r="R121" s="118" t="str">
        <f>IF($B121="","",RIGHT($E121*1000+100+COUNTIF($E$2:$E121,$E121),9))</f>
        <v>060928101</v>
      </c>
    </row>
    <row r="122" spans="1:18" customFormat="1" x14ac:dyDescent="0.4">
      <c r="A122" s="259" t="s">
        <v>457</v>
      </c>
      <c r="B122" s="259">
        <v>121</v>
      </c>
      <c r="C122" s="259" t="s">
        <v>4913</v>
      </c>
      <c r="D122" s="259" t="s">
        <v>4914</v>
      </c>
      <c r="E122" s="261">
        <v>20070228</v>
      </c>
      <c r="F122" s="262">
        <v>1</v>
      </c>
      <c r="G122">
        <v>27</v>
      </c>
      <c r="H122" s="263" t="s">
        <v>110</v>
      </c>
      <c r="I122" s="263" t="s">
        <v>95</v>
      </c>
      <c r="J122" t="s">
        <v>4807</v>
      </c>
      <c r="L122">
        <f>IFERROR(INDEX(所属情報!$E:$E,MATCH(男子登録情報!A122,所属情報!$A:$A,0)),"")</f>
        <v>492218</v>
      </c>
      <c r="M122" t="str">
        <f t="shared" si="2"/>
        <v>中村　知毅 (1)</v>
      </c>
      <c r="N122" t="str">
        <f t="shared" si="3"/>
        <v>ﾅｶﾑﾗ ﾄﾓｷ</v>
      </c>
      <c r="O122" t="str">
        <f>$J122&amp;" "&amp;$I122&amp;" "&amp;"("&amp;$F122&amp;")"</f>
        <v>JPN Tomoki (1)</v>
      </c>
      <c r="P122" t="s">
        <v>4771</v>
      </c>
      <c r="Q122" t="s">
        <v>4807</v>
      </c>
      <c r="R122" s="118" t="str">
        <f>IF($B122="","",RIGHT($E122*1000+100+COUNTIF($E$2:$E122,$E122),9))</f>
        <v>070228101</v>
      </c>
    </row>
    <row r="123" spans="1:18" customFormat="1" x14ac:dyDescent="0.4">
      <c r="A123" s="259" t="s">
        <v>457</v>
      </c>
      <c r="B123" s="259">
        <v>122</v>
      </c>
      <c r="C123" s="259" t="s">
        <v>4915</v>
      </c>
      <c r="D123" s="259" t="s">
        <v>4916</v>
      </c>
      <c r="E123" s="261">
        <v>20060416</v>
      </c>
      <c r="F123" s="262">
        <v>1</v>
      </c>
      <c r="G123">
        <v>29</v>
      </c>
      <c r="H123" s="263" t="s">
        <v>6452</v>
      </c>
      <c r="I123" s="263" t="s">
        <v>179</v>
      </c>
      <c r="J123" t="s">
        <v>4807</v>
      </c>
      <c r="L123">
        <f>IFERROR(INDEX(所属情報!$E:$E,MATCH(男子登録情報!A123,所属情報!$A:$A,0)),"")</f>
        <v>492218</v>
      </c>
      <c r="M123" t="str">
        <f t="shared" si="2"/>
        <v>幸地　琉生 (1)</v>
      </c>
      <c r="N123" t="str">
        <f t="shared" si="3"/>
        <v>ｺｳﾁ ﾘｭｳｾｲ</v>
      </c>
      <c r="O123" t="str">
        <f>$J123&amp;" "&amp;$I123&amp;" "&amp;"("&amp;$F123&amp;")"</f>
        <v>JPN Ryusei (1)</v>
      </c>
      <c r="P123" t="s">
        <v>4764</v>
      </c>
      <c r="Q123" t="s">
        <v>4807</v>
      </c>
      <c r="R123" s="118" t="str">
        <f>IF($B123="","",RIGHT($E123*1000+100+COUNTIF($E$2:$E123,$E123),9))</f>
        <v>060416101</v>
      </c>
    </row>
    <row r="124" spans="1:18" customFormat="1" x14ac:dyDescent="0.4">
      <c r="A124" s="259" t="s">
        <v>457</v>
      </c>
      <c r="B124" s="259">
        <v>123</v>
      </c>
      <c r="C124" s="259" t="s">
        <v>4917</v>
      </c>
      <c r="D124" s="259" t="s">
        <v>4918</v>
      </c>
      <c r="E124" s="261">
        <v>20070208</v>
      </c>
      <c r="F124" s="262">
        <v>1</v>
      </c>
      <c r="G124">
        <v>29</v>
      </c>
      <c r="H124" s="263" t="s">
        <v>6453</v>
      </c>
      <c r="I124" s="263" t="s">
        <v>6454</v>
      </c>
      <c r="J124" t="s">
        <v>4807</v>
      </c>
      <c r="L124">
        <f>IFERROR(INDEX(所属情報!$E:$E,MATCH(男子登録情報!A124,所属情報!$A:$A,0)),"")</f>
        <v>492218</v>
      </c>
      <c r="M124" t="str">
        <f t="shared" si="2"/>
        <v>岡橋　虎之介 (1)</v>
      </c>
      <c r="N124" t="str">
        <f t="shared" si="3"/>
        <v>ｵｶﾊｼ ﾄﾗﾉｽｹ</v>
      </c>
      <c r="O124" t="str">
        <f>$J124&amp;" "&amp;$I124&amp;" "&amp;"("&amp;$F124&amp;")"</f>
        <v>JPN Toranosuke (1)</v>
      </c>
      <c r="P124" t="s">
        <v>4781</v>
      </c>
      <c r="Q124" t="s">
        <v>4807</v>
      </c>
      <c r="R124" s="118" t="str">
        <f>IF($B124="","",RIGHT($E124*1000+100+COUNTIF($E$2:$E124,$E124),9))</f>
        <v>070208101</v>
      </c>
    </row>
    <row r="125" spans="1:18" customFormat="1" x14ac:dyDescent="0.4">
      <c r="A125" s="259" t="s">
        <v>534</v>
      </c>
      <c r="B125" s="259">
        <v>124</v>
      </c>
      <c r="C125" s="259" t="s">
        <v>2275</v>
      </c>
      <c r="D125" s="259" t="s">
        <v>2276</v>
      </c>
      <c r="E125" s="261">
        <v>20031124</v>
      </c>
      <c r="F125" s="262">
        <v>4</v>
      </c>
      <c r="G125">
        <v>25</v>
      </c>
      <c r="H125" s="263" t="s">
        <v>1081</v>
      </c>
      <c r="I125" s="263" t="s">
        <v>749</v>
      </c>
      <c r="J125" t="s">
        <v>4807</v>
      </c>
      <c r="L125">
        <f>IFERROR(INDEX(所属情報!$E:$E,MATCH(男子登録情報!A125,所属情報!$A:$A,0)),"")</f>
        <v>492189</v>
      </c>
      <c r="M125" t="str">
        <f t="shared" si="2"/>
        <v>壹岐　元太 (4)</v>
      </c>
      <c r="N125" t="str">
        <f t="shared" si="3"/>
        <v>ｲｷ ｹﾞﾝﾀ</v>
      </c>
      <c r="O125" t="str">
        <f>$J125&amp;" "&amp;$I125&amp;" "&amp;"("&amp;$F125&amp;")"</f>
        <v>JPN Genta (4)</v>
      </c>
      <c r="P125" t="s">
        <v>4782</v>
      </c>
      <c r="Q125" t="s">
        <v>4807</v>
      </c>
      <c r="R125" s="118" t="str">
        <f>IF($B125="","",RIGHT($E125*1000+100+COUNTIF($E$2:$E125,$E125),9))</f>
        <v>031124101</v>
      </c>
    </row>
    <row r="126" spans="1:18" customFormat="1" x14ac:dyDescent="0.4">
      <c r="A126" s="259" t="s">
        <v>534</v>
      </c>
      <c r="B126" s="259">
        <v>125</v>
      </c>
      <c r="C126" s="259" t="s">
        <v>2277</v>
      </c>
      <c r="D126" s="259" t="s">
        <v>2278</v>
      </c>
      <c r="E126" s="261">
        <v>20030428</v>
      </c>
      <c r="F126" s="262">
        <v>4</v>
      </c>
      <c r="G126">
        <v>25</v>
      </c>
      <c r="H126" s="263" t="s">
        <v>108</v>
      </c>
      <c r="I126" s="263" t="s">
        <v>190</v>
      </c>
      <c r="J126" t="s">
        <v>4807</v>
      </c>
      <c r="L126">
        <f>IFERROR(INDEX(所属情報!$E:$E,MATCH(男子登録情報!A126,所属情報!$A:$A,0)),"")</f>
        <v>492189</v>
      </c>
      <c r="M126" t="str">
        <f t="shared" si="2"/>
        <v>田中　颯 (4)</v>
      </c>
      <c r="N126" t="str">
        <f t="shared" si="3"/>
        <v>ﾀﾅｶ ﾊﾔﾃ</v>
      </c>
      <c r="O126" t="str">
        <f>$J126&amp;" "&amp;$I126&amp;" "&amp;"("&amp;$F126&amp;")"</f>
        <v>JPN Hayate (4)</v>
      </c>
      <c r="P126" t="s">
        <v>4771</v>
      </c>
      <c r="Q126" t="s">
        <v>4807</v>
      </c>
      <c r="R126" s="118" t="str">
        <f>IF($B126="","",RIGHT($E126*1000+100+COUNTIF($E$2:$E126,$E126),9))</f>
        <v>030428101</v>
      </c>
    </row>
    <row r="127" spans="1:18" customFormat="1" x14ac:dyDescent="0.4">
      <c r="A127" s="259" t="s">
        <v>534</v>
      </c>
      <c r="B127" s="259">
        <v>126</v>
      </c>
      <c r="C127" s="259" t="s">
        <v>2279</v>
      </c>
      <c r="D127" s="259" t="s">
        <v>2280</v>
      </c>
      <c r="E127" s="261">
        <v>20031004</v>
      </c>
      <c r="F127" s="262">
        <v>4</v>
      </c>
      <c r="G127">
        <v>26</v>
      </c>
      <c r="H127" s="263" t="s">
        <v>665</v>
      </c>
      <c r="I127" s="263" t="s">
        <v>48</v>
      </c>
      <c r="J127" t="s">
        <v>4807</v>
      </c>
      <c r="L127">
        <f>IFERROR(INDEX(所属情報!$E:$E,MATCH(男子登録情報!A127,所属情報!$A:$A,0)),"")</f>
        <v>492189</v>
      </c>
      <c r="M127" t="str">
        <f t="shared" si="2"/>
        <v>岡嶋　大地 (4)</v>
      </c>
      <c r="N127" t="str">
        <f t="shared" si="3"/>
        <v>ｵｶｼﾞﾏ ﾀﾞｲﾁ</v>
      </c>
      <c r="O127" t="str">
        <f>$J127&amp;" "&amp;$I127&amp;" "&amp;"("&amp;$F127&amp;")"</f>
        <v>JPN Daichi (4)</v>
      </c>
      <c r="P127" t="s">
        <v>4770</v>
      </c>
      <c r="Q127" t="s">
        <v>4807</v>
      </c>
      <c r="R127" s="118" t="str">
        <f>IF($B127="","",RIGHT($E127*1000+100+COUNTIF($E$2:$E127,$E127),9))</f>
        <v>031004101</v>
      </c>
    </row>
    <row r="128" spans="1:18" customFormat="1" x14ac:dyDescent="0.4">
      <c r="A128" s="259" t="s">
        <v>534</v>
      </c>
      <c r="B128" s="259">
        <v>127</v>
      </c>
      <c r="C128" s="259" t="s">
        <v>2281</v>
      </c>
      <c r="D128" s="259" t="s">
        <v>2282</v>
      </c>
      <c r="E128" s="261">
        <v>20040211</v>
      </c>
      <c r="F128" s="262">
        <v>4</v>
      </c>
      <c r="G128">
        <v>29</v>
      </c>
      <c r="H128" s="263" t="s">
        <v>99</v>
      </c>
      <c r="I128" s="263" t="s">
        <v>185</v>
      </c>
      <c r="J128" t="s">
        <v>4807</v>
      </c>
      <c r="L128">
        <f>IFERROR(INDEX(所属情報!$E:$E,MATCH(男子登録情報!A128,所属情報!$A:$A,0)),"")</f>
        <v>492189</v>
      </c>
      <c r="M128" t="str">
        <f t="shared" si="2"/>
        <v>川口　大輝 (4)</v>
      </c>
      <c r="N128" t="str">
        <f t="shared" si="3"/>
        <v>ｶﾜｸﾞﾁ ﾀﾞｲｷ</v>
      </c>
      <c r="O128" t="str">
        <f>$J128&amp;" "&amp;$I128&amp;" "&amp;"("&amp;$F128&amp;")"</f>
        <v>JPN Daiki (4)</v>
      </c>
      <c r="P128" t="s">
        <v>4770</v>
      </c>
      <c r="Q128" t="s">
        <v>4807</v>
      </c>
      <c r="R128" s="118" t="str">
        <f>IF($B128="","",RIGHT($E128*1000+100+COUNTIF($E$2:$E128,$E128),9))</f>
        <v>040211101</v>
      </c>
    </row>
    <row r="129" spans="1:18" customFormat="1" x14ac:dyDescent="0.4">
      <c r="A129" s="259" t="s">
        <v>534</v>
      </c>
      <c r="B129" s="259">
        <v>128</v>
      </c>
      <c r="C129" s="259" t="s">
        <v>2283</v>
      </c>
      <c r="D129" s="259" t="s">
        <v>2284</v>
      </c>
      <c r="E129" s="261">
        <v>20031002</v>
      </c>
      <c r="F129" s="262">
        <v>4</v>
      </c>
      <c r="G129">
        <v>24</v>
      </c>
      <c r="H129" s="263" t="s">
        <v>473</v>
      </c>
      <c r="I129" s="263" t="s">
        <v>485</v>
      </c>
      <c r="J129" t="s">
        <v>4807</v>
      </c>
      <c r="L129">
        <f>IFERROR(INDEX(所属情報!$E:$E,MATCH(男子登録情報!A129,所属情報!$A:$A,0)),"")</f>
        <v>492189</v>
      </c>
      <c r="M129" t="str">
        <f t="shared" si="2"/>
        <v>冨岡　凜太郎 (4)</v>
      </c>
      <c r="N129" t="str">
        <f t="shared" si="3"/>
        <v>ﾄﾐｵｶ ﾘﾝﾀﾛｳ</v>
      </c>
      <c r="O129" t="str">
        <f>$J129&amp;" "&amp;$I129&amp;" "&amp;"("&amp;$F129&amp;")"</f>
        <v>JPN Rintaro (4)</v>
      </c>
      <c r="P129" t="s">
        <v>4770</v>
      </c>
      <c r="Q129" t="s">
        <v>4807</v>
      </c>
      <c r="R129" s="118" t="str">
        <f>IF($B129="","",RIGHT($E129*1000+100+COUNTIF($E$2:$E129,$E129),9))</f>
        <v>031002102</v>
      </c>
    </row>
    <row r="130" spans="1:18" customFormat="1" x14ac:dyDescent="0.4">
      <c r="A130" s="259" t="s">
        <v>534</v>
      </c>
      <c r="B130" s="259">
        <v>129</v>
      </c>
      <c r="C130" s="259" t="s">
        <v>3564</v>
      </c>
      <c r="D130" s="259" t="s">
        <v>2285</v>
      </c>
      <c r="E130" s="261">
        <v>20040216</v>
      </c>
      <c r="F130" s="262">
        <v>4</v>
      </c>
      <c r="G130">
        <v>25</v>
      </c>
      <c r="H130" s="263" t="s">
        <v>2286</v>
      </c>
      <c r="I130" s="263" t="s">
        <v>54</v>
      </c>
      <c r="J130" t="s">
        <v>4807</v>
      </c>
      <c r="L130">
        <f>IFERROR(INDEX(所属情報!$E:$E,MATCH(男子登録情報!A130,所属情報!$A:$A,0)),"")</f>
        <v>492189</v>
      </c>
      <c r="M130" t="str">
        <f t="shared" ref="M130:M193" si="4">$C130&amp;" "&amp;"("&amp;$F130&amp;")"</f>
        <v>辻田　幸輝 (4)</v>
      </c>
      <c r="N130" t="str">
        <f t="shared" si="3"/>
        <v>ﾂｼﾞﾀ ｺｳｷ</v>
      </c>
      <c r="O130" t="str">
        <f>$J130&amp;" "&amp;$I130&amp;" "&amp;"("&amp;$F130&amp;")"</f>
        <v>JPN Koki (4)</v>
      </c>
      <c r="P130" t="s">
        <v>4771</v>
      </c>
      <c r="Q130" t="s">
        <v>4807</v>
      </c>
      <c r="R130" s="118" t="str">
        <f>IF($B130="","",RIGHT($E130*1000+100+COUNTIF($E$2:$E130,$E130),9))</f>
        <v>040216101</v>
      </c>
    </row>
    <row r="131" spans="1:18" customFormat="1" x14ac:dyDescent="0.4">
      <c r="A131" s="259" t="s">
        <v>534</v>
      </c>
      <c r="B131" s="259">
        <v>130</v>
      </c>
      <c r="C131" s="259" t="s">
        <v>2287</v>
      </c>
      <c r="D131" s="259" t="s">
        <v>2288</v>
      </c>
      <c r="E131" s="261">
        <v>20031130</v>
      </c>
      <c r="F131" s="262">
        <v>4</v>
      </c>
      <c r="G131">
        <v>42</v>
      </c>
      <c r="H131" s="263" t="s">
        <v>2289</v>
      </c>
      <c r="I131" s="263" t="s">
        <v>306</v>
      </c>
      <c r="J131" t="s">
        <v>4807</v>
      </c>
      <c r="L131">
        <f>IFERROR(INDEX(所属情報!$E:$E,MATCH(男子登録情報!A131,所属情報!$A:$A,0)),"")</f>
        <v>492189</v>
      </c>
      <c r="M131" t="str">
        <f t="shared" si="4"/>
        <v>上戸　一真 (4)</v>
      </c>
      <c r="N131" t="str">
        <f t="shared" ref="N131:N194" si="5">$D131</f>
        <v>ｶﾐﾄ ｶｽﾞﾏ</v>
      </c>
      <c r="O131" t="str">
        <f>$J131&amp;" "&amp;$I131&amp;" "&amp;"("&amp;$F131&amp;")"</f>
        <v>JPN Kazuma (4)</v>
      </c>
      <c r="P131" t="s">
        <v>4771</v>
      </c>
      <c r="Q131" t="s">
        <v>4807</v>
      </c>
      <c r="R131" s="118" t="str">
        <f>IF($B131="","",RIGHT($E131*1000+100+COUNTIF($E$2:$E131,$E131),9))</f>
        <v>031130101</v>
      </c>
    </row>
    <row r="132" spans="1:18" customFormat="1" x14ac:dyDescent="0.4">
      <c r="A132" s="259" t="s">
        <v>534</v>
      </c>
      <c r="B132" s="259">
        <v>131</v>
      </c>
      <c r="C132" s="259" t="s">
        <v>2290</v>
      </c>
      <c r="D132" s="259" t="s">
        <v>2291</v>
      </c>
      <c r="E132" s="261">
        <v>20030730</v>
      </c>
      <c r="F132" s="262">
        <v>4</v>
      </c>
      <c r="G132">
        <v>26</v>
      </c>
      <c r="H132" s="263" t="s">
        <v>245</v>
      </c>
      <c r="I132" s="263" t="s">
        <v>202</v>
      </c>
      <c r="J132" t="s">
        <v>4807</v>
      </c>
      <c r="L132">
        <f>IFERROR(INDEX(所属情報!$E:$E,MATCH(男子登録情報!A132,所属情報!$A:$A,0)),"")</f>
        <v>492189</v>
      </c>
      <c r="M132" t="str">
        <f t="shared" si="4"/>
        <v>渡邉　陽介 (4)</v>
      </c>
      <c r="N132" t="str">
        <f t="shared" si="5"/>
        <v>ﾜﾀﾅﾍﾞ ﾖｳｽｹ</v>
      </c>
      <c r="O132" t="str">
        <f>$J132&amp;" "&amp;$I132&amp;" "&amp;"("&amp;$F132&amp;")"</f>
        <v>JPN Yosuke (4)</v>
      </c>
      <c r="P132" t="s">
        <v>4764</v>
      </c>
      <c r="Q132" t="s">
        <v>4807</v>
      </c>
      <c r="R132" s="118" t="str">
        <f>IF($B132="","",RIGHT($E132*1000+100+COUNTIF($E$2:$E132,$E132),9))</f>
        <v>030730101</v>
      </c>
    </row>
    <row r="133" spans="1:18" customFormat="1" x14ac:dyDescent="0.4">
      <c r="A133" s="259" t="s">
        <v>534</v>
      </c>
      <c r="B133" s="259">
        <v>132</v>
      </c>
      <c r="C133" s="259" t="s">
        <v>2293</v>
      </c>
      <c r="D133" s="259" t="s">
        <v>2294</v>
      </c>
      <c r="E133" s="261">
        <v>20031001</v>
      </c>
      <c r="F133" s="262">
        <v>4</v>
      </c>
      <c r="G133">
        <v>34</v>
      </c>
      <c r="H133" s="263" t="s">
        <v>2295</v>
      </c>
      <c r="I133" s="263" t="s">
        <v>36</v>
      </c>
      <c r="J133" t="s">
        <v>4807</v>
      </c>
      <c r="L133">
        <f>IFERROR(INDEX(所属情報!$E:$E,MATCH(男子登録情報!A133,所属情報!$A:$A,0)),"")</f>
        <v>492189</v>
      </c>
      <c r="M133" t="str">
        <f t="shared" si="4"/>
        <v>庵地　祐希 (4)</v>
      </c>
      <c r="N133" t="str">
        <f t="shared" si="5"/>
        <v>ｱﾝﾁ ﾕｳｷ</v>
      </c>
      <c r="O133" t="str">
        <f>$J133&amp;" "&amp;$I133&amp;" "&amp;"("&amp;$F133&amp;")"</f>
        <v>JPN Yuki (4)</v>
      </c>
      <c r="P133" t="s">
        <v>4771</v>
      </c>
      <c r="Q133" t="s">
        <v>4807</v>
      </c>
      <c r="R133" s="118" t="str">
        <f>IF($B133="","",RIGHT($E133*1000+100+COUNTIF($E$2:$E133,$E133),9))</f>
        <v>031001101</v>
      </c>
    </row>
    <row r="134" spans="1:18" customFormat="1" x14ac:dyDescent="0.4">
      <c r="A134" s="259" t="s">
        <v>534</v>
      </c>
      <c r="B134" s="259">
        <v>133</v>
      </c>
      <c r="C134" s="259" t="s">
        <v>2296</v>
      </c>
      <c r="D134" s="259" t="s">
        <v>2297</v>
      </c>
      <c r="E134" s="261">
        <v>20031006</v>
      </c>
      <c r="F134" s="262">
        <v>4</v>
      </c>
      <c r="G134">
        <v>28</v>
      </c>
      <c r="H134" s="263" t="s">
        <v>467</v>
      </c>
      <c r="I134" s="263" t="s">
        <v>2274</v>
      </c>
      <c r="J134" t="s">
        <v>4807</v>
      </c>
      <c r="L134">
        <f>IFERROR(INDEX(所属情報!$E:$E,MATCH(男子登録情報!A134,所属情報!$A:$A,0)),"")</f>
        <v>492189</v>
      </c>
      <c r="M134" t="str">
        <f t="shared" si="4"/>
        <v>内海　師童 (4)</v>
      </c>
      <c r="N134" t="str">
        <f t="shared" si="5"/>
        <v>ｳﾂﾐ ｼﾄﾞｳ</v>
      </c>
      <c r="O134" t="str">
        <f>$J134&amp;" "&amp;$I134&amp;" "&amp;"("&amp;$F134&amp;")"</f>
        <v>JPN Shido (4)</v>
      </c>
      <c r="P134" t="s">
        <v>4770</v>
      </c>
      <c r="Q134" t="s">
        <v>4807</v>
      </c>
      <c r="R134" s="118" t="str">
        <f>IF($B134="","",RIGHT($E134*1000+100+COUNTIF($E$2:$E134,$E134),9))</f>
        <v>031006101</v>
      </c>
    </row>
    <row r="135" spans="1:18" customFormat="1" x14ac:dyDescent="0.4">
      <c r="A135" s="259" t="s">
        <v>534</v>
      </c>
      <c r="B135" s="259">
        <v>134</v>
      </c>
      <c r="C135" s="259" t="s">
        <v>2298</v>
      </c>
      <c r="D135" s="259" t="s">
        <v>2299</v>
      </c>
      <c r="E135" s="261">
        <v>20040128</v>
      </c>
      <c r="F135" s="262">
        <v>4</v>
      </c>
      <c r="G135">
        <v>27</v>
      </c>
      <c r="H135" s="263" t="s">
        <v>372</v>
      </c>
      <c r="I135" s="263" t="s">
        <v>266</v>
      </c>
      <c r="J135" t="s">
        <v>4807</v>
      </c>
      <c r="L135">
        <f>IFERROR(INDEX(所属情報!$E:$E,MATCH(男子登録情報!A135,所属情報!$A:$A,0)),"")</f>
        <v>492189</v>
      </c>
      <c r="M135" t="str">
        <f t="shared" si="4"/>
        <v>木下　太成 (4)</v>
      </c>
      <c r="N135" t="str">
        <f t="shared" si="5"/>
        <v>ｷﾉｼﾀ ﾀｲｾｲ</v>
      </c>
      <c r="O135" t="str">
        <f>$J135&amp;" "&amp;$I135&amp;" "&amp;"("&amp;$F135&amp;")"</f>
        <v>JPN Taisei (4)</v>
      </c>
      <c r="P135" t="s">
        <v>4764</v>
      </c>
      <c r="Q135" t="s">
        <v>4807</v>
      </c>
      <c r="R135" s="118" t="str">
        <f>IF($B135="","",RIGHT($E135*1000+100+COUNTIF($E$2:$E135,$E135),9))</f>
        <v>040128101</v>
      </c>
    </row>
    <row r="136" spans="1:18" customFormat="1" x14ac:dyDescent="0.4">
      <c r="A136" s="259" t="s">
        <v>534</v>
      </c>
      <c r="B136" s="259">
        <v>135</v>
      </c>
      <c r="C136" s="259" t="s">
        <v>2300</v>
      </c>
      <c r="D136" s="259" t="s">
        <v>2301</v>
      </c>
      <c r="E136" s="261">
        <v>20031013</v>
      </c>
      <c r="F136" s="262">
        <v>4</v>
      </c>
      <c r="G136">
        <v>39</v>
      </c>
      <c r="H136" s="263" t="s">
        <v>626</v>
      </c>
      <c r="I136" s="263" t="s">
        <v>858</v>
      </c>
      <c r="J136" t="s">
        <v>4807</v>
      </c>
      <c r="L136">
        <f>IFERROR(INDEX(所属情報!$E:$E,MATCH(男子登録情報!A136,所属情報!$A:$A,0)),"")</f>
        <v>492189</v>
      </c>
      <c r="M136" t="str">
        <f t="shared" si="4"/>
        <v>久保　明央人 (4)</v>
      </c>
      <c r="N136" t="str">
        <f t="shared" si="5"/>
        <v>ｸﾎﾞ ｱｵﾄ</v>
      </c>
      <c r="O136" t="str">
        <f>$J136&amp;" "&amp;$I136&amp;" "&amp;"("&amp;$F136&amp;")"</f>
        <v>JPN Aoto (4)</v>
      </c>
      <c r="P136" t="s">
        <v>4771</v>
      </c>
      <c r="Q136" t="s">
        <v>4807</v>
      </c>
      <c r="R136" s="118" t="str">
        <f>IF($B136="","",RIGHT($E136*1000+100+COUNTIF($E$2:$E136,$E136),9))</f>
        <v>031013101</v>
      </c>
    </row>
    <row r="137" spans="1:18" customFormat="1" x14ac:dyDescent="0.4">
      <c r="A137" s="259" t="s">
        <v>534</v>
      </c>
      <c r="B137" s="259">
        <v>136</v>
      </c>
      <c r="C137" s="259" t="s">
        <v>2302</v>
      </c>
      <c r="D137" s="259" t="s">
        <v>2303</v>
      </c>
      <c r="E137" s="261">
        <v>20030822</v>
      </c>
      <c r="F137" s="262">
        <v>4</v>
      </c>
      <c r="G137">
        <v>34</v>
      </c>
      <c r="H137" s="263" t="s">
        <v>2304</v>
      </c>
      <c r="I137" s="263" t="s">
        <v>185</v>
      </c>
      <c r="J137" t="s">
        <v>4807</v>
      </c>
      <c r="L137">
        <f>IFERROR(INDEX(所属情報!$E:$E,MATCH(男子登録情報!A137,所属情報!$A:$A,0)),"")</f>
        <v>492189</v>
      </c>
      <c r="M137" t="str">
        <f t="shared" si="4"/>
        <v>桒田　大樹 (4)</v>
      </c>
      <c r="N137" t="str">
        <f t="shared" si="5"/>
        <v>ｸﾜﾀ ﾀﾞｲｷ</v>
      </c>
      <c r="O137" t="str">
        <f>$J137&amp;" "&amp;$I137&amp;" "&amp;"("&amp;$F137&amp;")"</f>
        <v>JPN Daiki (4)</v>
      </c>
      <c r="P137" t="s">
        <v>4770</v>
      </c>
      <c r="Q137" t="s">
        <v>4807</v>
      </c>
      <c r="R137" s="118" t="str">
        <f>IF($B137="","",RIGHT($E137*1000+100+COUNTIF($E$2:$E137,$E137),9))</f>
        <v>030822101</v>
      </c>
    </row>
    <row r="138" spans="1:18" customFormat="1" x14ac:dyDescent="0.4">
      <c r="A138" s="259" t="s">
        <v>534</v>
      </c>
      <c r="B138" s="259">
        <v>137</v>
      </c>
      <c r="C138" s="259" t="s">
        <v>2305</v>
      </c>
      <c r="D138" s="259" t="s">
        <v>2306</v>
      </c>
      <c r="E138" s="261">
        <v>20031024</v>
      </c>
      <c r="F138" s="262">
        <v>4</v>
      </c>
      <c r="G138">
        <v>28</v>
      </c>
      <c r="H138" s="263" t="s">
        <v>153</v>
      </c>
      <c r="I138" s="263" t="s">
        <v>2307</v>
      </c>
      <c r="J138" t="s">
        <v>4807</v>
      </c>
      <c r="L138">
        <f>IFERROR(INDEX(所属情報!$E:$E,MATCH(男子登録情報!A138,所属情報!$A:$A,0)),"")</f>
        <v>492189</v>
      </c>
      <c r="M138" t="str">
        <f t="shared" si="4"/>
        <v>鈴木　優一郎 (4)</v>
      </c>
      <c r="N138" t="str">
        <f t="shared" si="5"/>
        <v>ｽｽﾞｷ ﾕｳｲﾁﾛｳ</v>
      </c>
      <c r="O138" t="str">
        <f>$J138&amp;" "&amp;$I138&amp;" "&amp;"("&amp;$F138&amp;")"</f>
        <v>JPN Yuichiro (4)</v>
      </c>
      <c r="P138" t="s">
        <v>4765</v>
      </c>
      <c r="Q138" t="s">
        <v>4807</v>
      </c>
      <c r="R138" s="118" t="str">
        <f>IF($B138="","",RIGHT($E138*1000+100+COUNTIF($E$2:$E138,$E138),9))</f>
        <v>031024101</v>
      </c>
    </row>
    <row r="139" spans="1:18" customFormat="1" x14ac:dyDescent="0.4">
      <c r="A139" s="259" t="s">
        <v>534</v>
      </c>
      <c r="B139" s="259">
        <v>138</v>
      </c>
      <c r="C139" s="259" t="s">
        <v>2308</v>
      </c>
      <c r="D139" s="259" t="s">
        <v>2309</v>
      </c>
      <c r="E139" s="261">
        <v>20030514</v>
      </c>
      <c r="F139" s="262">
        <v>4</v>
      </c>
      <c r="G139">
        <v>26</v>
      </c>
      <c r="H139" s="263" t="s">
        <v>65</v>
      </c>
      <c r="I139" s="263" t="s">
        <v>497</v>
      </c>
      <c r="J139" t="s">
        <v>4807</v>
      </c>
      <c r="L139">
        <f>IFERROR(INDEX(所属情報!$E:$E,MATCH(男子登録情報!A139,所属情報!$A:$A,0)),"")</f>
        <v>492189</v>
      </c>
      <c r="M139" t="str">
        <f t="shared" si="4"/>
        <v>武内　里賢 (4)</v>
      </c>
      <c r="N139" t="str">
        <f t="shared" si="5"/>
        <v>ﾀｹｳﾁ ｻﾄｼ</v>
      </c>
      <c r="O139" t="str">
        <f>$J139&amp;" "&amp;$I139&amp;" "&amp;"("&amp;$F139&amp;")"</f>
        <v>JPN Satoshi (4)</v>
      </c>
      <c r="P139" t="s">
        <v>4783</v>
      </c>
      <c r="Q139" t="s">
        <v>4807</v>
      </c>
      <c r="R139" s="118" t="str">
        <f>IF($B139="","",RIGHT($E139*1000+100+COUNTIF($E$2:$E139,$E139),9))</f>
        <v>030514101</v>
      </c>
    </row>
    <row r="140" spans="1:18" customFormat="1" x14ac:dyDescent="0.4">
      <c r="A140" s="259" t="s">
        <v>534</v>
      </c>
      <c r="B140" s="259">
        <v>139</v>
      </c>
      <c r="C140" s="259" t="s">
        <v>2310</v>
      </c>
      <c r="D140" s="259" t="s">
        <v>2311</v>
      </c>
      <c r="E140" s="261">
        <v>20040314</v>
      </c>
      <c r="F140" s="262">
        <v>4</v>
      </c>
      <c r="G140">
        <v>29</v>
      </c>
      <c r="H140" s="263" t="s">
        <v>581</v>
      </c>
      <c r="I140" s="263" t="s">
        <v>36</v>
      </c>
      <c r="J140" t="s">
        <v>4807</v>
      </c>
      <c r="L140">
        <f>IFERROR(INDEX(所属情報!$E:$E,MATCH(男子登録情報!A140,所属情報!$A:$A,0)),"")</f>
        <v>492189</v>
      </c>
      <c r="M140" t="str">
        <f t="shared" si="4"/>
        <v>米田　勇輝 (4)</v>
      </c>
      <c r="N140" t="str">
        <f t="shared" si="5"/>
        <v>ﾖﾈﾀﾞ ﾕｳｷ</v>
      </c>
      <c r="O140" t="str">
        <f>$J140&amp;" "&amp;$I140&amp;" "&amp;"("&amp;$F140&amp;")"</f>
        <v>JPN Yuki (4)</v>
      </c>
      <c r="P140" t="s">
        <v>4784</v>
      </c>
      <c r="Q140" t="s">
        <v>4807</v>
      </c>
      <c r="R140" s="118" t="str">
        <f>IF($B140="","",RIGHT($E140*1000+100+COUNTIF($E$2:$E140,$E140),9))</f>
        <v>040314101</v>
      </c>
    </row>
    <row r="141" spans="1:18" customFormat="1" x14ac:dyDescent="0.4">
      <c r="A141" s="259" t="s">
        <v>534</v>
      </c>
      <c r="B141" s="259">
        <v>140</v>
      </c>
      <c r="C141" s="259" t="s">
        <v>2312</v>
      </c>
      <c r="D141" s="259" t="s">
        <v>366</v>
      </c>
      <c r="E141" s="261">
        <v>20031018</v>
      </c>
      <c r="F141" s="262">
        <v>4</v>
      </c>
      <c r="G141">
        <v>28</v>
      </c>
      <c r="H141" s="263" t="s">
        <v>231</v>
      </c>
      <c r="I141" s="263" t="s">
        <v>155</v>
      </c>
      <c r="J141" t="s">
        <v>4807</v>
      </c>
      <c r="L141">
        <f>IFERROR(INDEX(所属情報!$E:$E,MATCH(男子登録情報!A141,所属情報!$A:$A,0)),"")</f>
        <v>492189</v>
      </c>
      <c r="M141" t="str">
        <f t="shared" si="4"/>
        <v>西村　稜太 (4)</v>
      </c>
      <c r="N141" t="str">
        <f t="shared" si="5"/>
        <v>ﾆｼﾑﾗ ﾘｮｳﾀ</v>
      </c>
      <c r="O141" t="str">
        <f>$J141&amp;" "&amp;$I141&amp;" "&amp;"("&amp;$F141&amp;")"</f>
        <v>JPN Ryota (4)</v>
      </c>
      <c r="P141" t="s">
        <v>4774</v>
      </c>
      <c r="Q141" t="s">
        <v>4807</v>
      </c>
      <c r="R141" s="118" t="str">
        <f>IF($B141="","",RIGHT($E141*1000+100+COUNTIF($E$2:$E141,$E141),9))</f>
        <v>031018101</v>
      </c>
    </row>
    <row r="142" spans="1:18" customFormat="1" x14ac:dyDescent="0.4">
      <c r="A142" s="259" t="s">
        <v>534</v>
      </c>
      <c r="B142" s="259">
        <v>141</v>
      </c>
      <c r="C142" s="259" t="s">
        <v>2313</v>
      </c>
      <c r="D142" s="259" t="s">
        <v>2314</v>
      </c>
      <c r="E142" s="261">
        <v>20031106</v>
      </c>
      <c r="F142" s="262">
        <v>4</v>
      </c>
      <c r="G142">
        <v>39</v>
      </c>
      <c r="H142" s="263" t="s">
        <v>2315</v>
      </c>
      <c r="I142" s="263" t="s">
        <v>625</v>
      </c>
      <c r="J142" t="s">
        <v>4807</v>
      </c>
      <c r="L142">
        <f>IFERROR(INDEX(所属情報!$E:$E,MATCH(男子登録情報!A142,所属情報!$A:$A,0)),"")</f>
        <v>492189</v>
      </c>
      <c r="M142" t="str">
        <f t="shared" si="4"/>
        <v>倉松　健 (4)</v>
      </c>
      <c r="N142" t="str">
        <f t="shared" si="5"/>
        <v>ｸﾗﾏﾂ ｹﾝ</v>
      </c>
      <c r="O142" t="str">
        <f>$J142&amp;" "&amp;$I142&amp;" "&amp;"("&amp;$F142&amp;")"</f>
        <v>JPN Ken (4)</v>
      </c>
      <c r="P142" t="s">
        <v>4783</v>
      </c>
      <c r="Q142" t="s">
        <v>4807</v>
      </c>
      <c r="R142" s="118" t="str">
        <f>IF($B142="","",RIGHT($E142*1000+100+COUNTIF($E$2:$E142,$E142),9))</f>
        <v>031106101</v>
      </c>
    </row>
    <row r="143" spans="1:18" customFormat="1" x14ac:dyDescent="0.4">
      <c r="A143" s="259" t="s">
        <v>534</v>
      </c>
      <c r="B143" s="259">
        <v>142</v>
      </c>
      <c r="C143" s="259" t="s">
        <v>2316</v>
      </c>
      <c r="D143" s="259" t="s">
        <v>2317</v>
      </c>
      <c r="E143" s="261">
        <v>20031123</v>
      </c>
      <c r="F143" s="262">
        <v>4</v>
      </c>
      <c r="G143">
        <v>33</v>
      </c>
      <c r="H143" s="263" t="s">
        <v>70</v>
      </c>
      <c r="I143" s="263" t="s">
        <v>754</v>
      </c>
      <c r="J143" t="s">
        <v>4807</v>
      </c>
      <c r="L143">
        <f>IFERROR(INDEX(所属情報!$E:$E,MATCH(男子登録情報!A143,所属情報!$A:$A,0)),"")</f>
        <v>492189</v>
      </c>
      <c r="M143" t="str">
        <f t="shared" si="4"/>
        <v>藤原　悠月 (4)</v>
      </c>
      <c r="N143" t="str">
        <f t="shared" si="5"/>
        <v>ﾌｼﾞﾜﾗ ﾕﾂﾞｷ</v>
      </c>
      <c r="O143" t="str">
        <f>$J143&amp;" "&amp;$I143&amp;" "&amp;"("&amp;$F143&amp;")"</f>
        <v>JPN Yuzuki (4)</v>
      </c>
      <c r="P143" t="s">
        <v>4774</v>
      </c>
      <c r="Q143" t="s">
        <v>4807</v>
      </c>
      <c r="R143" s="118" t="str">
        <f>IF($B143="","",RIGHT($E143*1000+100+COUNTIF($E$2:$E143,$E143),9))</f>
        <v>031123101</v>
      </c>
    </row>
    <row r="144" spans="1:18" customFormat="1" x14ac:dyDescent="0.4">
      <c r="A144" s="259" t="s">
        <v>534</v>
      </c>
      <c r="B144" s="259">
        <v>143</v>
      </c>
      <c r="C144" s="259" t="s">
        <v>2318</v>
      </c>
      <c r="D144" s="259" t="s">
        <v>2319</v>
      </c>
      <c r="E144" s="261">
        <v>20030613</v>
      </c>
      <c r="F144" s="262">
        <v>4</v>
      </c>
      <c r="G144">
        <v>33</v>
      </c>
      <c r="H144" s="263" t="s">
        <v>2320</v>
      </c>
      <c r="I144" s="263" t="s">
        <v>2321</v>
      </c>
      <c r="J144" t="s">
        <v>4807</v>
      </c>
      <c r="L144">
        <f>IFERROR(INDEX(所属情報!$E:$E,MATCH(男子登録情報!A144,所属情報!$A:$A,0)),"")</f>
        <v>492189</v>
      </c>
      <c r="M144" t="str">
        <f t="shared" si="4"/>
        <v>西濱　充 (4)</v>
      </c>
      <c r="N144" t="str">
        <f t="shared" si="5"/>
        <v>ﾆｼﾊﾏ ﾐﾂﾙ</v>
      </c>
      <c r="O144" t="str">
        <f>$J144&amp;" "&amp;$I144&amp;" "&amp;"("&amp;$F144&amp;")"</f>
        <v>JPN Mitsuru (4)</v>
      </c>
      <c r="P144" t="s">
        <v>4775</v>
      </c>
      <c r="Q144" t="s">
        <v>4807</v>
      </c>
      <c r="R144" s="118" t="str">
        <f>IF($B144="","",RIGHT($E144*1000+100+COUNTIF($E$2:$E144,$E144),9))</f>
        <v>030613101</v>
      </c>
    </row>
    <row r="145" spans="1:18" customFormat="1" x14ac:dyDescent="0.4">
      <c r="A145" s="259" t="s">
        <v>534</v>
      </c>
      <c r="B145" s="259">
        <v>144</v>
      </c>
      <c r="C145" s="259" t="s">
        <v>2322</v>
      </c>
      <c r="D145" s="259" t="s">
        <v>2323</v>
      </c>
      <c r="E145" s="261">
        <v>20031102</v>
      </c>
      <c r="F145" s="262">
        <v>4</v>
      </c>
      <c r="G145">
        <v>26</v>
      </c>
      <c r="H145" s="263" t="s">
        <v>905</v>
      </c>
      <c r="I145" s="263" t="s">
        <v>2324</v>
      </c>
      <c r="J145" t="s">
        <v>4807</v>
      </c>
      <c r="L145">
        <f>IFERROR(INDEX(所属情報!$E:$E,MATCH(男子登録情報!A145,所属情報!$A:$A,0)),"")</f>
        <v>492189</v>
      </c>
      <c r="M145" t="str">
        <f t="shared" si="4"/>
        <v>福本　陸晴 (4)</v>
      </c>
      <c r="N145" t="str">
        <f t="shared" si="5"/>
        <v>ﾌｸﾓﾄ ﾘﾊﾞ</v>
      </c>
      <c r="O145" t="str">
        <f>$J145&amp;" "&amp;$I145&amp;" "&amp;"("&amp;$F145&amp;")"</f>
        <v>JPN Riba (4)</v>
      </c>
      <c r="P145" t="s">
        <v>4766</v>
      </c>
      <c r="Q145" t="s">
        <v>4807</v>
      </c>
      <c r="R145" s="118" t="str">
        <f>IF($B145="","",RIGHT($E145*1000+100+COUNTIF($E$2:$E145,$E145),9))</f>
        <v>031102101</v>
      </c>
    </row>
    <row r="146" spans="1:18" customFormat="1" x14ac:dyDescent="0.4">
      <c r="A146" s="259" t="s">
        <v>534</v>
      </c>
      <c r="B146" s="259">
        <v>145</v>
      </c>
      <c r="C146" s="259" t="s">
        <v>2325</v>
      </c>
      <c r="D146" s="259" t="s">
        <v>2326</v>
      </c>
      <c r="E146" s="261">
        <v>20031118</v>
      </c>
      <c r="F146" s="262">
        <v>4</v>
      </c>
      <c r="G146">
        <v>30</v>
      </c>
      <c r="H146" s="263" t="s">
        <v>362</v>
      </c>
      <c r="I146" s="263" t="s">
        <v>2327</v>
      </c>
      <c r="J146" t="s">
        <v>4807</v>
      </c>
      <c r="L146">
        <f>IFERROR(INDEX(所属情報!$E:$E,MATCH(男子登録情報!A146,所属情報!$A:$A,0)),"")</f>
        <v>492189</v>
      </c>
      <c r="M146" t="str">
        <f t="shared" si="4"/>
        <v>野崎　景勝 (4)</v>
      </c>
      <c r="N146" t="str">
        <f t="shared" si="5"/>
        <v>ﾉｻﾞｷ ｶｹﾞｶﾂ</v>
      </c>
      <c r="O146" t="str">
        <f>$J146&amp;" "&amp;$I146&amp;" "&amp;"("&amp;$F146&amp;")"</f>
        <v>JPN Kagekatsu (4)</v>
      </c>
      <c r="P146" t="s">
        <v>4783</v>
      </c>
      <c r="Q146" t="s">
        <v>4807</v>
      </c>
      <c r="R146" s="118" t="str">
        <f>IF($B146="","",RIGHT($E146*1000+100+COUNTIF($E$2:$E146,$E146),9))</f>
        <v>031118101</v>
      </c>
    </row>
    <row r="147" spans="1:18" customFormat="1" x14ac:dyDescent="0.4">
      <c r="A147" s="259" t="s">
        <v>534</v>
      </c>
      <c r="B147" s="259">
        <v>146</v>
      </c>
      <c r="C147" s="259" t="s">
        <v>2328</v>
      </c>
      <c r="D147" s="259" t="s">
        <v>2329</v>
      </c>
      <c r="E147" s="261">
        <v>20010622</v>
      </c>
      <c r="F147" s="262">
        <v>4</v>
      </c>
      <c r="G147">
        <v>25</v>
      </c>
      <c r="H147" s="263" t="s">
        <v>2330</v>
      </c>
      <c r="I147" s="263" t="s">
        <v>107</v>
      </c>
      <c r="J147" t="s">
        <v>4807</v>
      </c>
      <c r="L147">
        <f>IFERROR(INDEX(所属情報!$E:$E,MATCH(男子登録情報!A147,所属情報!$A:$A,0)),"")</f>
        <v>492189</v>
      </c>
      <c r="M147" t="str">
        <f t="shared" si="4"/>
        <v>寺村　滉平 (4)</v>
      </c>
      <c r="N147" t="str">
        <f t="shared" si="5"/>
        <v>ﾃﾗﾑﾗ ｺｳﾍｲ</v>
      </c>
      <c r="O147" t="str">
        <f>$J147&amp;" "&amp;$I147&amp;" "&amp;"("&amp;$F147&amp;")"</f>
        <v>JPN Kohei (4)</v>
      </c>
      <c r="P147" t="s">
        <v>4765</v>
      </c>
      <c r="Q147" t="s">
        <v>4807</v>
      </c>
      <c r="R147" s="118" t="str">
        <f>IF($B147="","",RIGHT($E147*1000+100+COUNTIF($E$2:$E147,$E147),9))</f>
        <v>010622101</v>
      </c>
    </row>
    <row r="148" spans="1:18" customFormat="1" x14ac:dyDescent="0.4">
      <c r="A148" s="259" t="s">
        <v>534</v>
      </c>
      <c r="B148" s="259">
        <v>147</v>
      </c>
      <c r="C148" s="259" t="s">
        <v>2331</v>
      </c>
      <c r="D148" s="259" t="s">
        <v>2332</v>
      </c>
      <c r="E148" s="261">
        <v>20040112</v>
      </c>
      <c r="F148" s="262">
        <v>4</v>
      </c>
      <c r="G148">
        <v>29</v>
      </c>
      <c r="H148" s="263" t="s">
        <v>135</v>
      </c>
      <c r="I148" s="263" t="s">
        <v>181</v>
      </c>
      <c r="J148" t="s">
        <v>4807</v>
      </c>
      <c r="L148">
        <f>IFERROR(INDEX(所属情報!$E:$E,MATCH(男子登録情報!A148,所属情報!$A:$A,0)),"")</f>
        <v>492189</v>
      </c>
      <c r="M148" t="str">
        <f t="shared" si="4"/>
        <v>中谷　優斗 (4)</v>
      </c>
      <c r="N148" t="str">
        <f t="shared" si="5"/>
        <v>ﾅｶﾀﾆ ﾕｳﾄ</v>
      </c>
      <c r="O148" t="str">
        <f>$J148&amp;" "&amp;$I148&amp;" "&amp;"("&amp;$F148&amp;")"</f>
        <v>JPN Yuto (4)</v>
      </c>
      <c r="P148" t="s">
        <v>4766</v>
      </c>
      <c r="Q148" t="s">
        <v>4807</v>
      </c>
      <c r="R148" s="118" t="str">
        <f>IF($B148="","",RIGHT($E148*1000+100+COUNTIF($E$2:$E148,$E148),9))</f>
        <v>040112101</v>
      </c>
    </row>
    <row r="149" spans="1:18" customFormat="1" x14ac:dyDescent="0.4">
      <c r="A149" s="259" t="s">
        <v>534</v>
      </c>
      <c r="B149" s="259">
        <v>148</v>
      </c>
      <c r="C149" s="259" t="s">
        <v>2333</v>
      </c>
      <c r="D149" s="259" t="s">
        <v>2334</v>
      </c>
      <c r="E149" s="261">
        <v>20040416</v>
      </c>
      <c r="F149" s="262">
        <v>3</v>
      </c>
      <c r="G149">
        <v>25</v>
      </c>
      <c r="H149" s="263" t="s">
        <v>301</v>
      </c>
      <c r="I149" s="263" t="s">
        <v>181</v>
      </c>
      <c r="J149" t="s">
        <v>4807</v>
      </c>
      <c r="L149">
        <f>IFERROR(INDEX(所属情報!$E:$E,MATCH(男子登録情報!A149,所属情報!$A:$A,0)),"")</f>
        <v>492189</v>
      </c>
      <c r="M149" t="str">
        <f t="shared" si="4"/>
        <v>冨田　悠斗 (3)</v>
      </c>
      <c r="N149" t="str">
        <f t="shared" si="5"/>
        <v>ﾄﾐﾀ ﾕｳﾄ</v>
      </c>
      <c r="O149" t="str">
        <f>$J149&amp;" "&amp;$I149&amp;" "&amp;"("&amp;$F149&amp;")"</f>
        <v>JPN Yuto (3)</v>
      </c>
      <c r="P149" t="s">
        <v>4785</v>
      </c>
      <c r="Q149" t="s">
        <v>4807</v>
      </c>
      <c r="R149" s="118" t="str">
        <f>IF($B149="","",RIGHT($E149*1000+100+COUNTIF($E$2:$E149,$E149),9))</f>
        <v>040416102</v>
      </c>
    </row>
    <row r="150" spans="1:18" customFormat="1" x14ac:dyDescent="0.4">
      <c r="A150" s="259" t="s">
        <v>534</v>
      </c>
      <c r="B150" s="259">
        <v>149</v>
      </c>
      <c r="C150" s="259" t="s">
        <v>2335</v>
      </c>
      <c r="D150" s="259" t="s">
        <v>2336</v>
      </c>
      <c r="E150" s="261">
        <v>20040907</v>
      </c>
      <c r="F150" s="262">
        <v>3</v>
      </c>
      <c r="G150">
        <v>29</v>
      </c>
      <c r="H150" s="263" t="s">
        <v>2337</v>
      </c>
      <c r="I150" s="263" t="s">
        <v>145</v>
      </c>
      <c r="J150" t="s">
        <v>4807</v>
      </c>
      <c r="L150">
        <f>IFERROR(INDEX(所属情報!$E:$E,MATCH(男子登録情報!A150,所属情報!$A:$A,0)),"")</f>
        <v>492189</v>
      </c>
      <c r="M150" t="str">
        <f t="shared" si="4"/>
        <v>福西　伸哉 (3)</v>
      </c>
      <c r="N150" t="str">
        <f t="shared" si="5"/>
        <v>ﾌｸﾆｼ ｼﾝﾔ</v>
      </c>
      <c r="O150" t="str">
        <f>$J150&amp;" "&amp;$I150&amp;" "&amp;"("&amp;$F150&amp;")"</f>
        <v>JPN Shinya (3)</v>
      </c>
      <c r="P150" t="s">
        <v>4775</v>
      </c>
      <c r="Q150" t="s">
        <v>4807</v>
      </c>
      <c r="R150" s="118" t="str">
        <f>IF($B150="","",RIGHT($E150*1000+100+COUNTIF($E$2:$E150,$E150),9))</f>
        <v>040907102</v>
      </c>
    </row>
    <row r="151" spans="1:18" customFormat="1" x14ac:dyDescent="0.4">
      <c r="A151" s="259" t="s">
        <v>534</v>
      </c>
      <c r="B151" s="259">
        <v>150</v>
      </c>
      <c r="C151" s="259" t="s">
        <v>2338</v>
      </c>
      <c r="D151" s="259" t="s">
        <v>2339</v>
      </c>
      <c r="E151" s="261">
        <v>20041122</v>
      </c>
      <c r="F151" s="262">
        <v>3</v>
      </c>
      <c r="G151">
        <v>37</v>
      </c>
      <c r="H151" s="263" t="s">
        <v>2340</v>
      </c>
      <c r="I151" s="263" t="s">
        <v>879</v>
      </c>
      <c r="J151" t="s">
        <v>4807</v>
      </c>
      <c r="L151">
        <f>IFERROR(INDEX(所属情報!$E:$E,MATCH(男子登録情報!A151,所属情報!$A:$A,0)),"")</f>
        <v>492189</v>
      </c>
      <c r="M151" t="str">
        <f t="shared" si="4"/>
        <v>磯淵　圭一郎 (3)</v>
      </c>
      <c r="N151" t="str">
        <f t="shared" si="5"/>
        <v>ｲｿﾌﾞﾁ ｹｲｲﾁﾛｳ</v>
      </c>
      <c r="O151" t="str">
        <f>$J151&amp;" "&amp;$I151&amp;" "&amp;"("&amp;$F151&amp;")"</f>
        <v>JPN Keiichiro (3)</v>
      </c>
      <c r="P151" t="s">
        <v>4774</v>
      </c>
      <c r="Q151" t="s">
        <v>4807</v>
      </c>
      <c r="R151" s="118" t="str">
        <f>IF($B151="","",RIGHT($E151*1000+100+COUNTIF($E$2:$E151,$E151),9))</f>
        <v>041122101</v>
      </c>
    </row>
    <row r="152" spans="1:18" customFormat="1" x14ac:dyDescent="0.4">
      <c r="A152" s="259" t="s">
        <v>534</v>
      </c>
      <c r="B152" s="259">
        <v>151</v>
      </c>
      <c r="C152" s="259" t="s">
        <v>2341</v>
      </c>
      <c r="D152" s="259" t="s">
        <v>2342</v>
      </c>
      <c r="E152" s="261">
        <v>20041201</v>
      </c>
      <c r="F152" s="262">
        <v>3</v>
      </c>
      <c r="G152">
        <v>26</v>
      </c>
      <c r="H152" s="263" t="s">
        <v>67</v>
      </c>
      <c r="I152" s="263" t="s">
        <v>2343</v>
      </c>
      <c r="J152" t="s">
        <v>4807</v>
      </c>
      <c r="L152">
        <f>IFERROR(INDEX(所属情報!$E:$E,MATCH(男子登録情報!A152,所属情報!$A:$A,0)),"")</f>
        <v>492189</v>
      </c>
      <c r="M152" t="str">
        <f t="shared" si="4"/>
        <v>松本　太良 (3)</v>
      </c>
      <c r="N152" t="str">
        <f t="shared" si="5"/>
        <v>ﾏﾂﾓﾄ ﾀｲﾗ</v>
      </c>
      <c r="O152" t="str">
        <f>$J152&amp;" "&amp;$I152&amp;" "&amp;"("&amp;$F152&amp;")"</f>
        <v>JPN Taira (3)</v>
      </c>
      <c r="P152" t="s">
        <v>4771</v>
      </c>
      <c r="Q152" t="s">
        <v>4807</v>
      </c>
      <c r="R152" s="118" t="str">
        <f>IF($B152="","",RIGHT($E152*1000+100+COUNTIF($E$2:$E152,$E152),9))</f>
        <v>041201101</v>
      </c>
    </row>
    <row r="153" spans="1:18" customFormat="1" x14ac:dyDescent="0.4">
      <c r="A153" s="259" t="s">
        <v>534</v>
      </c>
      <c r="B153" s="259">
        <v>152</v>
      </c>
      <c r="C153" s="259" t="s">
        <v>2344</v>
      </c>
      <c r="D153" s="259" t="s">
        <v>2345</v>
      </c>
      <c r="E153" s="261">
        <v>20041209</v>
      </c>
      <c r="F153" s="262">
        <v>3</v>
      </c>
      <c r="G153">
        <v>29</v>
      </c>
      <c r="H153" s="263" t="s">
        <v>2346</v>
      </c>
      <c r="I153" s="263" t="s">
        <v>2347</v>
      </c>
      <c r="J153" t="s">
        <v>4807</v>
      </c>
      <c r="L153">
        <f>IFERROR(INDEX(所属情報!$E:$E,MATCH(男子登録情報!A153,所属情報!$A:$A,0)),"")</f>
        <v>492189</v>
      </c>
      <c r="M153" t="str">
        <f t="shared" si="4"/>
        <v>郷　颯冴 (3)</v>
      </c>
      <c r="N153" t="str">
        <f t="shared" si="5"/>
        <v>ｺﾞｳ ｿｳｶﾞ</v>
      </c>
      <c r="O153" t="str">
        <f>$J153&amp;" "&amp;$I153&amp;" "&amp;"("&amp;$F153&amp;")"</f>
        <v>JPN Soga (3)</v>
      </c>
      <c r="P153" t="s">
        <v>4768</v>
      </c>
      <c r="Q153" t="s">
        <v>4807</v>
      </c>
      <c r="R153" s="118" t="str">
        <f>IF($B153="","",RIGHT($E153*1000+100+COUNTIF($E$2:$E153,$E153),9))</f>
        <v>041209101</v>
      </c>
    </row>
    <row r="154" spans="1:18" customFormat="1" x14ac:dyDescent="0.4">
      <c r="A154" s="259" t="s">
        <v>534</v>
      </c>
      <c r="B154" s="259">
        <v>153</v>
      </c>
      <c r="C154" s="259" t="s">
        <v>2348</v>
      </c>
      <c r="D154" s="259" t="s">
        <v>2349</v>
      </c>
      <c r="E154" s="261">
        <v>20040818</v>
      </c>
      <c r="F154" s="262">
        <v>3</v>
      </c>
      <c r="G154">
        <v>22</v>
      </c>
      <c r="H154" s="263" t="s">
        <v>1108</v>
      </c>
      <c r="I154" s="263" t="s">
        <v>2350</v>
      </c>
      <c r="J154" t="s">
        <v>4807</v>
      </c>
      <c r="L154">
        <f>IFERROR(INDEX(所属情報!$E:$E,MATCH(男子登録情報!A154,所属情報!$A:$A,0)),"")</f>
        <v>492189</v>
      </c>
      <c r="M154" t="str">
        <f t="shared" si="4"/>
        <v>杉山　跳馬 (3)</v>
      </c>
      <c r="N154" t="str">
        <f t="shared" si="5"/>
        <v>ｽｷﾞﾔﾏ ﾁｮｳﾏ</v>
      </c>
      <c r="O154" t="str">
        <f>$J154&amp;" "&amp;$I154&amp;" "&amp;"("&amp;$F154&amp;")"</f>
        <v>JPN Choma (3)</v>
      </c>
      <c r="P154" t="s">
        <v>4786</v>
      </c>
      <c r="Q154" t="s">
        <v>4807</v>
      </c>
      <c r="R154" s="118" t="str">
        <f>IF($B154="","",RIGHT($E154*1000+100+COUNTIF($E$2:$E154,$E154),9))</f>
        <v>040818101</v>
      </c>
    </row>
    <row r="155" spans="1:18" customFormat="1" x14ac:dyDescent="0.4">
      <c r="A155" s="259" t="s">
        <v>534</v>
      </c>
      <c r="B155" s="259">
        <v>154</v>
      </c>
      <c r="C155" s="259" t="s">
        <v>2351</v>
      </c>
      <c r="D155" s="259" t="s">
        <v>2352</v>
      </c>
      <c r="E155" s="261">
        <v>20050111</v>
      </c>
      <c r="F155" s="262">
        <v>3</v>
      </c>
      <c r="G155">
        <v>25</v>
      </c>
      <c r="H155" s="263" t="s">
        <v>2353</v>
      </c>
      <c r="I155" s="263" t="s">
        <v>155</v>
      </c>
      <c r="J155" t="s">
        <v>4807</v>
      </c>
      <c r="L155">
        <f>IFERROR(INDEX(所属情報!$E:$E,MATCH(男子登録情報!A155,所属情報!$A:$A,0)),"")</f>
        <v>492189</v>
      </c>
      <c r="M155" t="str">
        <f t="shared" si="4"/>
        <v>嶋渡　涼太 (3)</v>
      </c>
      <c r="N155" t="str">
        <f t="shared" si="5"/>
        <v>ｼﾏﾄﾞ ﾘｮｳﾀ</v>
      </c>
      <c r="O155" t="str">
        <f>$J155&amp;" "&amp;$I155&amp;" "&amp;"("&amp;$F155&amp;")"</f>
        <v>JPN Ryota (3)</v>
      </c>
      <c r="P155" t="s">
        <v>4787</v>
      </c>
      <c r="Q155" t="s">
        <v>4807</v>
      </c>
      <c r="R155" s="118" t="str">
        <f>IF($B155="","",RIGHT($E155*1000+100+COUNTIF($E$2:$E155,$E155),9))</f>
        <v>050111101</v>
      </c>
    </row>
    <row r="156" spans="1:18" customFormat="1" x14ac:dyDescent="0.4">
      <c r="A156" s="259" t="s">
        <v>534</v>
      </c>
      <c r="B156" s="259">
        <v>155</v>
      </c>
      <c r="C156" s="259" t="s">
        <v>2354</v>
      </c>
      <c r="D156" s="259" t="s">
        <v>2355</v>
      </c>
      <c r="E156" s="261">
        <v>20040825</v>
      </c>
      <c r="F156" s="262">
        <v>3</v>
      </c>
      <c r="G156">
        <v>29</v>
      </c>
      <c r="H156" s="263" t="s">
        <v>741</v>
      </c>
      <c r="I156" s="263" t="s">
        <v>185</v>
      </c>
      <c r="J156" t="s">
        <v>4807</v>
      </c>
      <c r="L156">
        <f>IFERROR(INDEX(所属情報!$E:$E,MATCH(男子登録情報!A156,所属情報!$A:$A,0)),"")</f>
        <v>492189</v>
      </c>
      <c r="M156" t="str">
        <f t="shared" si="4"/>
        <v>東　大樹 (3)</v>
      </c>
      <c r="N156" t="str">
        <f t="shared" si="5"/>
        <v>ｱｽﾞﾏ ﾀﾞｲｷ</v>
      </c>
      <c r="O156" t="str">
        <f>$J156&amp;" "&amp;$I156&amp;" "&amp;"("&amp;$F156&amp;")"</f>
        <v>JPN Daiki (3)</v>
      </c>
      <c r="P156" t="s">
        <v>4765</v>
      </c>
      <c r="Q156" t="s">
        <v>4807</v>
      </c>
      <c r="R156" s="118" t="str">
        <f>IF($B156="","",RIGHT($E156*1000+100+COUNTIF($E$2:$E156,$E156),9))</f>
        <v>040825101</v>
      </c>
    </row>
    <row r="157" spans="1:18" customFormat="1" x14ac:dyDescent="0.4">
      <c r="A157" s="259" t="s">
        <v>534</v>
      </c>
      <c r="B157" s="259">
        <v>156</v>
      </c>
      <c r="C157" s="259" t="s">
        <v>2356</v>
      </c>
      <c r="D157" s="259" t="s">
        <v>2357</v>
      </c>
      <c r="E157" s="261">
        <v>20040623</v>
      </c>
      <c r="F157" s="262">
        <v>3</v>
      </c>
      <c r="G157">
        <v>28</v>
      </c>
      <c r="H157" s="263" t="s">
        <v>401</v>
      </c>
      <c r="I157" s="263" t="s">
        <v>73</v>
      </c>
      <c r="J157" t="s">
        <v>4807</v>
      </c>
      <c r="L157">
        <f>IFERROR(INDEX(所属情報!$E:$E,MATCH(男子登録情報!A157,所属情報!$A:$A,0)),"")</f>
        <v>492189</v>
      </c>
      <c r="M157" t="str">
        <f t="shared" si="4"/>
        <v>市川　隼 (3)</v>
      </c>
      <c r="N157" t="str">
        <f t="shared" si="5"/>
        <v>ｲﾁｶﾜ ﾊﾔﾄ</v>
      </c>
      <c r="O157" t="str">
        <f>$J157&amp;" "&amp;$I157&amp;" "&amp;"("&amp;$F157&amp;")"</f>
        <v>JPN Hayato (3)</v>
      </c>
      <c r="P157" t="s">
        <v>4765</v>
      </c>
      <c r="Q157" t="s">
        <v>4807</v>
      </c>
      <c r="R157" s="118" t="str">
        <f>IF($B157="","",RIGHT($E157*1000+100+COUNTIF($E$2:$E157,$E157),9))</f>
        <v>040623102</v>
      </c>
    </row>
    <row r="158" spans="1:18" customFormat="1" x14ac:dyDescent="0.4">
      <c r="A158" s="259" t="s">
        <v>534</v>
      </c>
      <c r="B158" s="259">
        <v>157</v>
      </c>
      <c r="C158" s="259" t="s">
        <v>2358</v>
      </c>
      <c r="D158" s="259" t="s">
        <v>2359</v>
      </c>
      <c r="E158" s="261">
        <v>20041021</v>
      </c>
      <c r="F158" s="262">
        <v>3</v>
      </c>
      <c r="G158">
        <v>30</v>
      </c>
      <c r="H158" s="263" t="s">
        <v>2360</v>
      </c>
      <c r="I158" s="263" t="s">
        <v>154</v>
      </c>
      <c r="J158" t="s">
        <v>4807</v>
      </c>
      <c r="L158">
        <f>IFERROR(INDEX(所属情報!$E:$E,MATCH(男子登録情報!A158,所属情報!$A:$A,0)),"")</f>
        <v>492189</v>
      </c>
      <c r="M158" t="str">
        <f t="shared" si="4"/>
        <v>岩城　結太 (3)</v>
      </c>
      <c r="N158" t="str">
        <f t="shared" si="5"/>
        <v>ｲﾜｷ ﾕｳﾀ</v>
      </c>
      <c r="O158" t="str">
        <f>$J158&amp;" "&amp;$I158&amp;" "&amp;"("&amp;$F158&amp;")"</f>
        <v>JPN Yuta (3)</v>
      </c>
      <c r="P158" t="s">
        <v>4788</v>
      </c>
      <c r="Q158" t="s">
        <v>4807</v>
      </c>
      <c r="R158" s="118" t="str">
        <f>IF($B158="","",RIGHT($E158*1000+100+COUNTIF($E$2:$E158,$E158),9))</f>
        <v>041021101</v>
      </c>
    </row>
    <row r="159" spans="1:18" customFormat="1" x14ac:dyDescent="0.4">
      <c r="A159" s="259" t="s">
        <v>534</v>
      </c>
      <c r="B159" s="259">
        <v>158</v>
      </c>
      <c r="C159" s="259" t="s">
        <v>2361</v>
      </c>
      <c r="D159" s="259" t="s">
        <v>2362</v>
      </c>
      <c r="E159" s="261">
        <v>20040519</v>
      </c>
      <c r="F159" s="262">
        <v>3</v>
      </c>
      <c r="G159">
        <v>42</v>
      </c>
      <c r="H159" s="263" t="s">
        <v>413</v>
      </c>
      <c r="I159" s="263" t="s">
        <v>2363</v>
      </c>
      <c r="J159" t="s">
        <v>4807</v>
      </c>
      <c r="L159">
        <f>IFERROR(INDEX(所属情報!$E:$E,MATCH(男子登録情報!A159,所属情報!$A:$A,0)),"")</f>
        <v>492189</v>
      </c>
      <c r="M159" t="str">
        <f t="shared" si="4"/>
        <v>川井　鳳雅 (3)</v>
      </c>
      <c r="N159" t="str">
        <f t="shared" si="5"/>
        <v>ｶﾜｲ ｺｳｶﾞ</v>
      </c>
      <c r="O159" t="str">
        <f>$J159&amp;" "&amp;$I159&amp;" "&amp;"("&amp;$F159&amp;")"</f>
        <v>JPN Koga (3)</v>
      </c>
      <c r="P159" t="s">
        <v>4782</v>
      </c>
      <c r="Q159" t="s">
        <v>4807</v>
      </c>
      <c r="R159" s="118" t="str">
        <f>IF($B159="","",RIGHT($E159*1000+100+COUNTIF($E$2:$E159,$E159),9))</f>
        <v>040519101</v>
      </c>
    </row>
    <row r="160" spans="1:18" customFormat="1" x14ac:dyDescent="0.4">
      <c r="A160" s="259" t="s">
        <v>534</v>
      </c>
      <c r="B160" s="259">
        <v>159</v>
      </c>
      <c r="C160" s="259" t="s">
        <v>2364</v>
      </c>
      <c r="D160" s="259" t="s">
        <v>2365</v>
      </c>
      <c r="E160" s="261">
        <v>20040721</v>
      </c>
      <c r="F160" s="262">
        <v>3</v>
      </c>
      <c r="G160">
        <v>27</v>
      </c>
      <c r="H160" s="263" t="s">
        <v>2366</v>
      </c>
      <c r="I160" s="263" t="s">
        <v>181</v>
      </c>
      <c r="J160" t="s">
        <v>4807</v>
      </c>
      <c r="L160">
        <f>IFERROR(INDEX(所属情報!$E:$E,MATCH(男子登録情報!A160,所属情報!$A:$A,0)),"")</f>
        <v>492189</v>
      </c>
      <c r="M160" t="str">
        <f t="shared" si="4"/>
        <v>武井　夢叶 (3)</v>
      </c>
      <c r="N160" t="str">
        <f t="shared" si="5"/>
        <v>ﾀｹｲ ﾕｳﾄ</v>
      </c>
      <c r="O160" t="str">
        <f>$J160&amp;" "&amp;$I160&amp;" "&amp;"("&amp;$F160&amp;")"</f>
        <v>JPN Yuto (3)</v>
      </c>
      <c r="P160" t="s">
        <v>4766</v>
      </c>
      <c r="Q160" t="s">
        <v>4807</v>
      </c>
      <c r="R160" s="118" t="str">
        <f>IF($B160="","",RIGHT($E160*1000+100+COUNTIF($E$2:$E160,$E160),9))</f>
        <v>040721101</v>
      </c>
    </row>
    <row r="161" spans="1:18" customFormat="1" x14ac:dyDescent="0.4">
      <c r="A161" s="259" t="s">
        <v>534</v>
      </c>
      <c r="B161" s="259">
        <v>160</v>
      </c>
      <c r="C161" s="259" t="s">
        <v>3565</v>
      </c>
      <c r="D161" s="259" t="s">
        <v>2367</v>
      </c>
      <c r="E161" s="261">
        <v>20041207</v>
      </c>
      <c r="F161" s="262">
        <v>3</v>
      </c>
      <c r="G161">
        <v>37</v>
      </c>
      <c r="H161" s="263" t="s">
        <v>180</v>
      </c>
      <c r="I161" s="263" t="s">
        <v>185</v>
      </c>
      <c r="J161" t="s">
        <v>4807</v>
      </c>
      <c r="L161">
        <f>IFERROR(INDEX(所属情報!$E:$E,MATCH(男子登録情報!A161,所属情報!$A:$A,0)),"")</f>
        <v>492189</v>
      </c>
      <c r="M161" t="str">
        <f t="shared" si="4"/>
        <v>藤田　大輝 (3)</v>
      </c>
      <c r="N161" t="str">
        <f t="shared" si="5"/>
        <v>ﾌｼﾞﾀ ﾀﾞｲｷ</v>
      </c>
      <c r="O161" t="str">
        <f>$J161&amp;" "&amp;$I161&amp;" "&amp;"("&amp;$F161&amp;")"</f>
        <v>JPN Daiki (3)</v>
      </c>
      <c r="P161" t="s">
        <v>4765</v>
      </c>
      <c r="Q161" t="s">
        <v>4807</v>
      </c>
      <c r="R161" s="118" t="str">
        <f>IF($B161="","",RIGHT($E161*1000+100+COUNTIF($E$2:$E161,$E161),9))</f>
        <v>041207101</v>
      </c>
    </row>
    <row r="162" spans="1:18" customFormat="1" x14ac:dyDescent="0.4">
      <c r="A162" s="259" t="s">
        <v>534</v>
      </c>
      <c r="B162" s="259">
        <v>161</v>
      </c>
      <c r="C162" s="259" t="s">
        <v>2368</v>
      </c>
      <c r="D162" s="259" t="s">
        <v>2369</v>
      </c>
      <c r="E162" s="261">
        <v>20040819</v>
      </c>
      <c r="F162" s="262">
        <v>3</v>
      </c>
      <c r="G162">
        <v>18</v>
      </c>
      <c r="H162" s="263" t="s">
        <v>361</v>
      </c>
      <c r="I162" s="263" t="s">
        <v>557</v>
      </c>
      <c r="J162" t="s">
        <v>4807</v>
      </c>
      <c r="L162">
        <f>IFERROR(INDEX(所属情報!$E:$E,MATCH(男子登録情報!A162,所属情報!$A:$A,0)),"")</f>
        <v>492189</v>
      </c>
      <c r="M162" t="str">
        <f t="shared" si="4"/>
        <v>高橋　拓夢 (3)</v>
      </c>
      <c r="N162" t="str">
        <f t="shared" si="5"/>
        <v>ﾀｶﾊｼ ﾋﾛﾑ</v>
      </c>
      <c r="O162" t="str">
        <f>$J162&amp;" "&amp;$I162&amp;" "&amp;"("&amp;$F162&amp;")"</f>
        <v>JPN Hiromu (3)</v>
      </c>
      <c r="P162" t="s">
        <v>4774</v>
      </c>
      <c r="Q162" t="s">
        <v>4807</v>
      </c>
      <c r="R162" s="118" t="str">
        <f>IF($B162="","",RIGHT($E162*1000+100+COUNTIF($E$2:$E162,$E162),9))</f>
        <v>040819101</v>
      </c>
    </row>
    <row r="163" spans="1:18" customFormat="1" x14ac:dyDescent="0.4">
      <c r="A163" s="259" t="s">
        <v>534</v>
      </c>
      <c r="B163" s="259">
        <v>162</v>
      </c>
      <c r="C163" s="259" t="s">
        <v>2370</v>
      </c>
      <c r="D163" s="259" t="s">
        <v>2371</v>
      </c>
      <c r="E163" s="261">
        <v>20040520</v>
      </c>
      <c r="F163" s="262">
        <v>3</v>
      </c>
      <c r="G163">
        <v>38</v>
      </c>
      <c r="H163" s="263" t="s">
        <v>2372</v>
      </c>
      <c r="I163" s="263" t="s">
        <v>54</v>
      </c>
      <c r="J163" t="s">
        <v>4807</v>
      </c>
      <c r="L163">
        <f>IFERROR(INDEX(所属情報!$E:$E,MATCH(男子登録情報!A163,所属情報!$A:$A,0)),"")</f>
        <v>492189</v>
      </c>
      <c r="M163" t="str">
        <f t="shared" si="4"/>
        <v>岩重　功輝 (3)</v>
      </c>
      <c r="N163" t="str">
        <f t="shared" si="5"/>
        <v>ｲﾜｼｹﾞ ｺｳｷ</v>
      </c>
      <c r="O163" t="str">
        <f>$J163&amp;" "&amp;$I163&amp;" "&amp;"("&amp;$F163&amp;")"</f>
        <v>JPN Koki (3)</v>
      </c>
      <c r="P163" t="s">
        <v>4771</v>
      </c>
      <c r="Q163" t="s">
        <v>4807</v>
      </c>
      <c r="R163" s="118" t="str">
        <f>IF($B163="","",RIGHT($E163*1000+100+COUNTIF($E$2:$E163,$E163),9))</f>
        <v>040520101</v>
      </c>
    </row>
    <row r="164" spans="1:18" customFormat="1" x14ac:dyDescent="0.4">
      <c r="A164" s="259" t="s">
        <v>534</v>
      </c>
      <c r="B164" s="259">
        <v>163</v>
      </c>
      <c r="C164" s="259" t="s">
        <v>2373</v>
      </c>
      <c r="D164" s="259" t="s">
        <v>2374</v>
      </c>
      <c r="E164" s="261">
        <v>20050123</v>
      </c>
      <c r="F164" s="262">
        <v>3</v>
      </c>
      <c r="G164">
        <v>26</v>
      </c>
      <c r="H164" s="263" t="s">
        <v>2375</v>
      </c>
      <c r="I164" s="263" t="s">
        <v>1079</v>
      </c>
      <c r="J164" t="s">
        <v>4807</v>
      </c>
      <c r="L164">
        <f>IFERROR(INDEX(所属情報!$E:$E,MATCH(男子登録情報!A164,所属情報!$A:$A,0)),"")</f>
        <v>492189</v>
      </c>
      <c r="M164" t="str">
        <f t="shared" si="4"/>
        <v>白糸　晟也 (3)</v>
      </c>
      <c r="N164" t="str">
        <f t="shared" si="5"/>
        <v>ｼﾗｲﾄ ｾﾅ</v>
      </c>
      <c r="O164" t="str">
        <f>$J164&amp;" "&amp;$I164&amp;" "&amp;"("&amp;$F164&amp;")"</f>
        <v>JPN Sena (3)</v>
      </c>
      <c r="P164" t="s">
        <v>4765</v>
      </c>
      <c r="Q164" t="s">
        <v>4807</v>
      </c>
      <c r="R164" s="118" t="str">
        <f>IF($B164="","",RIGHT($E164*1000+100+COUNTIF($E$2:$E164,$E164),9))</f>
        <v>050123101</v>
      </c>
    </row>
    <row r="165" spans="1:18" customFormat="1" x14ac:dyDescent="0.4">
      <c r="A165" s="259" t="s">
        <v>534</v>
      </c>
      <c r="B165" s="259">
        <v>164</v>
      </c>
      <c r="C165" s="259" t="s">
        <v>2376</v>
      </c>
      <c r="D165" s="259" t="s">
        <v>2377</v>
      </c>
      <c r="E165" s="261">
        <v>20040808</v>
      </c>
      <c r="F165" s="262">
        <v>3</v>
      </c>
      <c r="G165">
        <v>39</v>
      </c>
      <c r="H165" s="263" t="s">
        <v>1610</v>
      </c>
      <c r="I165" s="263" t="s">
        <v>185</v>
      </c>
      <c r="J165" t="s">
        <v>4807</v>
      </c>
      <c r="L165">
        <f>IFERROR(INDEX(所属情報!$E:$E,MATCH(男子登録情報!A165,所属情報!$A:$A,0)),"")</f>
        <v>492189</v>
      </c>
      <c r="M165" t="str">
        <f t="shared" si="4"/>
        <v>宮地　大暉 (3)</v>
      </c>
      <c r="N165" t="str">
        <f t="shared" si="5"/>
        <v>ﾐﾔｼﾞ ﾀﾞｲｷ</v>
      </c>
      <c r="O165" t="str">
        <f>$J165&amp;" "&amp;$I165&amp;" "&amp;"("&amp;$F165&amp;")"</f>
        <v>JPN Daiki (3)</v>
      </c>
      <c r="P165" t="s">
        <v>4775</v>
      </c>
      <c r="Q165" t="s">
        <v>4807</v>
      </c>
      <c r="R165" s="118" t="str">
        <f>IF($B165="","",RIGHT($E165*1000+100+COUNTIF($E$2:$E165,$E165),9))</f>
        <v>040808101</v>
      </c>
    </row>
    <row r="166" spans="1:18" customFormat="1" x14ac:dyDescent="0.4">
      <c r="A166" s="259" t="s">
        <v>534</v>
      </c>
      <c r="B166" s="259">
        <v>165</v>
      </c>
      <c r="C166" s="259" t="s">
        <v>3566</v>
      </c>
      <c r="D166" s="259" t="s">
        <v>3567</v>
      </c>
      <c r="E166" s="261">
        <v>20040619</v>
      </c>
      <c r="F166" s="262">
        <v>3</v>
      </c>
      <c r="G166">
        <v>44</v>
      </c>
      <c r="H166" s="263" t="s">
        <v>4427</v>
      </c>
      <c r="I166" s="263" t="s">
        <v>4428</v>
      </c>
      <c r="J166" t="s">
        <v>4807</v>
      </c>
      <c r="L166">
        <f>IFERROR(INDEX(所属情報!$E:$E,MATCH(男子登録情報!A166,所属情報!$A:$A,0)),"")</f>
        <v>492189</v>
      </c>
      <c r="M166" t="str">
        <f t="shared" si="4"/>
        <v>挾間　夢翔 (3)</v>
      </c>
      <c r="N166" t="str">
        <f t="shared" si="5"/>
        <v>ﾊｻﾏ ﾕﾒﾄ</v>
      </c>
      <c r="O166" t="str">
        <f>$J166&amp;" "&amp;$I166&amp;" "&amp;"("&amp;$F166&amp;")"</f>
        <v>JPN Yumeto (3)</v>
      </c>
      <c r="P166" t="s">
        <v>4765</v>
      </c>
      <c r="Q166" t="s">
        <v>4807</v>
      </c>
      <c r="R166" s="118" t="str">
        <f>IF($B166="","",RIGHT($E166*1000+100+COUNTIF($E$2:$E166,$E166),9))</f>
        <v>040619101</v>
      </c>
    </row>
    <row r="167" spans="1:18" customFormat="1" x14ac:dyDescent="0.4">
      <c r="A167" s="259" t="s">
        <v>534</v>
      </c>
      <c r="B167" s="259">
        <v>166</v>
      </c>
      <c r="C167" s="259" t="s">
        <v>3568</v>
      </c>
      <c r="D167" s="259" t="s">
        <v>3569</v>
      </c>
      <c r="E167" s="261">
        <v>20041018</v>
      </c>
      <c r="F167" s="262">
        <v>3</v>
      </c>
      <c r="G167">
        <v>49</v>
      </c>
      <c r="H167" s="263" t="s">
        <v>168</v>
      </c>
      <c r="I167" s="263" t="s">
        <v>487</v>
      </c>
      <c r="J167" t="s">
        <v>4807</v>
      </c>
      <c r="L167">
        <f>IFERROR(INDEX(所属情報!$E:$E,MATCH(男子登録情報!A167,所属情報!$A:$A,0)),"")</f>
        <v>492189</v>
      </c>
      <c r="M167" t="str">
        <f t="shared" si="4"/>
        <v>内藤　想 (3)</v>
      </c>
      <c r="N167" t="str">
        <f t="shared" si="5"/>
        <v>ﾅｲﾄｳ ｿﾗ</v>
      </c>
      <c r="O167" t="str">
        <f>$J167&amp;" "&amp;$I167&amp;" "&amp;"("&amp;$F167&amp;")"</f>
        <v>JPN Sora (3)</v>
      </c>
      <c r="P167" t="s">
        <v>4770</v>
      </c>
      <c r="Q167" t="s">
        <v>4807</v>
      </c>
      <c r="R167" s="118" t="str">
        <f>IF($B167="","",RIGHT($E167*1000+100+COUNTIF($E$2:$E167,$E167),9))</f>
        <v>041018101</v>
      </c>
    </row>
    <row r="168" spans="1:18" customFormat="1" x14ac:dyDescent="0.4">
      <c r="A168" s="259" t="s">
        <v>534</v>
      </c>
      <c r="B168" s="259">
        <v>167</v>
      </c>
      <c r="C168" s="259" t="s">
        <v>3570</v>
      </c>
      <c r="D168" s="259" t="s">
        <v>3571</v>
      </c>
      <c r="E168" s="261">
        <v>20040426</v>
      </c>
      <c r="F168" s="262">
        <v>3</v>
      </c>
      <c r="G168">
        <v>49</v>
      </c>
      <c r="H168" s="263" t="s">
        <v>233</v>
      </c>
      <c r="I168" s="263" t="s">
        <v>181</v>
      </c>
      <c r="J168" t="s">
        <v>4807</v>
      </c>
      <c r="L168">
        <f>IFERROR(INDEX(所属情報!$E:$E,MATCH(男子登録情報!A168,所属情報!$A:$A,0)),"")</f>
        <v>492189</v>
      </c>
      <c r="M168" t="str">
        <f t="shared" si="4"/>
        <v>松田　侑士 (3)</v>
      </c>
      <c r="N168" t="str">
        <f t="shared" si="5"/>
        <v>ﾏﾂﾀﾞ ﾕｳﾄ</v>
      </c>
      <c r="O168" t="str">
        <f>$J168&amp;" "&amp;$I168&amp;" "&amp;"("&amp;$F168&amp;")"</f>
        <v>JPN Yuto (3)</v>
      </c>
      <c r="P168" t="s">
        <v>4771</v>
      </c>
      <c r="Q168" t="s">
        <v>4807</v>
      </c>
      <c r="R168" s="118" t="str">
        <f>IF($B168="","",RIGHT($E168*1000+100+COUNTIF($E$2:$E168,$E168),9))</f>
        <v>040426101</v>
      </c>
    </row>
    <row r="169" spans="1:18" customFormat="1" x14ac:dyDescent="0.4">
      <c r="A169" s="259" t="s">
        <v>534</v>
      </c>
      <c r="B169" s="259">
        <v>168</v>
      </c>
      <c r="C169" s="259" t="s">
        <v>3572</v>
      </c>
      <c r="D169" s="259" t="s">
        <v>3573</v>
      </c>
      <c r="E169" s="261">
        <v>20040907</v>
      </c>
      <c r="F169" s="262">
        <v>3</v>
      </c>
      <c r="G169">
        <v>49</v>
      </c>
      <c r="H169" s="263" t="s">
        <v>673</v>
      </c>
      <c r="I169" s="263" t="s">
        <v>4429</v>
      </c>
      <c r="J169" t="s">
        <v>4807</v>
      </c>
      <c r="L169">
        <f>IFERROR(INDEX(所属情報!$E:$E,MATCH(男子登録情報!A169,所属情報!$A:$A,0)),"")</f>
        <v>492189</v>
      </c>
      <c r="M169" t="str">
        <f t="shared" si="4"/>
        <v>八尾　藍麻 (3)</v>
      </c>
      <c r="N169" t="str">
        <f t="shared" si="5"/>
        <v>ﾔｵ ﾗﾝﾏ</v>
      </c>
      <c r="O169" t="str">
        <f>$J169&amp;" "&amp;$I169&amp;" "&amp;"("&amp;$F169&amp;")"</f>
        <v>JPN Ramma (3)</v>
      </c>
      <c r="P169" t="s">
        <v>4770</v>
      </c>
      <c r="Q169" t="s">
        <v>4807</v>
      </c>
      <c r="R169" s="118" t="str">
        <f>IF($B169="","",RIGHT($E169*1000+100+COUNTIF($E$2:$E169,$E169),9))</f>
        <v>040907103</v>
      </c>
    </row>
    <row r="170" spans="1:18" customFormat="1" x14ac:dyDescent="0.4">
      <c r="A170" s="259" t="s">
        <v>534</v>
      </c>
      <c r="B170" s="259">
        <v>169</v>
      </c>
      <c r="C170" s="259" t="s">
        <v>3574</v>
      </c>
      <c r="D170" s="259" t="s">
        <v>3575</v>
      </c>
      <c r="E170" s="261">
        <v>20040501</v>
      </c>
      <c r="F170" s="262">
        <v>3</v>
      </c>
      <c r="G170">
        <v>49</v>
      </c>
      <c r="H170" s="263" t="s">
        <v>302</v>
      </c>
      <c r="I170" s="263" t="s">
        <v>204</v>
      </c>
      <c r="J170" t="s">
        <v>4807</v>
      </c>
      <c r="L170">
        <f>IFERROR(INDEX(所属情報!$E:$E,MATCH(男子登録情報!A170,所属情報!$A:$A,0)),"")</f>
        <v>492189</v>
      </c>
      <c r="M170" t="str">
        <f t="shared" si="4"/>
        <v>永野　嶺 (3)</v>
      </c>
      <c r="N170" t="str">
        <f t="shared" si="5"/>
        <v>ﾅｶﾞﾉ ﾚｲ</v>
      </c>
      <c r="O170" t="str">
        <f>$J170&amp;" "&amp;$I170&amp;" "&amp;"("&amp;$F170&amp;")"</f>
        <v>JPN Rei (3)</v>
      </c>
      <c r="P170" t="s">
        <v>4766</v>
      </c>
      <c r="Q170" t="s">
        <v>4807</v>
      </c>
      <c r="R170" s="118" t="str">
        <f>IF($B170="","",RIGHT($E170*1000+100+COUNTIF($E$2:$E170,$E170),9))</f>
        <v>040501101</v>
      </c>
    </row>
    <row r="171" spans="1:18" customFormat="1" x14ac:dyDescent="0.4">
      <c r="A171" s="259" t="s">
        <v>534</v>
      </c>
      <c r="B171" s="259">
        <v>170</v>
      </c>
      <c r="C171" s="259" t="s">
        <v>3576</v>
      </c>
      <c r="D171" s="259" t="s">
        <v>3577</v>
      </c>
      <c r="E171" s="261">
        <v>20050310</v>
      </c>
      <c r="F171" s="262">
        <v>3</v>
      </c>
      <c r="G171">
        <v>49</v>
      </c>
      <c r="H171" s="263" t="s">
        <v>387</v>
      </c>
      <c r="I171" s="263" t="s">
        <v>185</v>
      </c>
      <c r="J171" t="s">
        <v>4807</v>
      </c>
      <c r="L171">
        <f>IFERROR(INDEX(所属情報!$E:$E,MATCH(男子登録情報!A171,所属情報!$A:$A,0)),"")</f>
        <v>492189</v>
      </c>
      <c r="M171" t="str">
        <f t="shared" si="4"/>
        <v>内田　大貴 (3)</v>
      </c>
      <c r="N171" t="str">
        <f t="shared" si="5"/>
        <v>ｳﾁﾀﾞ ﾀﾞｲｷ</v>
      </c>
      <c r="O171" t="str">
        <f>$J171&amp;" "&amp;$I171&amp;" "&amp;"("&amp;$F171&amp;")"</f>
        <v>JPN Daiki (3)</v>
      </c>
      <c r="P171" t="s">
        <v>4770</v>
      </c>
      <c r="Q171" t="s">
        <v>4807</v>
      </c>
      <c r="R171" s="118" t="str">
        <f>IF($B171="","",RIGHT($E171*1000+100+COUNTIF($E$2:$E171,$E171),9))</f>
        <v>050310101</v>
      </c>
    </row>
    <row r="172" spans="1:18" customFormat="1" x14ac:dyDescent="0.4">
      <c r="A172" s="259" t="s">
        <v>534</v>
      </c>
      <c r="B172" s="259">
        <v>171</v>
      </c>
      <c r="C172" s="259" t="s">
        <v>3578</v>
      </c>
      <c r="D172" s="259" t="s">
        <v>3579</v>
      </c>
      <c r="E172" s="261">
        <v>20040426</v>
      </c>
      <c r="F172" s="262">
        <v>3</v>
      </c>
      <c r="G172">
        <v>24</v>
      </c>
      <c r="H172" s="263" t="s">
        <v>491</v>
      </c>
      <c r="I172" s="263" t="s">
        <v>222</v>
      </c>
      <c r="J172" t="s">
        <v>4807</v>
      </c>
      <c r="L172">
        <f>IFERROR(INDEX(所属情報!$E:$E,MATCH(男子登録情報!A172,所属情報!$A:$A,0)),"")</f>
        <v>492189</v>
      </c>
      <c r="M172" t="str">
        <f t="shared" si="4"/>
        <v>坂口　遥斗 (3)</v>
      </c>
      <c r="N172" t="str">
        <f t="shared" si="5"/>
        <v>ｻｶｸﾞﾁ ﾊﾙﾄ</v>
      </c>
      <c r="O172" t="str">
        <f>$J172&amp;" "&amp;$I172&amp;" "&amp;"("&amp;$F172&amp;")"</f>
        <v>JPN Haruto (3)</v>
      </c>
      <c r="P172" t="s">
        <v>4770</v>
      </c>
      <c r="Q172" t="s">
        <v>4807</v>
      </c>
      <c r="R172" s="118" t="str">
        <f>IF($B172="","",RIGHT($E172*1000+100+COUNTIF($E$2:$E172,$E172),9))</f>
        <v>040426102</v>
      </c>
    </row>
    <row r="173" spans="1:18" customFormat="1" x14ac:dyDescent="0.4">
      <c r="A173" s="259" t="s">
        <v>534</v>
      </c>
      <c r="B173" s="259">
        <v>172</v>
      </c>
      <c r="C173" s="259" t="s">
        <v>3580</v>
      </c>
      <c r="D173" s="259" t="s">
        <v>3581</v>
      </c>
      <c r="E173" s="261">
        <v>20051129</v>
      </c>
      <c r="F173" s="262">
        <v>2</v>
      </c>
      <c r="G173">
        <v>29</v>
      </c>
      <c r="H173" s="263" t="s">
        <v>860</v>
      </c>
      <c r="I173" s="263" t="s">
        <v>1115</v>
      </c>
      <c r="J173" t="s">
        <v>4807</v>
      </c>
      <c r="L173">
        <f>IFERROR(INDEX(所属情報!$E:$E,MATCH(男子登録情報!A173,所属情報!$A:$A,0)),"")</f>
        <v>492189</v>
      </c>
      <c r="M173" t="str">
        <f t="shared" si="4"/>
        <v>魚谷　未徠 (2)</v>
      </c>
      <c r="N173" t="str">
        <f t="shared" si="5"/>
        <v>ｳｵﾀﾆ ﾐﾗｲ</v>
      </c>
      <c r="O173" t="str">
        <f>$J173&amp;" "&amp;$I173&amp;" "&amp;"("&amp;$F173&amp;")"</f>
        <v>JPN Mirai (2)</v>
      </c>
      <c r="P173" t="s">
        <v>4783</v>
      </c>
      <c r="Q173" t="s">
        <v>4807</v>
      </c>
      <c r="R173" s="118" t="str">
        <f>IF($B173="","",RIGHT($E173*1000+100+COUNTIF($E$2:$E173,$E173),9))</f>
        <v>051129101</v>
      </c>
    </row>
    <row r="174" spans="1:18" customFormat="1" x14ac:dyDescent="0.4">
      <c r="A174" s="259" t="s">
        <v>534</v>
      </c>
      <c r="B174" s="259">
        <v>173</v>
      </c>
      <c r="C174" s="259" t="s">
        <v>3582</v>
      </c>
      <c r="D174" s="259" t="s">
        <v>3583</v>
      </c>
      <c r="E174" s="261">
        <v>20060125</v>
      </c>
      <c r="F174" s="262">
        <v>2</v>
      </c>
      <c r="G174">
        <v>27</v>
      </c>
      <c r="H174" s="263" t="s">
        <v>4430</v>
      </c>
      <c r="I174" s="263" t="s">
        <v>4431</v>
      </c>
      <c r="J174" t="s">
        <v>4807</v>
      </c>
      <c r="L174">
        <f>IFERROR(INDEX(所属情報!$E:$E,MATCH(男子登録情報!A174,所属情報!$A:$A,0)),"")</f>
        <v>492189</v>
      </c>
      <c r="M174" t="str">
        <f t="shared" si="4"/>
        <v>リード　来優 (2)</v>
      </c>
      <c r="N174" t="str">
        <f t="shared" si="5"/>
        <v>ﾘｰﾄﾞ ﾗｲｳ</v>
      </c>
      <c r="O174" t="str">
        <f>$J174&amp;" "&amp;$I174&amp;" "&amp;"("&amp;$F174&amp;")"</f>
        <v>JPN Raiu (2)</v>
      </c>
      <c r="P174" t="s">
        <v>4766</v>
      </c>
      <c r="Q174" t="s">
        <v>4807</v>
      </c>
      <c r="R174" s="118" t="str">
        <f>IF($B174="","",RIGHT($E174*1000+100+COUNTIF($E$2:$E174,$E174),9))</f>
        <v>060125101</v>
      </c>
    </row>
    <row r="175" spans="1:18" customFormat="1" x14ac:dyDescent="0.4">
      <c r="A175" s="259" t="s">
        <v>534</v>
      </c>
      <c r="B175" s="259">
        <v>174</v>
      </c>
      <c r="C175" s="259" t="s">
        <v>3584</v>
      </c>
      <c r="D175" s="259" t="s">
        <v>3585</v>
      </c>
      <c r="E175" s="261">
        <v>20051212</v>
      </c>
      <c r="F175" s="262">
        <v>2</v>
      </c>
      <c r="G175">
        <v>27</v>
      </c>
      <c r="H175" s="263" t="s">
        <v>244</v>
      </c>
      <c r="I175" s="263" t="s">
        <v>868</v>
      </c>
      <c r="J175" t="s">
        <v>4807</v>
      </c>
      <c r="L175">
        <f>IFERROR(INDEX(所属情報!$E:$E,MATCH(男子登録情報!A175,所属情報!$A:$A,0)),"")</f>
        <v>492189</v>
      </c>
      <c r="M175" t="str">
        <f t="shared" si="4"/>
        <v>山本　啓人 (2)</v>
      </c>
      <c r="N175" t="str">
        <f t="shared" si="5"/>
        <v>ﾔﾏﾓﾄ ｹｲﾄ</v>
      </c>
      <c r="O175" t="str">
        <f>$J175&amp;" "&amp;$I175&amp;" "&amp;"("&amp;$F175&amp;")"</f>
        <v>JPN Keito (2)</v>
      </c>
      <c r="P175" t="s">
        <v>4781</v>
      </c>
      <c r="Q175" t="s">
        <v>4807</v>
      </c>
      <c r="R175" s="118" t="str">
        <f>IF($B175="","",RIGHT($E175*1000+100+COUNTIF($E$2:$E175,$E175),9))</f>
        <v>051212101</v>
      </c>
    </row>
    <row r="176" spans="1:18" customFormat="1" x14ac:dyDescent="0.4">
      <c r="A176" s="259" t="s">
        <v>534</v>
      </c>
      <c r="B176" s="259">
        <v>175</v>
      </c>
      <c r="C176" s="259" t="s">
        <v>3586</v>
      </c>
      <c r="D176" s="259" t="s">
        <v>3587</v>
      </c>
      <c r="E176" s="261">
        <v>20050402</v>
      </c>
      <c r="F176" s="262">
        <v>2</v>
      </c>
      <c r="G176">
        <v>27</v>
      </c>
      <c r="H176" s="263" t="s">
        <v>4432</v>
      </c>
      <c r="I176" s="263" t="s">
        <v>747</v>
      </c>
      <c r="J176" t="s">
        <v>4807</v>
      </c>
      <c r="L176">
        <f>IFERROR(INDEX(所属情報!$E:$E,MATCH(男子登録情報!A176,所属情報!$A:$A,0)),"")</f>
        <v>492189</v>
      </c>
      <c r="M176" t="str">
        <f t="shared" si="4"/>
        <v>徳廣　匡祇 (2)</v>
      </c>
      <c r="N176" t="str">
        <f t="shared" si="5"/>
        <v>ﾄｸﾋﾛ ﾏｻｼ</v>
      </c>
      <c r="O176" t="str">
        <f>$J176&amp;" "&amp;$I176&amp;" "&amp;"("&amp;$F176&amp;")"</f>
        <v>JPN Masashi (2)</v>
      </c>
      <c r="P176" t="s">
        <v>4766</v>
      </c>
      <c r="Q176" t="s">
        <v>4807</v>
      </c>
      <c r="R176" s="118" t="str">
        <f>IF($B176="","",RIGHT($E176*1000+100+COUNTIF($E$2:$E176,$E176),9))</f>
        <v>050402101</v>
      </c>
    </row>
    <row r="177" spans="1:18" customFormat="1" x14ac:dyDescent="0.4">
      <c r="A177" s="259" t="s">
        <v>534</v>
      </c>
      <c r="B177" s="259">
        <v>176</v>
      </c>
      <c r="C177" s="259" t="s">
        <v>3588</v>
      </c>
      <c r="D177" s="259" t="s">
        <v>3589</v>
      </c>
      <c r="E177" s="261">
        <v>20051006</v>
      </c>
      <c r="F177" s="262">
        <v>2</v>
      </c>
      <c r="G177">
        <v>27</v>
      </c>
      <c r="H177" s="263" t="s">
        <v>731</v>
      </c>
      <c r="I177" s="263" t="s">
        <v>240</v>
      </c>
      <c r="J177" t="s">
        <v>4807</v>
      </c>
      <c r="L177">
        <f>IFERROR(INDEX(所属情報!$E:$E,MATCH(男子登録情報!A177,所属情報!$A:$A,0)),"")</f>
        <v>492189</v>
      </c>
      <c r="M177" t="str">
        <f t="shared" si="4"/>
        <v>松永　颯優 (2)</v>
      </c>
      <c r="N177" t="str">
        <f t="shared" si="5"/>
        <v>ﾏﾂﾅｶﾞ ｿｳﾏ</v>
      </c>
      <c r="O177" t="str">
        <f>$J177&amp;" "&amp;$I177&amp;" "&amp;"("&amp;$F177&amp;")"</f>
        <v>JPN Soma (2)</v>
      </c>
      <c r="P177" t="s">
        <v>4789</v>
      </c>
      <c r="Q177" t="s">
        <v>4807</v>
      </c>
      <c r="R177" s="118" t="str">
        <f>IF($B177="","",RIGHT($E177*1000+100+COUNTIF($E$2:$E177,$E177),9))</f>
        <v>051006101</v>
      </c>
    </row>
    <row r="178" spans="1:18" customFormat="1" x14ac:dyDescent="0.4">
      <c r="A178" s="259" t="s">
        <v>534</v>
      </c>
      <c r="B178" s="259">
        <v>177</v>
      </c>
      <c r="C178" s="259" t="s">
        <v>3590</v>
      </c>
      <c r="D178" s="259" t="s">
        <v>3591</v>
      </c>
      <c r="E178" s="261">
        <v>20050409</v>
      </c>
      <c r="F178" s="262">
        <v>2</v>
      </c>
      <c r="G178">
        <v>24</v>
      </c>
      <c r="H178" s="263" t="s">
        <v>4433</v>
      </c>
      <c r="I178" s="263" t="s">
        <v>1653</v>
      </c>
      <c r="J178" t="s">
        <v>4807</v>
      </c>
      <c r="L178">
        <f>IFERROR(INDEX(所属情報!$E:$E,MATCH(男子登録情報!A178,所属情報!$A:$A,0)),"")</f>
        <v>492189</v>
      </c>
      <c r="M178" t="str">
        <f t="shared" si="4"/>
        <v>菅原　雅晴 (2)</v>
      </c>
      <c r="N178" t="str">
        <f t="shared" si="5"/>
        <v>ｽｶﾞﾜﾗ ﾏｻﾊﾙ</v>
      </c>
      <c r="O178" t="str">
        <f>$J178&amp;" "&amp;$I178&amp;" "&amp;"("&amp;$F178&amp;")"</f>
        <v>JPN Masaharu (2)</v>
      </c>
      <c r="P178" t="s">
        <v>4774</v>
      </c>
      <c r="Q178" t="s">
        <v>4807</v>
      </c>
      <c r="R178" s="118" t="str">
        <f>IF($B178="","",RIGHT($E178*1000+100+COUNTIF($E$2:$E178,$E178),9))</f>
        <v>050409101</v>
      </c>
    </row>
    <row r="179" spans="1:18" customFormat="1" x14ac:dyDescent="0.4">
      <c r="A179" s="259" t="s">
        <v>534</v>
      </c>
      <c r="B179" s="259">
        <v>178</v>
      </c>
      <c r="C179" s="259" t="s">
        <v>3592</v>
      </c>
      <c r="D179" s="259" t="s">
        <v>3593</v>
      </c>
      <c r="E179" s="261">
        <v>20051129</v>
      </c>
      <c r="F179" s="262">
        <v>2</v>
      </c>
      <c r="G179">
        <v>26</v>
      </c>
      <c r="H179" s="263" t="s">
        <v>255</v>
      </c>
      <c r="I179" s="263" t="s">
        <v>73</v>
      </c>
      <c r="J179" t="s">
        <v>4807</v>
      </c>
      <c r="L179">
        <f>IFERROR(INDEX(所属情報!$E:$E,MATCH(男子登録情報!A179,所属情報!$A:$A,0)),"")</f>
        <v>492189</v>
      </c>
      <c r="M179" t="str">
        <f t="shared" si="4"/>
        <v>河田　隼利 (2)</v>
      </c>
      <c r="N179" t="str">
        <f t="shared" si="5"/>
        <v>ｶﾜﾀ ﾊﾔﾄ</v>
      </c>
      <c r="O179" t="str">
        <f>$J179&amp;" "&amp;$I179&amp;" "&amp;"("&amp;$F179&amp;")"</f>
        <v>JPN Hayato (2)</v>
      </c>
      <c r="P179" t="s">
        <v>4790</v>
      </c>
      <c r="Q179" t="s">
        <v>4807</v>
      </c>
      <c r="R179" s="118" t="str">
        <f>IF($B179="","",RIGHT($E179*1000+100+COUNTIF($E$2:$E179,$E179),9))</f>
        <v>051129102</v>
      </c>
    </row>
    <row r="180" spans="1:18" customFormat="1" x14ac:dyDescent="0.4">
      <c r="A180" s="259" t="s">
        <v>534</v>
      </c>
      <c r="B180" s="259">
        <v>179</v>
      </c>
      <c r="C180" s="259" t="s">
        <v>3594</v>
      </c>
      <c r="D180" s="259" t="s">
        <v>3595</v>
      </c>
      <c r="E180" s="261">
        <v>20050428</v>
      </c>
      <c r="F180" s="262">
        <v>2</v>
      </c>
      <c r="G180">
        <v>25</v>
      </c>
      <c r="H180" s="263" t="s">
        <v>4434</v>
      </c>
      <c r="I180" s="263" t="s">
        <v>2184</v>
      </c>
      <c r="J180" t="s">
        <v>4807</v>
      </c>
      <c r="L180">
        <f>IFERROR(INDEX(所属情報!$E:$E,MATCH(男子登録情報!A180,所属情報!$A:$A,0)),"")</f>
        <v>492189</v>
      </c>
      <c r="M180" t="str">
        <f t="shared" si="4"/>
        <v>板垣　弘海 (2)</v>
      </c>
      <c r="N180" t="str">
        <f t="shared" si="5"/>
        <v>ｲﾀｶﾞｷ ﾋﾛﾐ</v>
      </c>
      <c r="O180" t="str">
        <f>$J180&amp;" "&amp;$I180&amp;" "&amp;"("&amp;$F180&amp;")"</f>
        <v>JPN Hiromi (2)</v>
      </c>
      <c r="P180" t="s">
        <v>4791</v>
      </c>
      <c r="Q180" t="s">
        <v>4807</v>
      </c>
      <c r="R180" s="118" t="str">
        <f>IF($B180="","",RIGHT($E180*1000+100+COUNTIF($E$2:$E180,$E180),9))</f>
        <v>050428102</v>
      </c>
    </row>
    <row r="181" spans="1:18" customFormat="1" x14ac:dyDescent="0.4">
      <c r="A181" s="259" t="s">
        <v>534</v>
      </c>
      <c r="B181" s="259">
        <v>180</v>
      </c>
      <c r="C181" s="259" t="s">
        <v>3596</v>
      </c>
      <c r="D181" s="259" t="s">
        <v>3597</v>
      </c>
      <c r="E181" s="261">
        <v>20051207</v>
      </c>
      <c r="F181" s="262">
        <v>2</v>
      </c>
      <c r="G181">
        <v>31</v>
      </c>
      <c r="H181" s="263" t="s">
        <v>782</v>
      </c>
      <c r="I181" s="263" t="s">
        <v>268</v>
      </c>
      <c r="J181" t="s">
        <v>4807</v>
      </c>
      <c r="L181">
        <f>IFERROR(INDEX(所属情報!$E:$E,MATCH(男子登録情報!A181,所属情報!$A:$A,0)),"")</f>
        <v>492189</v>
      </c>
      <c r="M181" t="str">
        <f t="shared" si="4"/>
        <v>古田　瑞樹 (2)</v>
      </c>
      <c r="N181" t="str">
        <f t="shared" si="5"/>
        <v>ﾌﾙﾀ ﾐｽﾞｷ</v>
      </c>
      <c r="O181" t="str">
        <f>$J181&amp;" "&amp;$I181&amp;" "&amp;"("&amp;$F181&amp;")"</f>
        <v>JPN Mizuki (2)</v>
      </c>
      <c r="P181" t="s">
        <v>4766</v>
      </c>
      <c r="Q181" t="s">
        <v>4807</v>
      </c>
      <c r="R181" s="118" t="str">
        <f>IF($B181="","",RIGHT($E181*1000+100+COUNTIF($E$2:$E181,$E181),9))</f>
        <v>051207101</v>
      </c>
    </row>
    <row r="182" spans="1:18" customFormat="1" x14ac:dyDescent="0.4">
      <c r="A182" s="259" t="s">
        <v>534</v>
      </c>
      <c r="B182" s="259">
        <v>181</v>
      </c>
      <c r="C182" s="259" t="s">
        <v>3598</v>
      </c>
      <c r="D182" s="259" t="s">
        <v>3599</v>
      </c>
      <c r="E182" s="261">
        <v>20060222</v>
      </c>
      <c r="F182" s="262">
        <v>2</v>
      </c>
      <c r="G182">
        <v>25</v>
      </c>
      <c r="H182" s="263" t="s">
        <v>4435</v>
      </c>
      <c r="I182" s="263" t="s">
        <v>173</v>
      </c>
      <c r="J182" t="s">
        <v>4807</v>
      </c>
      <c r="L182">
        <f>IFERROR(INDEX(所属情報!$E:$E,MATCH(男子登録情報!A182,所属情報!$A:$A,0)),"")</f>
        <v>492189</v>
      </c>
      <c r="M182" t="str">
        <f t="shared" si="4"/>
        <v>竹村　明人 (2)</v>
      </c>
      <c r="N182" t="str">
        <f t="shared" si="5"/>
        <v>ﾀｹﾑﾗ ｱｷﾄ</v>
      </c>
      <c r="O182" t="str">
        <f>$J182&amp;" "&amp;$I182&amp;" "&amp;"("&amp;$F182&amp;")"</f>
        <v>JPN Akito (2)</v>
      </c>
      <c r="P182" t="s">
        <v>4792</v>
      </c>
      <c r="Q182" t="s">
        <v>4807</v>
      </c>
      <c r="R182" s="118" t="str">
        <f>IF($B182="","",RIGHT($E182*1000+100+COUNTIF($E$2:$E182,$E182),9))</f>
        <v>060222101</v>
      </c>
    </row>
    <row r="183" spans="1:18" customFormat="1" x14ac:dyDescent="0.4">
      <c r="A183" s="259" t="s">
        <v>534</v>
      </c>
      <c r="B183" s="259">
        <v>182</v>
      </c>
      <c r="C183" s="259" t="s">
        <v>3600</v>
      </c>
      <c r="D183" s="259" t="s">
        <v>3601</v>
      </c>
      <c r="E183" s="261">
        <v>20051105</v>
      </c>
      <c r="F183" s="262">
        <v>2</v>
      </c>
      <c r="G183">
        <v>26</v>
      </c>
      <c r="H183" s="263" t="s">
        <v>4436</v>
      </c>
      <c r="I183" s="263" t="s">
        <v>4437</v>
      </c>
      <c r="J183" t="s">
        <v>4807</v>
      </c>
      <c r="L183">
        <f>IFERROR(INDEX(所属情報!$E:$E,MATCH(男子登録情報!A183,所属情報!$A:$A,0)),"")</f>
        <v>492189</v>
      </c>
      <c r="M183" t="str">
        <f t="shared" si="4"/>
        <v>高倉　侃斗 (2)</v>
      </c>
      <c r="N183" t="str">
        <f t="shared" si="5"/>
        <v>ﾀｶｸﾗ ｶﾝﾄ</v>
      </c>
      <c r="O183" t="str">
        <f>$J183&amp;" "&amp;$I183&amp;" "&amp;"("&amp;$F183&amp;")"</f>
        <v>JPN Kanto (2)</v>
      </c>
      <c r="P183" t="s">
        <v>4771</v>
      </c>
      <c r="Q183" t="s">
        <v>4807</v>
      </c>
      <c r="R183" s="118" t="str">
        <f>IF($B183="","",RIGHT($E183*1000+100+COUNTIF($E$2:$E183,$E183),9))</f>
        <v>051105101</v>
      </c>
    </row>
    <row r="184" spans="1:18" customFormat="1" x14ac:dyDescent="0.4">
      <c r="A184" s="259" t="s">
        <v>534</v>
      </c>
      <c r="B184" s="259">
        <v>183</v>
      </c>
      <c r="C184" s="259" t="s">
        <v>3602</v>
      </c>
      <c r="D184" s="259" t="s">
        <v>3603</v>
      </c>
      <c r="E184" s="261">
        <v>20050516</v>
      </c>
      <c r="F184" s="262">
        <v>2</v>
      </c>
      <c r="G184">
        <v>37</v>
      </c>
      <c r="H184" s="263" t="s">
        <v>4438</v>
      </c>
      <c r="I184" s="263" t="s">
        <v>2993</v>
      </c>
      <c r="J184" t="s">
        <v>4807</v>
      </c>
      <c r="L184">
        <f>IFERROR(INDEX(所属情報!$E:$E,MATCH(男子登録情報!A184,所属情報!$A:$A,0)),"")</f>
        <v>492189</v>
      </c>
      <c r="M184" t="str">
        <f t="shared" si="4"/>
        <v>野口　恭吾 (2)</v>
      </c>
      <c r="N184" t="str">
        <f t="shared" si="5"/>
        <v>ﾉｸﾞﾁ ｷｮｳｺﾞ</v>
      </c>
      <c r="O184" t="str">
        <f>$J184&amp;" "&amp;$I184&amp;" "&amp;"("&amp;$F184&amp;")"</f>
        <v>JPN Kyogo (2)</v>
      </c>
      <c r="P184" t="s">
        <v>4770</v>
      </c>
      <c r="Q184" t="s">
        <v>4807</v>
      </c>
      <c r="R184" s="118" t="str">
        <f>IF($B184="","",RIGHT($E184*1000+100+COUNTIF($E$2:$E184,$E184),9))</f>
        <v>050516101</v>
      </c>
    </row>
    <row r="185" spans="1:18" customFormat="1" x14ac:dyDescent="0.4">
      <c r="A185" s="259" t="s">
        <v>534</v>
      </c>
      <c r="B185" s="259">
        <v>184</v>
      </c>
      <c r="C185" s="259" t="s">
        <v>3604</v>
      </c>
      <c r="D185" s="259" t="s">
        <v>3605</v>
      </c>
      <c r="E185" s="261">
        <v>20060312</v>
      </c>
      <c r="F185" s="262">
        <v>2</v>
      </c>
      <c r="G185">
        <v>28</v>
      </c>
      <c r="H185" s="263" t="s">
        <v>305</v>
      </c>
      <c r="I185" s="263" t="s">
        <v>4439</v>
      </c>
      <c r="J185" t="s">
        <v>4807</v>
      </c>
      <c r="L185">
        <f>IFERROR(INDEX(所属情報!$E:$E,MATCH(男子登録情報!A185,所属情報!$A:$A,0)),"")</f>
        <v>492189</v>
      </c>
      <c r="M185" t="str">
        <f t="shared" si="4"/>
        <v>松原　幸之助 (2)</v>
      </c>
      <c r="N185" t="str">
        <f t="shared" si="5"/>
        <v>ﾏﾂﾊﾞﾗ ｺｳﾉｽｹ</v>
      </c>
      <c r="O185" t="str">
        <f>$J185&amp;" "&amp;$I185&amp;" "&amp;"("&amp;$F185&amp;")"</f>
        <v>JPN Konosuke (2)</v>
      </c>
      <c r="P185" t="s">
        <v>4793</v>
      </c>
      <c r="Q185" t="s">
        <v>4807</v>
      </c>
      <c r="R185" s="118" t="str">
        <f>IF($B185="","",RIGHT($E185*1000+100+COUNTIF($E$2:$E185,$E185),9))</f>
        <v>060312101</v>
      </c>
    </row>
    <row r="186" spans="1:18" customFormat="1" x14ac:dyDescent="0.4">
      <c r="A186" s="259" t="s">
        <v>534</v>
      </c>
      <c r="B186" s="259">
        <v>185</v>
      </c>
      <c r="C186" s="259" t="s">
        <v>3606</v>
      </c>
      <c r="D186" s="259" t="s">
        <v>3607</v>
      </c>
      <c r="E186" s="261">
        <v>20051013</v>
      </c>
      <c r="F186" s="262">
        <v>2</v>
      </c>
      <c r="G186">
        <v>35</v>
      </c>
      <c r="H186" s="263" t="s">
        <v>245</v>
      </c>
      <c r="I186" s="263" t="s">
        <v>351</v>
      </c>
      <c r="J186" t="s">
        <v>4807</v>
      </c>
      <c r="L186">
        <f>IFERROR(INDEX(所属情報!$E:$E,MATCH(男子登録情報!A186,所属情報!$A:$A,0)),"")</f>
        <v>492189</v>
      </c>
      <c r="M186" t="str">
        <f t="shared" si="4"/>
        <v>渡部　篤季 (2)</v>
      </c>
      <c r="N186" t="str">
        <f t="shared" si="5"/>
        <v>ﾜﾀﾅﾍﾞ ｱﾂｷ</v>
      </c>
      <c r="O186" t="str">
        <f>$J186&amp;" "&amp;$I186&amp;" "&amp;"("&amp;$F186&amp;")"</f>
        <v>JPN Atsuki (2)</v>
      </c>
      <c r="P186" t="s">
        <v>4794</v>
      </c>
      <c r="Q186" t="s">
        <v>4807</v>
      </c>
      <c r="R186" s="118" t="str">
        <f>IF($B186="","",RIGHT($E186*1000+100+COUNTIF($E$2:$E186,$E186),9))</f>
        <v>051013101</v>
      </c>
    </row>
    <row r="187" spans="1:18" customFormat="1" x14ac:dyDescent="0.4">
      <c r="A187" s="259" t="s">
        <v>534</v>
      </c>
      <c r="B187" s="259">
        <v>186</v>
      </c>
      <c r="C187" s="259" t="s">
        <v>4919</v>
      </c>
      <c r="D187" s="259" t="s">
        <v>3608</v>
      </c>
      <c r="E187" s="261">
        <v>20051007</v>
      </c>
      <c r="F187" s="262">
        <v>2</v>
      </c>
      <c r="G187">
        <v>26</v>
      </c>
      <c r="H187" s="263" t="s">
        <v>25</v>
      </c>
      <c r="I187" s="263" t="s">
        <v>101</v>
      </c>
      <c r="J187" t="s">
        <v>4807</v>
      </c>
      <c r="L187">
        <f>IFERROR(INDEX(所属情報!$E:$E,MATCH(男子登録情報!A187,所属情報!$A:$A,0)),"")</f>
        <v>492189</v>
      </c>
      <c r="M187" t="str">
        <f t="shared" si="4"/>
        <v>清水　柊汰 (2)</v>
      </c>
      <c r="N187" t="str">
        <f t="shared" si="5"/>
        <v>ｼﾐｽﾞ ｼｭｳﾀ</v>
      </c>
      <c r="O187" t="str">
        <f>$J187&amp;" "&amp;$I187&amp;" "&amp;"("&amp;$F187&amp;")"</f>
        <v>JPN Shuta (2)</v>
      </c>
      <c r="P187" t="s">
        <v>4771</v>
      </c>
      <c r="Q187" t="s">
        <v>4807</v>
      </c>
      <c r="R187" s="118" t="str">
        <f>IF($B187="","",RIGHT($E187*1000+100+COUNTIF($E$2:$E187,$E187),9))</f>
        <v>051007101</v>
      </c>
    </row>
    <row r="188" spans="1:18" customFormat="1" x14ac:dyDescent="0.4">
      <c r="A188" s="259" t="s">
        <v>534</v>
      </c>
      <c r="B188" s="259">
        <v>187</v>
      </c>
      <c r="C188" s="259" t="s">
        <v>3609</v>
      </c>
      <c r="D188" s="259" t="s">
        <v>3610</v>
      </c>
      <c r="E188" s="261">
        <v>20060325</v>
      </c>
      <c r="F188" s="262">
        <v>2</v>
      </c>
      <c r="G188">
        <v>25</v>
      </c>
      <c r="H188" s="263" t="s">
        <v>4440</v>
      </c>
      <c r="I188" s="263" t="s">
        <v>73</v>
      </c>
      <c r="J188" t="s">
        <v>4807</v>
      </c>
      <c r="L188">
        <f>IFERROR(INDEX(所属情報!$E:$E,MATCH(男子登録情報!A188,所属情報!$A:$A,0)),"")</f>
        <v>492189</v>
      </c>
      <c r="M188" t="str">
        <f t="shared" si="4"/>
        <v>冨江　駿仁 (2)</v>
      </c>
      <c r="N188" t="str">
        <f t="shared" si="5"/>
        <v>ﾄﾐｴ ﾊﾔﾄ</v>
      </c>
      <c r="O188" t="str">
        <f>$J188&amp;" "&amp;$I188&amp;" "&amp;"("&amp;$F188&amp;")"</f>
        <v>JPN Hayato (2)</v>
      </c>
      <c r="P188" t="s">
        <v>4791</v>
      </c>
      <c r="Q188" t="s">
        <v>4807</v>
      </c>
      <c r="R188" s="118" t="str">
        <f>IF($B188="","",RIGHT($E188*1000+100+COUNTIF($E$2:$E188,$E188),9))</f>
        <v>060325101</v>
      </c>
    </row>
    <row r="189" spans="1:18" customFormat="1" x14ac:dyDescent="0.4">
      <c r="A189" s="259" t="s">
        <v>534</v>
      </c>
      <c r="B189" s="259">
        <v>188</v>
      </c>
      <c r="C189" s="259" t="s">
        <v>3611</v>
      </c>
      <c r="D189" s="259" t="s">
        <v>3612</v>
      </c>
      <c r="E189" s="261">
        <v>20050901</v>
      </c>
      <c r="F189" s="262">
        <v>2</v>
      </c>
      <c r="G189">
        <v>28</v>
      </c>
      <c r="H189" s="263" t="s">
        <v>1091</v>
      </c>
      <c r="I189" s="263" t="s">
        <v>142</v>
      </c>
      <c r="J189" t="s">
        <v>4807</v>
      </c>
      <c r="L189">
        <f>IFERROR(INDEX(所属情報!$E:$E,MATCH(男子登録情報!A189,所属情報!$A:$A,0)),"")</f>
        <v>492189</v>
      </c>
      <c r="M189" t="str">
        <f t="shared" si="4"/>
        <v>桂　将貴 (2)</v>
      </c>
      <c r="N189" t="str">
        <f t="shared" si="5"/>
        <v>ｶﾂﾗ ﾏｻｷ</v>
      </c>
      <c r="O189" t="str">
        <f>$J189&amp;" "&amp;$I189&amp;" "&amp;"("&amp;$F189&amp;")"</f>
        <v>JPN Masaki (2)</v>
      </c>
      <c r="P189" t="s">
        <v>4770</v>
      </c>
      <c r="Q189" t="s">
        <v>4807</v>
      </c>
      <c r="R189" s="118" t="str">
        <f>IF($B189="","",RIGHT($E189*1000+100+COUNTIF($E$2:$E189,$E189),9))</f>
        <v>050901101</v>
      </c>
    </row>
    <row r="190" spans="1:18" customFormat="1" x14ac:dyDescent="0.4">
      <c r="A190" s="259" t="s">
        <v>534</v>
      </c>
      <c r="B190" s="259">
        <v>189</v>
      </c>
      <c r="C190" s="259" t="s">
        <v>3613</v>
      </c>
      <c r="D190" s="259" t="s">
        <v>3614</v>
      </c>
      <c r="E190" s="261">
        <v>20050822</v>
      </c>
      <c r="F190" s="262">
        <v>2</v>
      </c>
      <c r="G190">
        <v>25</v>
      </c>
      <c r="H190" s="263" t="s">
        <v>499</v>
      </c>
      <c r="I190" s="263" t="s">
        <v>158</v>
      </c>
      <c r="J190" t="s">
        <v>4807</v>
      </c>
      <c r="L190">
        <f>IFERROR(INDEX(所属情報!$E:$E,MATCH(男子登録情報!A190,所属情報!$A:$A,0)),"")</f>
        <v>492189</v>
      </c>
      <c r="M190" t="str">
        <f t="shared" si="4"/>
        <v>池田　快音 (2)</v>
      </c>
      <c r="N190" t="str">
        <f t="shared" si="5"/>
        <v>ｲｹﾀﾞ ｶｲﾄ</v>
      </c>
      <c r="O190" t="str">
        <f>$J190&amp;" "&amp;$I190&amp;" "&amp;"("&amp;$F190&amp;")"</f>
        <v>JPN Kaito (2)</v>
      </c>
      <c r="P190" t="s">
        <v>4771</v>
      </c>
      <c r="Q190" t="s">
        <v>4807</v>
      </c>
      <c r="R190" s="118" t="str">
        <f>IF($B190="","",RIGHT($E190*1000+100+COUNTIF($E$2:$E190,$E190),9))</f>
        <v>050822101</v>
      </c>
    </row>
    <row r="191" spans="1:18" customFormat="1" x14ac:dyDescent="0.4">
      <c r="A191" s="259" t="s">
        <v>534</v>
      </c>
      <c r="B191" s="259">
        <v>190</v>
      </c>
      <c r="C191" s="259" t="s">
        <v>3615</v>
      </c>
      <c r="D191" s="259" t="s">
        <v>3616</v>
      </c>
      <c r="E191" s="261">
        <v>20060131</v>
      </c>
      <c r="F191" s="262">
        <v>2</v>
      </c>
      <c r="G191">
        <v>26</v>
      </c>
      <c r="H191" s="263" t="s">
        <v>4441</v>
      </c>
      <c r="I191" s="263" t="s">
        <v>222</v>
      </c>
      <c r="J191" t="s">
        <v>4807</v>
      </c>
      <c r="L191">
        <f>IFERROR(INDEX(所属情報!$E:$E,MATCH(男子登録情報!A191,所属情報!$A:$A,0)),"")</f>
        <v>492189</v>
      </c>
      <c r="M191" t="str">
        <f t="shared" si="4"/>
        <v>角田　陽都 (2)</v>
      </c>
      <c r="N191" t="str">
        <f t="shared" si="5"/>
        <v>ｽﾐﾀﾞ ﾊﾙﾄ</v>
      </c>
      <c r="O191" t="str">
        <f>$J191&amp;" "&amp;$I191&amp;" "&amp;"("&amp;$F191&amp;")"</f>
        <v>JPN Haruto (2)</v>
      </c>
      <c r="P191" t="s">
        <v>4770</v>
      </c>
      <c r="Q191" t="s">
        <v>4807</v>
      </c>
      <c r="R191" s="118" t="str">
        <f>IF($B191="","",RIGHT($E191*1000+100+COUNTIF($E$2:$E191,$E191),9))</f>
        <v>060131102</v>
      </c>
    </row>
    <row r="192" spans="1:18" customFormat="1" x14ac:dyDescent="0.4">
      <c r="A192" s="259" t="s">
        <v>534</v>
      </c>
      <c r="B192" s="259">
        <v>191</v>
      </c>
      <c r="C192" s="259" t="s">
        <v>3617</v>
      </c>
      <c r="D192" s="259" t="s">
        <v>3618</v>
      </c>
      <c r="E192" s="261">
        <v>20060109</v>
      </c>
      <c r="F192" s="262">
        <v>2</v>
      </c>
      <c r="G192">
        <v>28</v>
      </c>
      <c r="H192" s="263" t="s">
        <v>110</v>
      </c>
      <c r="I192" s="263" t="s">
        <v>4442</v>
      </c>
      <c r="J192" t="s">
        <v>4807</v>
      </c>
      <c r="L192">
        <f>IFERROR(INDEX(所属情報!$E:$E,MATCH(男子登録情報!A192,所属情報!$A:$A,0)),"")</f>
        <v>492189</v>
      </c>
      <c r="M192" t="str">
        <f t="shared" si="4"/>
        <v>中村　孔明 (2)</v>
      </c>
      <c r="N192" t="str">
        <f t="shared" si="5"/>
        <v>ﾅｶﾑﾗ ｺｳﾒｲ</v>
      </c>
      <c r="O192" t="str">
        <f>$J192&amp;" "&amp;$I192&amp;" "&amp;"("&amp;$F192&amp;")"</f>
        <v>JPN Komei (2)</v>
      </c>
      <c r="P192" t="s">
        <v>4771</v>
      </c>
      <c r="Q192" t="s">
        <v>4807</v>
      </c>
      <c r="R192" s="118" t="str">
        <f>IF($B192="","",RIGHT($E192*1000+100+COUNTIF($E$2:$E192,$E192),9))</f>
        <v>060109101</v>
      </c>
    </row>
    <row r="193" spans="1:18" customFormat="1" x14ac:dyDescent="0.4">
      <c r="A193" s="259" t="s">
        <v>534</v>
      </c>
      <c r="B193" s="259">
        <v>192</v>
      </c>
      <c r="C193" s="259" t="s">
        <v>4920</v>
      </c>
      <c r="D193" s="259" t="s">
        <v>4921</v>
      </c>
      <c r="E193" s="261">
        <v>20050616</v>
      </c>
      <c r="F193" s="262">
        <v>2</v>
      </c>
      <c r="G193">
        <v>27</v>
      </c>
      <c r="H193" s="263" t="s">
        <v>1091</v>
      </c>
      <c r="I193" s="263" t="s">
        <v>858</v>
      </c>
      <c r="J193" t="s">
        <v>4807</v>
      </c>
      <c r="L193">
        <f>IFERROR(INDEX(所属情報!$E:$E,MATCH(男子登録情報!A193,所属情報!$A:$A,0)),"")</f>
        <v>492189</v>
      </c>
      <c r="M193" t="str">
        <f t="shared" si="4"/>
        <v>桂　蒼人 (2)</v>
      </c>
      <c r="N193" t="str">
        <f t="shared" si="5"/>
        <v>ｶﾂﾗ ｱｵﾄ</v>
      </c>
      <c r="O193" t="str">
        <f>$J193&amp;" "&amp;$I193&amp;" "&amp;"("&amp;$F193&amp;")"</f>
        <v>JPN Aoto (2)</v>
      </c>
      <c r="P193" t="s">
        <v>4765</v>
      </c>
      <c r="Q193" t="s">
        <v>4807</v>
      </c>
      <c r="R193" s="118" t="str">
        <f>IF($B193="","",RIGHT($E193*1000+100+COUNTIF($E$2:$E193,$E193),9))</f>
        <v>050616101</v>
      </c>
    </row>
    <row r="194" spans="1:18" customFormat="1" x14ac:dyDescent="0.4">
      <c r="A194" s="259" t="s">
        <v>534</v>
      </c>
      <c r="B194" s="259">
        <v>193</v>
      </c>
      <c r="C194" s="259" t="s">
        <v>4922</v>
      </c>
      <c r="D194" s="259" t="s">
        <v>4923</v>
      </c>
      <c r="E194" s="261">
        <v>20060228</v>
      </c>
      <c r="F194" s="262">
        <v>2</v>
      </c>
      <c r="G194">
        <v>35</v>
      </c>
      <c r="H194" s="263" t="s">
        <v>493</v>
      </c>
      <c r="I194" s="263" t="s">
        <v>125</v>
      </c>
      <c r="J194" t="s">
        <v>4807</v>
      </c>
      <c r="L194">
        <f>IFERROR(INDEX(所属情報!$E:$E,MATCH(男子登録情報!A194,所属情報!$A:$A,0)),"")</f>
        <v>492189</v>
      </c>
      <c r="M194" t="str">
        <f t="shared" ref="M194:M257" si="6">$C194&amp;" "&amp;"("&amp;$F194&amp;")"</f>
        <v>吉村　陸翔 (2)</v>
      </c>
      <c r="N194" t="str">
        <f t="shared" si="5"/>
        <v>ﾖｼﾑﾗ ﾘｸﾄ</v>
      </c>
      <c r="O194" t="str">
        <f>$J194&amp;" "&amp;$I194&amp;" "&amp;"("&amp;$F194&amp;")"</f>
        <v>JPN Rikuto (2)</v>
      </c>
      <c r="P194" t="s">
        <v>4770</v>
      </c>
      <c r="Q194" t="s">
        <v>4807</v>
      </c>
      <c r="R194" s="118" t="str">
        <f>IF($B194="","",RIGHT($E194*1000+100+COUNTIF($E$2:$E194,$E194),9))</f>
        <v>060228101</v>
      </c>
    </row>
    <row r="195" spans="1:18" customFormat="1" x14ac:dyDescent="0.4">
      <c r="A195" s="259" t="s">
        <v>534</v>
      </c>
      <c r="B195" s="259">
        <v>194</v>
      </c>
      <c r="C195" s="259" t="s">
        <v>4924</v>
      </c>
      <c r="D195" s="259" t="s">
        <v>4925</v>
      </c>
      <c r="E195" s="261">
        <v>20050901</v>
      </c>
      <c r="F195" s="262">
        <v>2</v>
      </c>
      <c r="G195">
        <v>28</v>
      </c>
      <c r="H195" s="263" t="s">
        <v>1049</v>
      </c>
      <c r="I195" s="263" t="s">
        <v>6455</v>
      </c>
      <c r="J195" t="s">
        <v>4807</v>
      </c>
      <c r="L195">
        <f>IFERROR(INDEX(所属情報!$E:$E,MATCH(男子登録情報!A195,所属情報!$A:$A,0)),"")</f>
        <v>492189</v>
      </c>
      <c r="M195" t="str">
        <f t="shared" si="6"/>
        <v>西　桔平 (2)</v>
      </c>
      <c r="N195" t="str">
        <f t="shared" ref="N195:N258" si="7">$D195</f>
        <v>ﾆｼ ｷｯﾍﾟｲ</v>
      </c>
      <c r="O195" t="str">
        <f>$J195&amp;" "&amp;$I195&amp;" "&amp;"("&amp;$F195&amp;")"</f>
        <v>JPN Kippei (2)</v>
      </c>
      <c r="P195" t="s">
        <v>4770</v>
      </c>
      <c r="Q195" t="s">
        <v>4807</v>
      </c>
      <c r="R195" s="118" t="str">
        <f>IF($B195="","",RIGHT($E195*1000+100+COUNTIF($E$2:$E195,$E195),9))</f>
        <v>050901102</v>
      </c>
    </row>
    <row r="196" spans="1:18" customFormat="1" x14ac:dyDescent="0.4">
      <c r="A196" s="259" t="s">
        <v>534</v>
      </c>
      <c r="B196" s="259">
        <v>195</v>
      </c>
      <c r="C196" s="259" t="s">
        <v>4926</v>
      </c>
      <c r="D196" s="259" t="s">
        <v>4927</v>
      </c>
      <c r="E196" s="261">
        <v>20051222</v>
      </c>
      <c r="F196" s="262">
        <v>2</v>
      </c>
      <c r="G196">
        <v>27</v>
      </c>
      <c r="H196" s="263" t="s">
        <v>520</v>
      </c>
      <c r="I196" s="263" t="s">
        <v>6456</v>
      </c>
      <c r="J196" t="s">
        <v>4807</v>
      </c>
      <c r="L196">
        <f>IFERROR(INDEX(所属情報!$E:$E,MATCH(男子登録情報!A196,所属情報!$A:$A,0)),"")</f>
        <v>492189</v>
      </c>
      <c r="M196" t="str">
        <f t="shared" si="6"/>
        <v>小西　夢空 (2)</v>
      </c>
      <c r="N196" t="str">
        <f t="shared" si="7"/>
        <v>ｺﾆｼ ﾕｱ</v>
      </c>
      <c r="O196" t="str">
        <f>$J196&amp;" "&amp;$I196&amp;" "&amp;"("&amp;$F196&amp;")"</f>
        <v>JPN Yua (2)</v>
      </c>
      <c r="P196" t="s">
        <v>4781</v>
      </c>
      <c r="Q196" t="s">
        <v>4807</v>
      </c>
      <c r="R196" s="118" t="str">
        <f>IF($B196="","",RIGHT($E196*1000+100+COUNTIF($E$2:$E196,$E196),9))</f>
        <v>051222101</v>
      </c>
    </row>
    <row r="197" spans="1:18" customFormat="1" x14ac:dyDescent="0.4">
      <c r="A197" s="259" t="s">
        <v>534</v>
      </c>
      <c r="B197" s="259">
        <v>196</v>
      </c>
      <c r="C197" s="259" t="s">
        <v>4928</v>
      </c>
      <c r="D197" s="259" t="s">
        <v>4929</v>
      </c>
      <c r="E197" s="261">
        <v>20050907</v>
      </c>
      <c r="F197" s="262">
        <v>2</v>
      </c>
      <c r="G197">
        <v>21</v>
      </c>
      <c r="H197" s="263" t="s">
        <v>245</v>
      </c>
      <c r="I197" s="263" t="s">
        <v>6457</v>
      </c>
      <c r="J197" t="s">
        <v>4807</v>
      </c>
      <c r="L197">
        <f>IFERROR(INDEX(所属情報!$E:$E,MATCH(男子登録情報!A197,所属情報!$A:$A,0)),"")</f>
        <v>492189</v>
      </c>
      <c r="M197" t="str">
        <f t="shared" si="6"/>
        <v>渡邉　皇寿 (2)</v>
      </c>
      <c r="N197" t="str">
        <f t="shared" si="7"/>
        <v>ﾜﾀﾅﾍﾞ ｵｳｼﾞｭ</v>
      </c>
      <c r="O197" t="str">
        <f>$J197&amp;" "&amp;$I197&amp;" "&amp;"("&amp;$F197&amp;")"</f>
        <v>JPN Oju (2)</v>
      </c>
      <c r="P197" t="s">
        <v>4775</v>
      </c>
      <c r="Q197" t="s">
        <v>4807</v>
      </c>
      <c r="R197" s="118" t="str">
        <f>IF($B197="","",RIGHT($E197*1000+100+COUNTIF($E$2:$E197,$E197),9))</f>
        <v>050907102</v>
      </c>
    </row>
    <row r="198" spans="1:18" customFormat="1" x14ac:dyDescent="0.4">
      <c r="A198" s="259" t="s">
        <v>534</v>
      </c>
      <c r="B198" s="259">
        <v>197</v>
      </c>
      <c r="C198" s="259" t="s">
        <v>4930</v>
      </c>
      <c r="D198" s="259" t="s">
        <v>4931</v>
      </c>
      <c r="E198" s="261">
        <v>20050604</v>
      </c>
      <c r="F198" s="262">
        <v>2</v>
      </c>
      <c r="G198">
        <v>28</v>
      </c>
      <c r="H198" s="263" t="s">
        <v>117</v>
      </c>
      <c r="I198" s="263" t="s">
        <v>1803</v>
      </c>
      <c r="J198" t="s">
        <v>4807</v>
      </c>
      <c r="L198">
        <f>IFERROR(INDEX(所属情報!$E:$E,MATCH(男子登録情報!A198,所属情報!$A:$A,0)),"")</f>
        <v>492189</v>
      </c>
      <c r="M198" t="str">
        <f t="shared" si="6"/>
        <v>安田　煌音 (2)</v>
      </c>
      <c r="N198" t="str">
        <f t="shared" si="7"/>
        <v>ﾔｽﾀﾞ ｷﾗﾄ</v>
      </c>
      <c r="O198" t="str">
        <f>$J198&amp;" "&amp;$I198&amp;" "&amp;"("&amp;$F198&amp;")"</f>
        <v>JPN Kirato (2)</v>
      </c>
      <c r="P198" t="s">
        <v>4786</v>
      </c>
      <c r="Q198" t="s">
        <v>4807</v>
      </c>
      <c r="R198" s="118" t="str">
        <f>IF($B198="","",RIGHT($E198*1000+100+COUNTIF($E$2:$E198,$E198),9))</f>
        <v>050604101</v>
      </c>
    </row>
    <row r="199" spans="1:18" customFormat="1" x14ac:dyDescent="0.4">
      <c r="A199" s="259" t="s">
        <v>534</v>
      </c>
      <c r="B199" s="259">
        <v>198</v>
      </c>
      <c r="C199" s="259" t="s">
        <v>4932</v>
      </c>
      <c r="D199" s="259" t="s">
        <v>4933</v>
      </c>
      <c r="E199" s="261">
        <v>20060116</v>
      </c>
      <c r="F199" s="262">
        <v>2</v>
      </c>
      <c r="G199">
        <v>26</v>
      </c>
      <c r="H199" s="263" t="s">
        <v>533</v>
      </c>
      <c r="I199" s="263" t="s">
        <v>66</v>
      </c>
      <c r="J199" t="s">
        <v>4807</v>
      </c>
      <c r="L199">
        <f>IFERROR(INDEX(所属情報!$E:$E,MATCH(男子登録情報!A199,所属情報!$A:$A,0)),"")</f>
        <v>492189</v>
      </c>
      <c r="M199" t="str">
        <f t="shared" si="6"/>
        <v>今泉　翔 (2)</v>
      </c>
      <c r="N199" t="str">
        <f t="shared" si="7"/>
        <v>ｲﾏｲｽﾞﾐ ｼｮｳ</v>
      </c>
      <c r="O199" t="str">
        <f>$J199&amp;" "&amp;$I199&amp;" "&amp;"("&amp;$F199&amp;")"</f>
        <v>JPN Sho (2)</v>
      </c>
      <c r="P199" t="s">
        <v>4771</v>
      </c>
      <c r="Q199" t="s">
        <v>4807</v>
      </c>
      <c r="R199" s="118" t="str">
        <f>IF($B199="","",RIGHT($E199*1000+100+COUNTIF($E$2:$E199,$E199),9))</f>
        <v>060116101</v>
      </c>
    </row>
    <row r="200" spans="1:18" customFormat="1" x14ac:dyDescent="0.4">
      <c r="A200" s="259" t="s">
        <v>534</v>
      </c>
      <c r="B200" s="259">
        <v>199</v>
      </c>
      <c r="C200" s="259" t="s">
        <v>4934</v>
      </c>
      <c r="D200" s="259" t="s">
        <v>4935</v>
      </c>
      <c r="E200" s="261">
        <v>20051008</v>
      </c>
      <c r="F200" s="262">
        <v>2</v>
      </c>
      <c r="G200">
        <v>26</v>
      </c>
      <c r="H200" s="263" t="s">
        <v>6444</v>
      </c>
      <c r="I200" s="263" t="s">
        <v>179</v>
      </c>
      <c r="J200" t="s">
        <v>4807</v>
      </c>
      <c r="L200">
        <f>IFERROR(INDEX(所属情報!$E:$E,MATCH(男子登録情報!A200,所属情報!$A:$A,0)),"")</f>
        <v>492189</v>
      </c>
      <c r="M200" t="str">
        <f t="shared" si="6"/>
        <v>鶴田　龍成 (2)</v>
      </c>
      <c r="N200" t="str">
        <f t="shared" si="7"/>
        <v>ﾂﾙﾀ ﾘｭｳｾｲ</v>
      </c>
      <c r="O200" t="str">
        <f>$J200&amp;" "&amp;$I200&amp;" "&amp;"("&amp;$F200&amp;")"</f>
        <v>JPN Ryusei (2)</v>
      </c>
      <c r="P200" t="s">
        <v>4765</v>
      </c>
      <c r="Q200" t="s">
        <v>4807</v>
      </c>
      <c r="R200" s="118" t="str">
        <f>IF($B200="","",RIGHT($E200*1000+100+COUNTIF($E$2:$E200,$E200),9))</f>
        <v>051008101</v>
      </c>
    </row>
    <row r="201" spans="1:18" customFormat="1" x14ac:dyDescent="0.4">
      <c r="A201" s="259" t="s">
        <v>534</v>
      </c>
      <c r="B201" s="259">
        <v>200</v>
      </c>
      <c r="C201" s="259" t="s">
        <v>4936</v>
      </c>
      <c r="D201" s="259" t="s">
        <v>4937</v>
      </c>
      <c r="E201" s="261">
        <v>20050530</v>
      </c>
      <c r="F201" s="262">
        <v>2</v>
      </c>
      <c r="G201">
        <v>25</v>
      </c>
      <c r="H201" s="263" t="s">
        <v>6458</v>
      </c>
      <c r="I201" s="263" t="s">
        <v>419</v>
      </c>
      <c r="J201" t="s">
        <v>4807</v>
      </c>
      <c r="L201">
        <f>IFERROR(INDEX(所属情報!$E:$E,MATCH(男子登録情報!A201,所属情報!$A:$A,0)),"")</f>
        <v>492189</v>
      </c>
      <c r="M201" t="str">
        <f t="shared" si="6"/>
        <v>稲葉　良雅 (2)</v>
      </c>
      <c r="N201" t="str">
        <f t="shared" si="7"/>
        <v>ｲﾅﾊﾞ ﾘｮｳｶﾞ</v>
      </c>
      <c r="O201" t="str">
        <f>$J201&amp;" "&amp;$I201&amp;" "&amp;"("&amp;$F201&amp;")"</f>
        <v>JPN Ryoga (2)</v>
      </c>
      <c r="P201" t="s">
        <v>4776</v>
      </c>
      <c r="Q201" t="s">
        <v>4807</v>
      </c>
      <c r="R201" s="118" t="str">
        <f>IF($B201="","",RIGHT($E201*1000+100+COUNTIF($E$2:$E201,$E201),9))</f>
        <v>050530101</v>
      </c>
    </row>
    <row r="202" spans="1:18" customFormat="1" x14ac:dyDescent="0.4">
      <c r="A202" s="259" t="s">
        <v>534</v>
      </c>
      <c r="B202" s="259">
        <v>201</v>
      </c>
      <c r="C202" s="259" t="s">
        <v>4938</v>
      </c>
      <c r="D202" s="259" t="s">
        <v>4939</v>
      </c>
      <c r="E202" s="261">
        <v>20051212</v>
      </c>
      <c r="F202" s="262">
        <v>2</v>
      </c>
      <c r="G202">
        <v>28</v>
      </c>
      <c r="H202" s="263" t="s">
        <v>780</v>
      </c>
      <c r="I202" s="263" t="s">
        <v>92</v>
      </c>
      <c r="J202" t="s">
        <v>4807</v>
      </c>
      <c r="L202">
        <f>IFERROR(INDEX(所属情報!$E:$E,MATCH(男子登録情報!A202,所属情報!$A:$A,0)),"")</f>
        <v>492189</v>
      </c>
      <c r="M202" t="str">
        <f t="shared" si="6"/>
        <v>前川　圭吾 (2)</v>
      </c>
      <c r="N202" t="str">
        <f t="shared" si="7"/>
        <v>ﾏｴｶﾞﾜ ｹｲｺﾞ</v>
      </c>
      <c r="O202" t="str">
        <f>$J202&amp;" "&amp;$I202&amp;" "&amp;"("&amp;$F202&amp;")"</f>
        <v>JPN Keigo (2)</v>
      </c>
      <c r="P202" t="s">
        <v>4791</v>
      </c>
      <c r="Q202" t="s">
        <v>4807</v>
      </c>
      <c r="R202" s="118" t="str">
        <f>IF($B202="","",RIGHT($E202*1000+100+COUNTIF($E$2:$E202,$E202),9))</f>
        <v>051212102</v>
      </c>
    </row>
    <row r="203" spans="1:18" customFormat="1" x14ac:dyDescent="0.4">
      <c r="A203" s="259" t="s">
        <v>534</v>
      </c>
      <c r="B203" s="259">
        <v>202</v>
      </c>
      <c r="C203" s="259" t="s">
        <v>4940</v>
      </c>
      <c r="D203" s="259" t="s">
        <v>4941</v>
      </c>
      <c r="E203" s="261">
        <v>20050622</v>
      </c>
      <c r="F203" s="262">
        <v>2</v>
      </c>
      <c r="G203">
        <v>38</v>
      </c>
      <c r="H203" s="263" t="s">
        <v>53</v>
      </c>
      <c r="I203" s="263" t="s">
        <v>179</v>
      </c>
      <c r="J203" t="s">
        <v>4807</v>
      </c>
      <c r="L203">
        <f>IFERROR(INDEX(所属情報!$E:$E,MATCH(男子登録情報!A203,所属情報!$A:$A,0)),"")</f>
        <v>492189</v>
      </c>
      <c r="M203" t="str">
        <f t="shared" si="6"/>
        <v>伊藤　琉成 (2)</v>
      </c>
      <c r="N203" t="str">
        <f t="shared" si="7"/>
        <v>ｲﾄｳ ﾘｭｳｾｲ</v>
      </c>
      <c r="O203" t="str">
        <f>$J203&amp;" "&amp;$I203&amp;" "&amp;"("&amp;$F203&amp;")"</f>
        <v>JPN Ryusei (2)</v>
      </c>
      <c r="P203" t="s">
        <v>4770</v>
      </c>
      <c r="Q203" t="s">
        <v>4807</v>
      </c>
      <c r="R203" s="118" t="str">
        <f>IF($B203="","",RIGHT($E203*1000+100+COUNTIF($E$2:$E203,$E203),9))</f>
        <v>050622102</v>
      </c>
    </row>
    <row r="204" spans="1:18" customFormat="1" x14ac:dyDescent="0.4">
      <c r="A204" s="259" t="s">
        <v>534</v>
      </c>
      <c r="B204" s="259">
        <v>203</v>
      </c>
      <c r="C204" s="259" t="s">
        <v>4942</v>
      </c>
      <c r="D204" s="259" t="s">
        <v>4943</v>
      </c>
      <c r="E204" s="261">
        <v>20090106</v>
      </c>
      <c r="F204" s="262">
        <v>1</v>
      </c>
      <c r="G204">
        <v>29</v>
      </c>
      <c r="H204" s="263" t="s">
        <v>565</v>
      </c>
      <c r="I204" s="263" t="s">
        <v>6459</v>
      </c>
      <c r="J204" t="s">
        <v>4807</v>
      </c>
      <c r="L204">
        <f>IFERROR(INDEX(所属情報!$E:$E,MATCH(男子登録情報!A204,所属情報!$A:$A,0)),"")</f>
        <v>492189</v>
      </c>
      <c r="M204" t="str">
        <f t="shared" si="6"/>
        <v>南　月人 (1)</v>
      </c>
      <c r="N204" t="str">
        <f t="shared" si="7"/>
        <v>ﾐﾅﾐ ﾂｷﾄ</v>
      </c>
      <c r="O204" t="str">
        <f>$J204&amp;" "&amp;$I204&amp;" "&amp;"("&amp;$F204&amp;")"</f>
        <v>JPN Tsukito (1)</v>
      </c>
      <c r="P204" t="s">
        <v>4789</v>
      </c>
      <c r="Q204" t="s">
        <v>4807</v>
      </c>
      <c r="R204" s="118" t="str">
        <f>IF($B204="","",RIGHT($E204*1000+100+COUNTIF($E$2:$E204,$E204),9))</f>
        <v>090106101</v>
      </c>
    </row>
    <row r="205" spans="1:18" customFormat="1" x14ac:dyDescent="0.4">
      <c r="A205" s="259" t="s">
        <v>534</v>
      </c>
      <c r="B205" s="259">
        <v>204</v>
      </c>
      <c r="C205" s="259" t="s">
        <v>4944</v>
      </c>
      <c r="D205" s="259" t="s">
        <v>4945</v>
      </c>
      <c r="E205" s="261">
        <v>20070326</v>
      </c>
      <c r="F205" s="262">
        <v>1</v>
      </c>
      <c r="G205">
        <v>26</v>
      </c>
      <c r="H205" s="263" t="s">
        <v>6460</v>
      </c>
      <c r="I205" s="263" t="s">
        <v>188</v>
      </c>
      <c r="J205" t="s">
        <v>4807</v>
      </c>
      <c r="L205">
        <f>IFERROR(INDEX(所属情報!$E:$E,MATCH(男子登録情報!A205,所属情報!$A:$A,0)),"")</f>
        <v>492189</v>
      </c>
      <c r="M205" t="str">
        <f t="shared" si="6"/>
        <v>大内　渉夢 (1)</v>
      </c>
      <c r="N205" t="str">
        <f t="shared" si="7"/>
        <v>ｵｵｳﾁ ｱﾕﾑ</v>
      </c>
      <c r="O205" t="str">
        <f>$J205&amp;" "&amp;$I205&amp;" "&amp;"("&amp;$F205&amp;")"</f>
        <v>JPN Ayumu (1)</v>
      </c>
      <c r="P205" t="s">
        <v>4765</v>
      </c>
      <c r="Q205" t="s">
        <v>4807</v>
      </c>
      <c r="R205" s="118" t="str">
        <f>IF($B205="","",RIGHT($E205*1000+100+COUNTIF($E$2:$E205,$E205),9))</f>
        <v>070326101</v>
      </c>
    </row>
    <row r="206" spans="1:18" customFormat="1" x14ac:dyDescent="0.4">
      <c r="A206" s="259" t="s">
        <v>534</v>
      </c>
      <c r="B206" s="259">
        <v>205</v>
      </c>
      <c r="C206" s="259" t="s">
        <v>4946</v>
      </c>
      <c r="D206" s="259" t="s">
        <v>4947</v>
      </c>
      <c r="E206" s="261">
        <v>20070104</v>
      </c>
      <c r="F206" s="262">
        <v>1</v>
      </c>
      <c r="G206">
        <v>25</v>
      </c>
      <c r="H206" s="263" t="s">
        <v>2223</v>
      </c>
      <c r="I206" s="263" t="s">
        <v>783</v>
      </c>
      <c r="J206" t="s">
        <v>4807</v>
      </c>
      <c r="L206">
        <f>IFERROR(INDEX(所属情報!$E:$E,MATCH(男子登録情報!A206,所属情報!$A:$A,0)),"")</f>
        <v>492189</v>
      </c>
      <c r="M206" t="str">
        <f t="shared" si="6"/>
        <v>別府　哲雄 (1)</v>
      </c>
      <c r="N206" t="str">
        <f t="shared" si="7"/>
        <v>ﾍﾞｯﾌﾟ ﾃﾂｵ</v>
      </c>
      <c r="O206" t="str">
        <f>$J206&amp;" "&amp;$I206&amp;" "&amp;"("&amp;$F206&amp;")"</f>
        <v>JPN Tetsuo (1)</v>
      </c>
      <c r="P206" t="s">
        <v>4770</v>
      </c>
      <c r="Q206" t="s">
        <v>4807</v>
      </c>
      <c r="R206" s="118" t="str">
        <f>IF($B206="","",RIGHT($E206*1000+100+COUNTIF($E$2:$E206,$E206),9))</f>
        <v>070104101</v>
      </c>
    </row>
    <row r="207" spans="1:18" customFormat="1" x14ac:dyDescent="0.4">
      <c r="A207" s="259" t="s">
        <v>534</v>
      </c>
      <c r="B207" s="259">
        <v>206</v>
      </c>
      <c r="C207" s="259" t="s">
        <v>4948</v>
      </c>
      <c r="D207" s="259" t="s">
        <v>4949</v>
      </c>
      <c r="E207" s="261">
        <v>20070204</v>
      </c>
      <c r="F207" s="262">
        <v>1</v>
      </c>
      <c r="G207">
        <v>37</v>
      </c>
      <c r="H207" s="263" t="s">
        <v>6461</v>
      </c>
      <c r="I207" s="263" t="s">
        <v>78</v>
      </c>
      <c r="J207" t="s">
        <v>4807</v>
      </c>
      <c r="L207">
        <f>IFERROR(INDEX(所属情報!$E:$E,MATCH(男子登録情報!A207,所属情報!$A:$A,0)),"")</f>
        <v>492189</v>
      </c>
      <c r="M207" t="str">
        <f t="shared" si="6"/>
        <v>角田　侑介 (1)</v>
      </c>
      <c r="N207" t="str">
        <f t="shared" si="7"/>
        <v>ﾂﾉﾀﾞ ﾕｳｽｹ</v>
      </c>
      <c r="O207" t="str">
        <f>$J207&amp;" "&amp;$I207&amp;" "&amp;"("&amp;$F207&amp;")"</f>
        <v>JPN Yusuke (1)</v>
      </c>
      <c r="P207" t="s">
        <v>4766</v>
      </c>
      <c r="Q207" t="s">
        <v>4807</v>
      </c>
      <c r="R207" s="118" t="str">
        <f>IF($B207="","",RIGHT($E207*1000+100+COUNTIF($E$2:$E207,$E207),9))</f>
        <v>070204101</v>
      </c>
    </row>
    <row r="208" spans="1:18" customFormat="1" x14ac:dyDescent="0.4">
      <c r="A208" s="259" t="s">
        <v>534</v>
      </c>
      <c r="B208" s="259">
        <v>207</v>
      </c>
      <c r="C208" s="259" t="s">
        <v>4950</v>
      </c>
      <c r="D208" s="259" t="s">
        <v>4951</v>
      </c>
      <c r="E208" s="261">
        <v>20061026</v>
      </c>
      <c r="F208" s="262">
        <v>1</v>
      </c>
      <c r="G208">
        <v>38</v>
      </c>
      <c r="H208" s="263" t="s">
        <v>331</v>
      </c>
      <c r="I208" s="263" t="s">
        <v>752</v>
      </c>
      <c r="J208" t="s">
        <v>4807</v>
      </c>
      <c r="L208">
        <f>IFERROR(INDEX(所属情報!$E:$E,MATCH(男子登録情報!A208,所属情報!$A:$A,0)),"")</f>
        <v>492189</v>
      </c>
      <c r="M208" t="str">
        <f t="shared" si="6"/>
        <v>西川　天馬 (1)</v>
      </c>
      <c r="N208" t="str">
        <f t="shared" si="7"/>
        <v>ﾆｼｶﾜ ﾃﾝﾏ</v>
      </c>
      <c r="O208" t="str">
        <f>$J208&amp;" "&amp;$I208&amp;" "&amp;"("&amp;$F208&amp;")"</f>
        <v>JPN Temma (1)</v>
      </c>
      <c r="P208" t="s">
        <v>4776</v>
      </c>
      <c r="Q208" t="s">
        <v>4807</v>
      </c>
      <c r="R208" s="118" t="str">
        <f>IF($B208="","",RIGHT($E208*1000+100+COUNTIF($E$2:$E208,$E208),9))</f>
        <v>061026101</v>
      </c>
    </row>
    <row r="209" spans="1:18" customFormat="1" x14ac:dyDescent="0.4">
      <c r="A209" s="259" t="s">
        <v>534</v>
      </c>
      <c r="B209" s="259">
        <v>208</v>
      </c>
      <c r="C209" s="259" t="s">
        <v>4952</v>
      </c>
      <c r="D209" s="259" t="s">
        <v>4953</v>
      </c>
      <c r="E209" s="261">
        <v>20061208</v>
      </c>
      <c r="F209" s="262">
        <v>1</v>
      </c>
      <c r="G209">
        <v>44</v>
      </c>
      <c r="H209" s="263" t="s">
        <v>6462</v>
      </c>
      <c r="I209" s="263" t="s">
        <v>54</v>
      </c>
      <c r="J209" t="s">
        <v>4807</v>
      </c>
      <c r="L209">
        <f>IFERROR(INDEX(所属情報!$E:$E,MATCH(男子登録情報!A209,所属情報!$A:$A,0)),"")</f>
        <v>492189</v>
      </c>
      <c r="M209" t="str">
        <f t="shared" si="6"/>
        <v>宿理　浩暉 (1)</v>
      </c>
      <c r="N209" t="str">
        <f t="shared" si="7"/>
        <v>ｼｭｸﾘ ｺｳｷ</v>
      </c>
      <c r="O209" t="str">
        <f>$J209&amp;" "&amp;$I209&amp;" "&amp;"("&amp;$F209&amp;")"</f>
        <v>JPN Koki (1)</v>
      </c>
      <c r="P209" t="s">
        <v>4791</v>
      </c>
      <c r="Q209" t="s">
        <v>4807</v>
      </c>
      <c r="R209" s="118" t="str">
        <f>IF($B209="","",RIGHT($E209*1000+100+COUNTIF($E$2:$E209,$E209),9))</f>
        <v>061208101</v>
      </c>
    </row>
    <row r="210" spans="1:18" customFormat="1" x14ac:dyDescent="0.4">
      <c r="A210" s="259" t="s">
        <v>534</v>
      </c>
      <c r="B210" s="259">
        <v>209</v>
      </c>
      <c r="C210" s="259" t="s">
        <v>4954</v>
      </c>
      <c r="D210" s="259" t="s">
        <v>4955</v>
      </c>
      <c r="E210" s="261">
        <v>20060918</v>
      </c>
      <c r="F210" s="262">
        <v>1</v>
      </c>
      <c r="G210">
        <v>27</v>
      </c>
      <c r="H210" s="263" t="s">
        <v>945</v>
      </c>
      <c r="I210" s="263" t="s">
        <v>154</v>
      </c>
      <c r="J210" t="s">
        <v>4807</v>
      </c>
      <c r="L210">
        <f>IFERROR(INDEX(所属情報!$E:$E,MATCH(男子登録情報!A210,所属情報!$A:$A,0)),"")</f>
        <v>492189</v>
      </c>
      <c r="M210" t="str">
        <f t="shared" si="6"/>
        <v>村島　優太 (1)</v>
      </c>
      <c r="N210" t="str">
        <f t="shared" si="7"/>
        <v>ﾑﾗｼﾏ ﾕｳﾀ</v>
      </c>
      <c r="O210" t="str">
        <f>$J210&amp;" "&amp;$I210&amp;" "&amp;"("&amp;$F210&amp;")"</f>
        <v>JPN Yuta (1)</v>
      </c>
      <c r="P210" t="s">
        <v>4781</v>
      </c>
      <c r="Q210" t="s">
        <v>4807</v>
      </c>
      <c r="R210" s="118" t="str">
        <f>IF($B210="","",RIGHT($E210*1000+100+COUNTIF($E$2:$E210,$E210),9))</f>
        <v>060918101</v>
      </c>
    </row>
    <row r="211" spans="1:18" customFormat="1" x14ac:dyDescent="0.4">
      <c r="A211" s="259" t="s">
        <v>534</v>
      </c>
      <c r="B211" s="259">
        <v>210</v>
      </c>
      <c r="C211" s="259" t="s">
        <v>4956</v>
      </c>
      <c r="D211" s="259" t="s">
        <v>4957</v>
      </c>
      <c r="E211" s="261">
        <v>20060527</v>
      </c>
      <c r="F211" s="262">
        <v>1</v>
      </c>
      <c r="G211">
        <v>27</v>
      </c>
      <c r="H211" s="263" t="s">
        <v>6463</v>
      </c>
      <c r="I211" s="263" t="s">
        <v>36</v>
      </c>
      <c r="J211" t="s">
        <v>4807</v>
      </c>
      <c r="L211">
        <f>IFERROR(INDEX(所属情報!$E:$E,MATCH(男子登録情報!A211,所属情報!$A:$A,0)),"")</f>
        <v>492189</v>
      </c>
      <c r="M211" t="str">
        <f t="shared" si="6"/>
        <v>本橋　悠輝 (1)</v>
      </c>
      <c r="N211" t="str">
        <f t="shared" si="7"/>
        <v>ﾓﾄﾊｼ ﾕｳｷ</v>
      </c>
      <c r="O211" t="str">
        <f>$J211&amp;" "&amp;$I211&amp;" "&amp;"("&amp;$F211&amp;")"</f>
        <v>JPN Yuki (1)</v>
      </c>
      <c r="P211" t="s">
        <v>4765</v>
      </c>
      <c r="Q211" t="s">
        <v>4807</v>
      </c>
      <c r="R211" s="118" t="str">
        <f>IF($B211="","",RIGHT($E211*1000+100+COUNTIF($E$2:$E211,$E211),9))</f>
        <v>060527101</v>
      </c>
    </row>
    <row r="212" spans="1:18" customFormat="1" x14ac:dyDescent="0.4">
      <c r="A212" s="259" t="s">
        <v>534</v>
      </c>
      <c r="B212" s="259">
        <v>211</v>
      </c>
      <c r="C212" s="259" t="s">
        <v>4958</v>
      </c>
      <c r="D212" s="259" t="s">
        <v>4959</v>
      </c>
      <c r="E212" s="261">
        <v>20061004</v>
      </c>
      <c r="F212" s="262">
        <v>1</v>
      </c>
      <c r="G212">
        <v>29</v>
      </c>
      <c r="H212" s="263" t="s">
        <v>990</v>
      </c>
      <c r="I212" s="263" t="s">
        <v>246</v>
      </c>
      <c r="J212" t="s">
        <v>4807</v>
      </c>
      <c r="L212">
        <f>IFERROR(INDEX(所属情報!$E:$E,MATCH(男子登録情報!A212,所属情報!$A:$A,0)),"")</f>
        <v>492189</v>
      </c>
      <c r="M212" t="str">
        <f t="shared" si="6"/>
        <v>川邊　翔太 (1)</v>
      </c>
      <c r="N212" t="str">
        <f t="shared" si="7"/>
        <v>ｶﾜﾍﾞ ｼｮｳﾀ</v>
      </c>
      <c r="O212" t="str">
        <f>$J212&amp;" "&amp;$I212&amp;" "&amp;"("&amp;$F212&amp;")"</f>
        <v>JPN Shota (1)</v>
      </c>
      <c r="P212" t="s">
        <v>4770</v>
      </c>
      <c r="Q212" t="s">
        <v>4807</v>
      </c>
      <c r="R212" s="118" t="str">
        <f>IF($B212="","",RIGHT($E212*1000+100+COUNTIF($E$2:$E212,$E212),9))</f>
        <v>061004101</v>
      </c>
    </row>
    <row r="213" spans="1:18" customFormat="1" x14ac:dyDescent="0.4">
      <c r="A213" s="259" t="s">
        <v>534</v>
      </c>
      <c r="B213" s="259">
        <v>212</v>
      </c>
      <c r="C213" s="259" t="s">
        <v>4960</v>
      </c>
      <c r="D213" s="259" t="s">
        <v>4961</v>
      </c>
      <c r="E213" s="261">
        <v>20060818</v>
      </c>
      <c r="F213" s="262">
        <v>1</v>
      </c>
      <c r="G213">
        <v>28</v>
      </c>
      <c r="H213" s="263" t="s">
        <v>6464</v>
      </c>
      <c r="I213" s="263" t="s">
        <v>81</v>
      </c>
      <c r="J213" t="s">
        <v>4807</v>
      </c>
      <c r="L213">
        <f>IFERROR(INDEX(所属情報!$E:$E,MATCH(男子登録情報!A213,所属情報!$A:$A,0)),"")</f>
        <v>492189</v>
      </c>
      <c r="M213" t="str">
        <f t="shared" si="6"/>
        <v>林　良祐 (1)</v>
      </c>
      <c r="N213" t="str">
        <f t="shared" si="7"/>
        <v>ﾊﾔｼ ﾘｮｳｽｹ</v>
      </c>
      <c r="O213" t="str">
        <f>$J213&amp;" "&amp;$I213&amp;" "&amp;"("&amp;$F213&amp;")"</f>
        <v>JPN Ryosuke (1)</v>
      </c>
      <c r="P213" t="s">
        <v>4771</v>
      </c>
      <c r="Q213" t="s">
        <v>4807</v>
      </c>
      <c r="R213" s="118" t="str">
        <f>IF($B213="","",RIGHT($E213*1000+100+COUNTIF($E$2:$E213,$E213),9))</f>
        <v>060818101</v>
      </c>
    </row>
    <row r="214" spans="1:18" customFormat="1" x14ac:dyDescent="0.4">
      <c r="A214" s="259" t="s">
        <v>534</v>
      </c>
      <c r="B214" s="259">
        <v>213</v>
      </c>
      <c r="C214" s="259" t="s">
        <v>4962</v>
      </c>
      <c r="D214" s="259" t="s">
        <v>4963</v>
      </c>
      <c r="E214" s="261">
        <v>20060501</v>
      </c>
      <c r="F214" s="262">
        <v>1</v>
      </c>
      <c r="G214">
        <v>27</v>
      </c>
      <c r="H214" s="263" t="s">
        <v>549</v>
      </c>
      <c r="I214" s="263" t="s">
        <v>73</v>
      </c>
      <c r="J214" t="s">
        <v>4807</v>
      </c>
      <c r="L214">
        <f>IFERROR(INDEX(所属情報!$E:$E,MATCH(男子登録情報!A214,所属情報!$A:$A,0)),"")</f>
        <v>492189</v>
      </c>
      <c r="M214" t="str">
        <f t="shared" si="6"/>
        <v>野上　颯人 (1)</v>
      </c>
      <c r="N214" t="str">
        <f t="shared" si="7"/>
        <v>ﾉｶﾞﾐ ﾊﾔﾄ</v>
      </c>
      <c r="O214" t="str">
        <f>$J214&amp;" "&amp;$I214&amp;" "&amp;"("&amp;$F214&amp;")"</f>
        <v>JPN Hayato (1)</v>
      </c>
      <c r="P214" t="s">
        <v>4765</v>
      </c>
      <c r="Q214" t="s">
        <v>4807</v>
      </c>
      <c r="R214" s="118" t="str">
        <f>IF($B214="","",RIGHT($E214*1000+100+COUNTIF($E$2:$E214,$E214),9))</f>
        <v>060501101</v>
      </c>
    </row>
    <row r="215" spans="1:18" customFormat="1" x14ac:dyDescent="0.4">
      <c r="A215" s="259" t="s">
        <v>534</v>
      </c>
      <c r="B215" s="259">
        <v>214</v>
      </c>
      <c r="C215" s="259" t="s">
        <v>4964</v>
      </c>
      <c r="D215" s="259" t="s">
        <v>4965</v>
      </c>
      <c r="E215" s="261">
        <v>20060616</v>
      </c>
      <c r="F215" s="262">
        <v>1</v>
      </c>
      <c r="G215">
        <v>27</v>
      </c>
      <c r="H215" s="263" t="s">
        <v>421</v>
      </c>
      <c r="I215" s="263" t="s">
        <v>28</v>
      </c>
      <c r="J215" t="s">
        <v>4807</v>
      </c>
      <c r="L215">
        <f>IFERROR(INDEX(所属情報!$E:$E,MATCH(男子登録情報!A215,所属情報!$A:$A,0)),"")</f>
        <v>492189</v>
      </c>
      <c r="M215" t="str">
        <f t="shared" si="6"/>
        <v>中島　虎太郎 (1)</v>
      </c>
      <c r="N215" t="str">
        <f t="shared" si="7"/>
        <v>ﾅｶｼﾞﾏ ｺﾀﾛｳ</v>
      </c>
      <c r="O215" t="str">
        <f>$J215&amp;" "&amp;$I215&amp;" "&amp;"("&amp;$F215&amp;")"</f>
        <v>JPN Kotaro (1)</v>
      </c>
      <c r="P215" t="s">
        <v>4764</v>
      </c>
      <c r="Q215" t="s">
        <v>4807</v>
      </c>
      <c r="R215" s="118" t="str">
        <f>IF($B215="","",RIGHT($E215*1000+100+COUNTIF($E$2:$E215,$E215),9))</f>
        <v>060616101</v>
      </c>
    </row>
    <row r="216" spans="1:18" customFormat="1" x14ac:dyDescent="0.4">
      <c r="A216" s="259" t="s">
        <v>534</v>
      </c>
      <c r="B216" s="259">
        <v>215</v>
      </c>
      <c r="C216" s="259" t="s">
        <v>4966</v>
      </c>
      <c r="D216" s="259" t="s">
        <v>4967</v>
      </c>
      <c r="E216" s="261">
        <v>20060801</v>
      </c>
      <c r="F216" s="262">
        <v>1</v>
      </c>
      <c r="G216">
        <v>27</v>
      </c>
      <c r="H216" s="263" t="s">
        <v>134</v>
      </c>
      <c r="I216" s="263" t="s">
        <v>466</v>
      </c>
      <c r="J216" t="s">
        <v>4807</v>
      </c>
      <c r="L216">
        <f>IFERROR(INDEX(所属情報!$E:$E,MATCH(男子登録情報!A216,所属情報!$A:$A,0)),"")</f>
        <v>492189</v>
      </c>
      <c r="M216" t="str">
        <f t="shared" si="6"/>
        <v>林　佑有 (1)</v>
      </c>
      <c r="N216" t="str">
        <f t="shared" si="7"/>
        <v>ﾊﾔｼ ﾕｳ</v>
      </c>
      <c r="O216" t="str">
        <f>$J216&amp;" "&amp;$I216&amp;" "&amp;"("&amp;$F216&amp;")"</f>
        <v>JPN Yu (1)</v>
      </c>
      <c r="P216" t="s">
        <v>4774</v>
      </c>
      <c r="Q216" t="s">
        <v>4807</v>
      </c>
      <c r="R216" s="118" t="str">
        <f>IF($B216="","",RIGHT($E216*1000+100+COUNTIF($E$2:$E216,$E216),9))</f>
        <v>060801101</v>
      </c>
    </row>
    <row r="217" spans="1:18" customFormat="1" x14ac:dyDescent="0.4">
      <c r="A217" s="259" t="s">
        <v>534</v>
      </c>
      <c r="B217" s="259">
        <v>216</v>
      </c>
      <c r="C217" s="259" t="s">
        <v>4968</v>
      </c>
      <c r="D217" s="259" t="s">
        <v>4969</v>
      </c>
      <c r="E217" s="261">
        <v>20070305</v>
      </c>
      <c r="F217" s="262">
        <v>1</v>
      </c>
      <c r="G217">
        <v>29</v>
      </c>
      <c r="H217" s="263" t="s">
        <v>6465</v>
      </c>
      <c r="I217" s="263" t="s">
        <v>54</v>
      </c>
      <c r="J217" t="s">
        <v>4807</v>
      </c>
      <c r="L217">
        <f>IFERROR(INDEX(所属情報!$E:$E,MATCH(男子登録情報!A217,所属情報!$A:$A,0)),"")</f>
        <v>492189</v>
      </c>
      <c r="M217" t="str">
        <f t="shared" si="6"/>
        <v>土江　恒輝 (1)</v>
      </c>
      <c r="N217" t="str">
        <f t="shared" si="7"/>
        <v>ﾄﾞｴ ｺｳｷ</v>
      </c>
      <c r="O217" t="str">
        <f>$J217&amp;" "&amp;$I217&amp;" "&amp;"("&amp;$F217&amp;")"</f>
        <v>JPN Koki (1)</v>
      </c>
      <c r="P217" t="s">
        <v>4786</v>
      </c>
      <c r="Q217" t="s">
        <v>4807</v>
      </c>
      <c r="R217" s="118" t="str">
        <f>IF($B217="","",RIGHT($E217*1000+100+COUNTIF($E$2:$E217,$E217),9))</f>
        <v>070305101</v>
      </c>
    </row>
    <row r="218" spans="1:18" customFormat="1" x14ac:dyDescent="0.4">
      <c r="A218" s="259" t="s">
        <v>534</v>
      </c>
      <c r="B218" s="259">
        <v>217</v>
      </c>
      <c r="C218" s="259" t="s">
        <v>4970</v>
      </c>
      <c r="D218" s="259" t="s">
        <v>4971</v>
      </c>
      <c r="E218" s="261">
        <v>20061113</v>
      </c>
      <c r="F218" s="262">
        <v>1</v>
      </c>
      <c r="G218">
        <v>26</v>
      </c>
      <c r="H218" s="263" t="s">
        <v>6466</v>
      </c>
      <c r="I218" s="263" t="s">
        <v>418</v>
      </c>
      <c r="J218" t="s">
        <v>4807</v>
      </c>
      <c r="L218">
        <f>IFERROR(INDEX(所属情報!$E:$E,MATCH(男子登録情報!A218,所属情報!$A:$A,0)),"")</f>
        <v>492189</v>
      </c>
      <c r="M218" t="str">
        <f t="shared" si="6"/>
        <v>波部　拓真 (1)</v>
      </c>
      <c r="N218" t="str">
        <f t="shared" si="7"/>
        <v>ﾊﾍﾞ ﾀｸﾏ</v>
      </c>
      <c r="O218" t="str">
        <f>$J218&amp;" "&amp;$I218&amp;" "&amp;"("&amp;$F218&amp;")"</f>
        <v>JPN Takuma (1)</v>
      </c>
      <c r="P218" t="s">
        <v>4765</v>
      </c>
      <c r="Q218" t="s">
        <v>4807</v>
      </c>
      <c r="R218" s="118" t="str">
        <f>IF($B218="","",RIGHT($E218*1000+100+COUNTIF($E$2:$E218,$E218),9))</f>
        <v>061113101</v>
      </c>
    </row>
    <row r="219" spans="1:18" customFormat="1" x14ac:dyDescent="0.4">
      <c r="A219" s="259" t="s">
        <v>534</v>
      </c>
      <c r="B219" s="259">
        <v>218</v>
      </c>
      <c r="C219" s="259" t="s">
        <v>4972</v>
      </c>
      <c r="D219" s="259" t="s">
        <v>4973</v>
      </c>
      <c r="E219" s="261">
        <v>20070126</v>
      </c>
      <c r="F219" s="262">
        <v>1</v>
      </c>
      <c r="G219">
        <v>25</v>
      </c>
      <c r="H219" s="263" t="s">
        <v>79</v>
      </c>
      <c r="I219" s="263" t="s">
        <v>125</v>
      </c>
      <c r="J219" t="s">
        <v>4807</v>
      </c>
      <c r="L219">
        <f>IFERROR(INDEX(所属情報!$E:$E,MATCH(男子登録情報!A219,所属情報!$A:$A,0)),"")</f>
        <v>492189</v>
      </c>
      <c r="M219" t="str">
        <f t="shared" si="6"/>
        <v>今井　陸都 (1)</v>
      </c>
      <c r="N219" t="str">
        <f t="shared" si="7"/>
        <v>ｲﾏｲ ﾘｸﾄ</v>
      </c>
      <c r="O219" t="str">
        <f>$J219&amp;" "&amp;$I219&amp;" "&amp;"("&amp;$F219&amp;")"</f>
        <v>JPN Rikuto (1)</v>
      </c>
      <c r="P219" t="s">
        <v>4795</v>
      </c>
      <c r="Q219" t="s">
        <v>4807</v>
      </c>
      <c r="R219" s="118" t="str">
        <f>IF($B219="","",RIGHT($E219*1000+100+COUNTIF($E$2:$E219,$E219),9))</f>
        <v>070126101</v>
      </c>
    </row>
    <row r="220" spans="1:18" customFormat="1" x14ac:dyDescent="0.4">
      <c r="A220" s="259" t="s">
        <v>534</v>
      </c>
      <c r="B220" s="259">
        <v>219</v>
      </c>
      <c r="C220" s="259" t="s">
        <v>4974</v>
      </c>
      <c r="D220" s="259" t="s">
        <v>4975</v>
      </c>
      <c r="E220" s="261">
        <v>20060627</v>
      </c>
      <c r="F220" s="262">
        <v>1</v>
      </c>
      <c r="G220">
        <v>26</v>
      </c>
      <c r="H220" s="263" t="s">
        <v>6467</v>
      </c>
      <c r="I220" s="263" t="s">
        <v>327</v>
      </c>
      <c r="J220" t="s">
        <v>4807</v>
      </c>
      <c r="L220">
        <f>IFERROR(INDEX(所属情報!$E:$E,MATCH(男子登録情報!A220,所属情報!$A:$A,0)),"")</f>
        <v>492189</v>
      </c>
      <c r="M220" t="str">
        <f t="shared" si="6"/>
        <v>長谷川　雄琉 (1)</v>
      </c>
      <c r="N220" t="str">
        <f t="shared" si="7"/>
        <v>ﾊｾｶﾞﾜ ﾀｹﾙ</v>
      </c>
      <c r="O220" t="str">
        <f>$J220&amp;" "&amp;$I220&amp;" "&amp;"("&amp;$F220&amp;")"</f>
        <v>JPN Takeru (1)</v>
      </c>
      <c r="P220" t="s">
        <v>4771</v>
      </c>
      <c r="Q220" t="s">
        <v>4807</v>
      </c>
      <c r="R220" s="118" t="str">
        <f>IF($B220="","",RIGHT($E220*1000+100+COUNTIF($E$2:$E220,$E220),9))</f>
        <v>060627101</v>
      </c>
    </row>
    <row r="221" spans="1:18" customFormat="1" x14ac:dyDescent="0.4">
      <c r="A221" s="259" t="s">
        <v>534</v>
      </c>
      <c r="B221" s="259">
        <v>220</v>
      </c>
      <c r="C221" s="259" t="s">
        <v>4976</v>
      </c>
      <c r="D221" s="259" t="s">
        <v>4977</v>
      </c>
      <c r="E221" s="261">
        <v>20070105</v>
      </c>
      <c r="F221" s="262">
        <v>1</v>
      </c>
      <c r="G221">
        <v>37</v>
      </c>
      <c r="H221" s="263" t="s">
        <v>1764</v>
      </c>
      <c r="I221" s="263" t="s">
        <v>84</v>
      </c>
      <c r="J221" t="s">
        <v>4807</v>
      </c>
      <c r="L221">
        <f>IFERROR(INDEX(所属情報!$E:$E,MATCH(男子登録情報!A221,所属情報!$A:$A,0)),"")</f>
        <v>492189</v>
      </c>
      <c r="M221" t="str">
        <f t="shared" si="6"/>
        <v>金山　太一 (1)</v>
      </c>
      <c r="N221" t="str">
        <f t="shared" si="7"/>
        <v>ｶﾅﾔﾏ ﾀｲﾁ</v>
      </c>
      <c r="O221" t="str">
        <f>$J221&amp;" "&amp;$I221&amp;" "&amp;"("&amp;$F221&amp;")"</f>
        <v>JPN Taichi (1)</v>
      </c>
      <c r="P221" t="s">
        <v>4775</v>
      </c>
      <c r="Q221" t="s">
        <v>4807</v>
      </c>
      <c r="R221" s="118" t="str">
        <f>IF($B221="","",RIGHT($E221*1000+100+COUNTIF($E$2:$E221,$E221),9))</f>
        <v>070105101</v>
      </c>
    </row>
    <row r="222" spans="1:18" customFormat="1" x14ac:dyDescent="0.4">
      <c r="A222" s="259" t="s">
        <v>534</v>
      </c>
      <c r="B222" s="259">
        <v>221</v>
      </c>
      <c r="C222" s="259" t="s">
        <v>4978</v>
      </c>
      <c r="D222" s="259" t="s">
        <v>4979</v>
      </c>
      <c r="E222" s="261">
        <v>20060920</v>
      </c>
      <c r="F222" s="262">
        <v>1</v>
      </c>
      <c r="G222">
        <v>26</v>
      </c>
      <c r="H222" s="263" t="s">
        <v>545</v>
      </c>
      <c r="I222" s="263" t="s">
        <v>139</v>
      </c>
      <c r="J222" t="s">
        <v>4807</v>
      </c>
      <c r="L222">
        <f>IFERROR(INDEX(所属情報!$E:$E,MATCH(男子登録情報!A222,所属情報!$A:$A,0)),"")</f>
        <v>492189</v>
      </c>
      <c r="M222" t="str">
        <f t="shared" si="6"/>
        <v>八田　好誠 (1)</v>
      </c>
      <c r="N222" t="str">
        <f t="shared" si="7"/>
        <v>ﾊｯﾀ ｺｳｾｲ</v>
      </c>
      <c r="O222" t="str">
        <f>$J222&amp;" "&amp;$I222&amp;" "&amp;"("&amp;$F222&amp;")"</f>
        <v>JPN Kosei (1)</v>
      </c>
      <c r="P222" t="s">
        <v>4774</v>
      </c>
      <c r="Q222" t="s">
        <v>4807</v>
      </c>
      <c r="R222" s="118" t="str">
        <f>IF($B222="","",RIGHT($E222*1000+100+COUNTIF($E$2:$E222,$E222),9))</f>
        <v>060920101</v>
      </c>
    </row>
    <row r="223" spans="1:18" customFormat="1" x14ac:dyDescent="0.4">
      <c r="A223" s="259" t="s">
        <v>23</v>
      </c>
      <c r="B223" s="259">
        <v>222</v>
      </c>
      <c r="C223" s="259" t="s">
        <v>1599</v>
      </c>
      <c r="D223" s="259" t="s">
        <v>1600</v>
      </c>
      <c r="E223" s="261">
        <v>20030707</v>
      </c>
      <c r="F223" s="262">
        <v>4</v>
      </c>
      <c r="G223">
        <v>27</v>
      </c>
      <c r="H223" s="263" t="s">
        <v>126</v>
      </c>
      <c r="I223" s="263" t="s">
        <v>266</v>
      </c>
      <c r="J223" t="s">
        <v>4807</v>
      </c>
      <c r="L223">
        <f>IFERROR(INDEX(所属情報!$E:$E,MATCH(男子登録情報!A223,所属情報!$A:$A,0)),"")</f>
        <v>492232</v>
      </c>
      <c r="M223" t="str">
        <f t="shared" si="6"/>
        <v>中田　泰聖 (4)</v>
      </c>
      <c r="N223" t="str">
        <f t="shared" si="7"/>
        <v>ﾅｶﾀ ﾀｲｾｲ</v>
      </c>
      <c r="O223" t="str">
        <f>$J223&amp;" "&amp;$I223&amp;" "&amp;"("&amp;$F223&amp;")"</f>
        <v>JPN Taisei (4)</v>
      </c>
      <c r="P223" t="s">
        <v>4774</v>
      </c>
      <c r="Q223" t="s">
        <v>4807</v>
      </c>
      <c r="R223" s="118" t="str">
        <f>IF($B223="","",RIGHT($E223*1000+100+COUNTIF($E$2:$E223,$E223),9))</f>
        <v>030707101</v>
      </c>
    </row>
    <row r="224" spans="1:18" customFormat="1" x14ac:dyDescent="0.4">
      <c r="A224" s="259" t="s">
        <v>23</v>
      </c>
      <c r="B224" s="259">
        <v>223</v>
      </c>
      <c r="C224" s="259" t="s">
        <v>1601</v>
      </c>
      <c r="D224" s="259" t="s">
        <v>1602</v>
      </c>
      <c r="E224" s="261">
        <v>20031019</v>
      </c>
      <c r="F224" s="262">
        <v>4</v>
      </c>
      <c r="G224">
        <v>27</v>
      </c>
      <c r="H224" s="263" t="s">
        <v>38</v>
      </c>
      <c r="I224" s="263" t="s">
        <v>754</v>
      </c>
      <c r="J224" t="s">
        <v>4807</v>
      </c>
      <c r="L224">
        <f>IFERROR(INDEX(所属情報!$E:$E,MATCH(男子登録情報!A224,所属情報!$A:$A,0)),"")</f>
        <v>492232</v>
      </c>
      <c r="M224" t="str">
        <f t="shared" si="6"/>
        <v>山田　悠月 (4)</v>
      </c>
      <c r="N224" t="str">
        <f t="shared" si="7"/>
        <v>ﾔﾏﾀﾞ ﾕﾂﾞｷ</v>
      </c>
      <c r="O224" t="str">
        <f>$J224&amp;" "&amp;$I224&amp;" "&amp;"("&amp;$F224&amp;")"</f>
        <v>JPN Yuzuki (4)</v>
      </c>
      <c r="P224" t="s">
        <v>4779</v>
      </c>
      <c r="Q224" t="s">
        <v>4807</v>
      </c>
      <c r="R224" s="118" t="str">
        <f>IF($B224="","",RIGHT($E224*1000+100+COUNTIF($E$2:$E224,$E224),9))</f>
        <v>031019101</v>
      </c>
    </row>
    <row r="225" spans="1:18" customFormat="1" x14ac:dyDescent="0.4">
      <c r="A225" s="259" t="s">
        <v>23</v>
      </c>
      <c r="B225" s="259">
        <v>224</v>
      </c>
      <c r="C225" s="259" t="s">
        <v>1603</v>
      </c>
      <c r="D225" s="259" t="s">
        <v>1604</v>
      </c>
      <c r="E225" s="261">
        <v>20031213</v>
      </c>
      <c r="F225" s="262">
        <v>4</v>
      </c>
      <c r="G225">
        <v>27</v>
      </c>
      <c r="H225" s="263" t="s">
        <v>1605</v>
      </c>
      <c r="I225" s="263" t="s">
        <v>628</v>
      </c>
      <c r="J225" t="s">
        <v>4807</v>
      </c>
      <c r="L225">
        <f>IFERROR(INDEX(所属情報!$E:$E,MATCH(男子登録情報!A225,所属情報!$A:$A,0)),"")</f>
        <v>492232</v>
      </c>
      <c r="M225" t="str">
        <f t="shared" si="6"/>
        <v>佐脇　岳 (4)</v>
      </c>
      <c r="N225" t="str">
        <f t="shared" si="7"/>
        <v>ｻﾜｷ ｶﾞｸ</v>
      </c>
      <c r="O225" t="str">
        <f>$J225&amp;" "&amp;$I225&amp;" "&amp;"("&amp;$F225&amp;")"</f>
        <v>JPN Gaku (4)</v>
      </c>
      <c r="P225" t="s">
        <v>4765</v>
      </c>
      <c r="Q225" t="s">
        <v>4807</v>
      </c>
      <c r="R225" s="118" t="str">
        <f>IF($B225="","",RIGHT($E225*1000+100+COUNTIF($E$2:$E225,$E225),9))</f>
        <v>031213102</v>
      </c>
    </row>
    <row r="226" spans="1:18" customFormat="1" x14ac:dyDescent="0.4">
      <c r="A226" s="259" t="s">
        <v>23</v>
      </c>
      <c r="B226" s="259">
        <v>225</v>
      </c>
      <c r="C226" s="259" t="s">
        <v>1606</v>
      </c>
      <c r="D226" s="259" t="s">
        <v>1607</v>
      </c>
      <c r="E226" s="261">
        <v>20030420</v>
      </c>
      <c r="F226" s="262">
        <v>4</v>
      </c>
      <c r="G226">
        <v>35</v>
      </c>
      <c r="H226" s="263" t="s">
        <v>38</v>
      </c>
      <c r="I226" s="263" t="s">
        <v>474</v>
      </c>
      <c r="J226" t="s">
        <v>4807</v>
      </c>
      <c r="L226">
        <f>IFERROR(INDEX(所属情報!$E:$E,MATCH(男子登録情報!A226,所属情報!$A:$A,0)),"")</f>
        <v>492232</v>
      </c>
      <c r="M226" t="str">
        <f t="shared" si="6"/>
        <v>山田　彩翔 (4)</v>
      </c>
      <c r="N226" t="str">
        <f t="shared" si="7"/>
        <v>ﾔﾏﾀﾞ ｱﾔﾄ</v>
      </c>
      <c r="O226" t="str">
        <f>$J226&amp;" "&amp;$I226&amp;" "&amp;"("&amp;$F226&amp;")"</f>
        <v>JPN Ayato (4)</v>
      </c>
      <c r="P226" t="s">
        <v>4766</v>
      </c>
      <c r="Q226" t="s">
        <v>4807</v>
      </c>
      <c r="R226" s="118" t="str">
        <f>IF($B226="","",RIGHT($E226*1000+100+COUNTIF($E$2:$E226,$E226),9))</f>
        <v>030420101</v>
      </c>
    </row>
    <row r="227" spans="1:18" customFormat="1" x14ac:dyDescent="0.4">
      <c r="A227" s="259" t="s">
        <v>23</v>
      </c>
      <c r="B227" s="259">
        <v>226</v>
      </c>
      <c r="C227" s="259" t="s">
        <v>1608</v>
      </c>
      <c r="D227" s="259" t="s">
        <v>1609</v>
      </c>
      <c r="E227" s="261">
        <v>20040115</v>
      </c>
      <c r="F227" s="262">
        <v>4</v>
      </c>
      <c r="G227">
        <v>37</v>
      </c>
      <c r="H227" s="263" t="s">
        <v>1610</v>
      </c>
      <c r="I227" s="263" t="s">
        <v>1611</v>
      </c>
      <c r="J227" t="s">
        <v>4807</v>
      </c>
      <c r="L227">
        <f>IFERROR(INDEX(所属情報!$E:$E,MATCH(男子登録情報!A227,所属情報!$A:$A,0)),"")</f>
        <v>492232</v>
      </c>
      <c r="M227" t="str">
        <f t="shared" si="6"/>
        <v>宮地　築 (4)</v>
      </c>
      <c r="N227" t="str">
        <f t="shared" si="7"/>
        <v>ﾐﾔｼﾞ ｷﾂﾞｸ</v>
      </c>
      <c r="O227" t="str">
        <f>$J227&amp;" "&amp;$I227&amp;" "&amp;"("&amp;$F227&amp;")"</f>
        <v>JPN Kizuku (4)</v>
      </c>
      <c r="P227" t="s">
        <v>4766</v>
      </c>
      <c r="Q227" t="s">
        <v>4807</v>
      </c>
      <c r="R227" s="118" t="str">
        <f>IF($B227="","",RIGHT($E227*1000+100+COUNTIF($E$2:$E227,$E227),9))</f>
        <v>040115101</v>
      </c>
    </row>
    <row r="228" spans="1:18" customFormat="1" x14ac:dyDescent="0.4">
      <c r="A228" s="259" t="s">
        <v>23</v>
      </c>
      <c r="B228" s="259">
        <v>227</v>
      </c>
      <c r="C228" s="259" t="s">
        <v>1612</v>
      </c>
      <c r="D228" s="259" t="s">
        <v>1613</v>
      </c>
      <c r="E228" s="261">
        <v>20031026</v>
      </c>
      <c r="F228" s="262">
        <v>4</v>
      </c>
      <c r="G228">
        <v>34</v>
      </c>
      <c r="H228" s="263" t="s">
        <v>108</v>
      </c>
      <c r="I228" s="263" t="s">
        <v>497</v>
      </c>
      <c r="J228" t="s">
        <v>4807</v>
      </c>
      <c r="L228">
        <f>IFERROR(INDEX(所属情報!$E:$E,MATCH(男子登録情報!A228,所属情報!$A:$A,0)),"")</f>
        <v>492232</v>
      </c>
      <c r="M228" t="str">
        <f t="shared" si="6"/>
        <v>田中　智 (4)</v>
      </c>
      <c r="N228" t="str">
        <f t="shared" si="7"/>
        <v>ﾀﾅｶ ｻﾄｼ</v>
      </c>
      <c r="O228" t="str">
        <f>$J228&amp;" "&amp;$I228&amp;" "&amp;"("&amp;$F228&amp;")"</f>
        <v>JPN Satoshi (4)</v>
      </c>
      <c r="P228" t="s">
        <v>4765</v>
      </c>
      <c r="Q228" t="s">
        <v>4807</v>
      </c>
      <c r="R228" s="118" t="str">
        <f>IF($B228="","",RIGHT($E228*1000+100+COUNTIF($E$2:$E228,$E228),9))</f>
        <v>031026101</v>
      </c>
    </row>
    <row r="229" spans="1:18" customFormat="1" x14ac:dyDescent="0.4">
      <c r="A229" s="259" t="s">
        <v>23</v>
      </c>
      <c r="B229" s="259">
        <v>228</v>
      </c>
      <c r="C229" s="259" t="s">
        <v>1614</v>
      </c>
      <c r="D229" s="259" t="s">
        <v>1615</v>
      </c>
      <c r="E229" s="261">
        <v>20030825</v>
      </c>
      <c r="F229" s="262">
        <v>4</v>
      </c>
      <c r="G229">
        <v>24</v>
      </c>
      <c r="H229" s="263" t="s">
        <v>1616</v>
      </c>
      <c r="I229" s="263" t="s">
        <v>175</v>
      </c>
      <c r="J229" t="s">
        <v>4807</v>
      </c>
      <c r="L229">
        <f>IFERROR(INDEX(所属情報!$E:$E,MATCH(男子登録情報!A229,所属情報!$A:$A,0)),"")</f>
        <v>492232</v>
      </c>
      <c r="M229" t="str">
        <f t="shared" si="6"/>
        <v>家田　惇基 (4)</v>
      </c>
      <c r="N229" t="str">
        <f t="shared" si="7"/>
        <v>ｲｴﾀﾞ ﾄｼｷ</v>
      </c>
      <c r="O229" t="str">
        <f>$J229&amp;" "&amp;$I229&amp;" "&amp;"("&amp;$F229&amp;")"</f>
        <v>JPN Toshiki (4)</v>
      </c>
      <c r="P229" t="s">
        <v>4765</v>
      </c>
      <c r="Q229" t="s">
        <v>4807</v>
      </c>
      <c r="R229" s="118" t="str">
        <f>IF($B229="","",RIGHT($E229*1000+100+COUNTIF($E$2:$E229,$E229),9))</f>
        <v>030825101</v>
      </c>
    </row>
    <row r="230" spans="1:18" customFormat="1" x14ac:dyDescent="0.4">
      <c r="A230" s="259" t="s">
        <v>23</v>
      </c>
      <c r="B230" s="259">
        <v>229</v>
      </c>
      <c r="C230" s="259" t="s">
        <v>1617</v>
      </c>
      <c r="D230" s="259" t="s">
        <v>1618</v>
      </c>
      <c r="E230" s="261">
        <v>20030610</v>
      </c>
      <c r="F230" s="262">
        <v>4</v>
      </c>
      <c r="G230">
        <v>28</v>
      </c>
      <c r="H230" s="263" t="s">
        <v>347</v>
      </c>
      <c r="I230" s="263" t="s">
        <v>118</v>
      </c>
      <c r="J230" t="s">
        <v>4807</v>
      </c>
      <c r="L230">
        <f>IFERROR(INDEX(所属情報!$E:$E,MATCH(男子登録情報!A230,所属情報!$A:$A,0)),"")</f>
        <v>492232</v>
      </c>
      <c r="M230" t="str">
        <f t="shared" si="6"/>
        <v>太田　駿 (4)</v>
      </c>
      <c r="N230" t="str">
        <f t="shared" si="7"/>
        <v>ｵｵﾀ ｼｭﾝ</v>
      </c>
      <c r="O230" t="str">
        <f>$J230&amp;" "&amp;$I230&amp;" "&amp;"("&amp;$F230&amp;")"</f>
        <v>JPN Shun (4)</v>
      </c>
      <c r="P230" t="s">
        <v>4766</v>
      </c>
      <c r="Q230" t="s">
        <v>4807</v>
      </c>
      <c r="R230" s="118" t="str">
        <f>IF($B230="","",RIGHT($E230*1000+100+COUNTIF($E$2:$E230,$E230),9))</f>
        <v>030610101</v>
      </c>
    </row>
    <row r="231" spans="1:18" customFormat="1" x14ac:dyDescent="0.4">
      <c r="A231" s="259" t="s">
        <v>23</v>
      </c>
      <c r="B231" s="259">
        <v>230</v>
      </c>
      <c r="C231" s="259" t="s">
        <v>1619</v>
      </c>
      <c r="D231" s="259" t="s">
        <v>1620</v>
      </c>
      <c r="E231" s="261">
        <v>20030406</v>
      </c>
      <c r="F231" s="262">
        <v>4</v>
      </c>
      <c r="G231">
        <v>28</v>
      </c>
      <c r="H231" s="263" t="s">
        <v>444</v>
      </c>
      <c r="I231" s="263" t="s">
        <v>727</v>
      </c>
      <c r="J231" t="s">
        <v>4807</v>
      </c>
      <c r="L231">
        <f>IFERROR(INDEX(所属情報!$E:$E,MATCH(男子登録情報!A231,所属情報!$A:$A,0)),"")</f>
        <v>492232</v>
      </c>
      <c r="M231" t="str">
        <f t="shared" si="6"/>
        <v>小川　龍之介 (4)</v>
      </c>
      <c r="N231" t="str">
        <f t="shared" si="7"/>
        <v>ｵｶﾞﾜ ﾘｭｳﾉｽｹ</v>
      </c>
      <c r="O231" t="str">
        <f>$J231&amp;" "&amp;$I231&amp;" "&amp;"("&amp;$F231&amp;")"</f>
        <v>JPN Ryunosuke (4)</v>
      </c>
      <c r="P231" t="s">
        <v>4772</v>
      </c>
      <c r="Q231" t="s">
        <v>4807</v>
      </c>
      <c r="R231" s="118" t="str">
        <f>IF($B231="","",RIGHT($E231*1000+100+COUNTIF($E$2:$E231,$E231),9))</f>
        <v>030406101</v>
      </c>
    </row>
    <row r="232" spans="1:18" customFormat="1" x14ac:dyDescent="0.4">
      <c r="A232" s="259" t="s">
        <v>23</v>
      </c>
      <c r="B232" s="259">
        <v>231</v>
      </c>
      <c r="C232" s="259" t="s">
        <v>1621</v>
      </c>
      <c r="D232" s="259" t="s">
        <v>1622</v>
      </c>
      <c r="E232" s="261">
        <v>20030429</v>
      </c>
      <c r="F232" s="262">
        <v>4</v>
      </c>
      <c r="G232">
        <v>28</v>
      </c>
      <c r="H232" s="263" t="s">
        <v>242</v>
      </c>
      <c r="I232" s="263" t="s">
        <v>365</v>
      </c>
      <c r="J232" t="s">
        <v>4807</v>
      </c>
      <c r="L232">
        <f>IFERROR(INDEX(所属情報!$E:$E,MATCH(男子登録情報!A232,所属情報!$A:$A,0)),"")</f>
        <v>492232</v>
      </c>
      <c r="M232" t="str">
        <f t="shared" si="6"/>
        <v>牧野　大輝 (4)</v>
      </c>
      <c r="N232" t="str">
        <f t="shared" si="7"/>
        <v>ﾏｷﾉ ﾀｲｷ</v>
      </c>
      <c r="O232" t="str">
        <f>$J232&amp;" "&amp;$I232&amp;" "&amp;"("&amp;$F232&amp;")"</f>
        <v>JPN Taiki (4)</v>
      </c>
      <c r="P232" t="s">
        <v>4766</v>
      </c>
      <c r="Q232" t="s">
        <v>4807</v>
      </c>
      <c r="R232" s="118" t="str">
        <f>IF($B232="","",RIGHT($E232*1000+100+COUNTIF($E$2:$E232,$E232),9))</f>
        <v>030429101</v>
      </c>
    </row>
    <row r="233" spans="1:18" customFormat="1" x14ac:dyDescent="0.4">
      <c r="A233" s="259" t="s">
        <v>23</v>
      </c>
      <c r="B233" s="259">
        <v>232</v>
      </c>
      <c r="C233" s="259" t="s">
        <v>1623</v>
      </c>
      <c r="D233" s="259" t="s">
        <v>1624</v>
      </c>
      <c r="E233" s="261">
        <v>20040122</v>
      </c>
      <c r="F233" s="262">
        <v>4</v>
      </c>
      <c r="G233">
        <v>28</v>
      </c>
      <c r="H233" s="263" t="s">
        <v>1625</v>
      </c>
      <c r="I233" s="263" t="s">
        <v>36</v>
      </c>
      <c r="J233" t="s">
        <v>4807</v>
      </c>
      <c r="L233">
        <f>IFERROR(INDEX(所属情報!$E:$E,MATCH(男子登録情報!A233,所属情報!$A:$A,0)),"")</f>
        <v>492232</v>
      </c>
      <c r="M233" t="str">
        <f t="shared" si="6"/>
        <v>川手　友希 (4)</v>
      </c>
      <c r="N233" t="str">
        <f t="shared" si="7"/>
        <v>ｶﾜﾃ ﾕｳｷ</v>
      </c>
      <c r="O233" t="str">
        <f>$J233&amp;" "&amp;$I233&amp;" "&amp;"("&amp;$F233&amp;")"</f>
        <v>JPN Yuki (4)</v>
      </c>
      <c r="P233" t="s">
        <v>4765</v>
      </c>
      <c r="Q233" t="s">
        <v>4807</v>
      </c>
      <c r="R233" s="118" t="str">
        <f>IF($B233="","",RIGHT($E233*1000+100+COUNTIF($E$2:$E233,$E233),9))</f>
        <v>040122101</v>
      </c>
    </row>
    <row r="234" spans="1:18" customFormat="1" x14ac:dyDescent="0.4">
      <c r="A234" s="259" t="s">
        <v>23</v>
      </c>
      <c r="B234" s="259">
        <v>233</v>
      </c>
      <c r="C234" s="259" t="s">
        <v>1626</v>
      </c>
      <c r="D234" s="259" t="s">
        <v>1627</v>
      </c>
      <c r="E234" s="261">
        <v>20030822</v>
      </c>
      <c r="F234" s="262">
        <v>4</v>
      </c>
      <c r="G234">
        <v>40</v>
      </c>
      <c r="H234" s="263" t="s">
        <v>97</v>
      </c>
      <c r="I234" s="263" t="s">
        <v>213</v>
      </c>
      <c r="J234" t="s">
        <v>4807</v>
      </c>
      <c r="L234">
        <f>IFERROR(INDEX(所属情報!$E:$E,MATCH(男子登録情報!A234,所属情報!$A:$A,0)),"")</f>
        <v>492232</v>
      </c>
      <c r="M234" t="str">
        <f t="shared" si="6"/>
        <v>浜田　聖也 (4)</v>
      </c>
      <c r="N234" t="str">
        <f t="shared" si="7"/>
        <v>ﾊﾏﾀﾞ ｾｲﾔ</v>
      </c>
      <c r="O234" t="str">
        <f>$J234&amp;" "&amp;$I234&amp;" "&amp;"("&amp;$F234&amp;")"</f>
        <v>JPN Seiya (4)</v>
      </c>
      <c r="P234" t="s">
        <v>4766</v>
      </c>
      <c r="Q234" t="s">
        <v>4807</v>
      </c>
      <c r="R234" s="118" t="str">
        <f>IF($B234="","",RIGHT($E234*1000+100+COUNTIF($E$2:$E234,$E234),9))</f>
        <v>030822102</v>
      </c>
    </row>
    <row r="235" spans="1:18" customFormat="1" x14ac:dyDescent="0.4">
      <c r="A235" s="259" t="s">
        <v>23</v>
      </c>
      <c r="B235" s="259">
        <v>234</v>
      </c>
      <c r="C235" s="259" t="s">
        <v>1628</v>
      </c>
      <c r="D235" s="259" t="s">
        <v>1629</v>
      </c>
      <c r="E235" s="261">
        <v>20040123</v>
      </c>
      <c r="F235" s="262">
        <v>4</v>
      </c>
      <c r="G235">
        <v>28</v>
      </c>
      <c r="H235" s="263" t="s">
        <v>244</v>
      </c>
      <c r="I235" s="263" t="s">
        <v>41</v>
      </c>
      <c r="J235" t="s">
        <v>4807</v>
      </c>
      <c r="L235">
        <f>IFERROR(INDEX(所属情報!$E:$E,MATCH(男子登録情報!A235,所属情報!$A:$A,0)),"")</f>
        <v>492232</v>
      </c>
      <c r="M235" t="str">
        <f t="shared" si="6"/>
        <v>山本　雅也 (4)</v>
      </c>
      <c r="N235" t="str">
        <f t="shared" si="7"/>
        <v>ﾔﾏﾓﾄ ﾏｻﾔ</v>
      </c>
      <c r="O235" t="str">
        <f>$J235&amp;" "&amp;$I235&amp;" "&amp;"("&amp;$F235&amp;")"</f>
        <v>JPN Masaya (4)</v>
      </c>
      <c r="P235" t="s">
        <v>4766</v>
      </c>
      <c r="Q235" t="s">
        <v>4807</v>
      </c>
      <c r="R235" s="118" t="str">
        <f>IF($B235="","",RIGHT($E235*1000+100+COUNTIF($E$2:$E235,$E235),9))</f>
        <v>040123101</v>
      </c>
    </row>
    <row r="236" spans="1:18" customFormat="1" x14ac:dyDescent="0.4">
      <c r="A236" s="259" t="s">
        <v>23</v>
      </c>
      <c r="B236" s="259">
        <v>235</v>
      </c>
      <c r="C236" s="259" t="s">
        <v>1630</v>
      </c>
      <c r="D236" s="259" t="s">
        <v>1631</v>
      </c>
      <c r="E236" s="261">
        <v>20031227</v>
      </c>
      <c r="F236" s="262">
        <v>4</v>
      </c>
      <c r="G236">
        <v>28</v>
      </c>
      <c r="H236" s="263" t="s">
        <v>1632</v>
      </c>
      <c r="I236" s="263" t="s">
        <v>487</v>
      </c>
      <c r="J236" t="s">
        <v>4807</v>
      </c>
      <c r="L236">
        <f>IFERROR(INDEX(所属情報!$E:$E,MATCH(男子登録情報!A236,所属情報!$A:$A,0)),"")</f>
        <v>492232</v>
      </c>
      <c r="M236" t="str">
        <f t="shared" si="6"/>
        <v>末留　颯楽 (4)</v>
      </c>
      <c r="N236" t="str">
        <f t="shared" si="7"/>
        <v>ｽｴﾄﾒ ｿﾗ</v>
      </c>
      <c r="O236" t="str">
        <f>$J236&amp;" "&amp;$I236&amp;" "&amp;"("&amp;$F236&amp;")"</f>
        <v>JPN Sora (4)</v>
      </c>
      <c r="P236" t="s">
        <v>4776</v>
      </c>
      <c r="Q236" t="s">
        <v>4807</v>
      </c>
      <c r="R236" s="118" t="str">
        <f>IF($B236="","",RIGHT($E236*1000+100+COUNTIF($E$2:$E236,$E236),9))</f>
        <v>031227101</v>
      </c>
    </row>
    <row r="237" spans="1:18" customFormat="1" x14ac:dyDescent="0.4">
      <c r="A237" s="259" t="s">
        <v>23</v>
      </c>
      <c r="B237" s="259">
        <v>236</v>
      </c>
      <c r="C237" s="259" t="s">
        <v>1633</v>
      </c>
      <c r="D237" s="259" t="s">
        <v>1634</v>
      </c>
      <c r="E237" s="261">
        <v>20040401</v>
      </c>
      <c r="F237" s="262">
        <v>4</v>
      </c>
      <c r="G237">
        <v>25</v>
      </c>
      <c r="H237" s="263" t="s">
        <v>359</v>
      </c>
      <c r="I237" s="263" t="s">
        <v>365</v>
      </c>
      <c r="J237" t="s">
        <v>4807</v>
      </c>
      <c r="L237">
        <f>IFERROR(INDEX(所属情報!$E:$E,MATCH(男子登録情報!A237,所属情報!$A:$A,0)),"")</f>
        <v>492232</v>
      </c>
      <c r="M237" t="str">
        <f t="shared" si="6"/>
        <v>森　大喜 (4)</v>
      </c>
      <c r="N237" t="str">
        <f t="shared" si="7"/>
        <v>ﾓﾘ ﾀｲｷ</v>
      </c>
      <c r="O237" t="str">
        <f>$J237&amp;" "&amp;$I237&amp;" "&amp;"("&amp;$F237&amp;")"</f>
        <v>JPN Taiki (4)</v>
      </c>
      <c r="P237" t="s">
        <v>4765</v>
      </c>
      <c r="Q237" t="s">
        <v>4807</v>
      </c>
      <c r="R237" s="118" t="str">
        <f>IF($B237="","",RIGHT($E237*1000+100+COUNTIF($E$2:$E237,$E237),9))</f>
        <v>040401101</v>
      </c>
    </row>
    <row r="238" spans="1:18" customFormat="1" x14ac:dyDescent="0.4">
      <c r="A238" s="259" t="s">
        <v>23</v>
      </c>
      <c r="B238" s="259">
        <v>237</v>
      </c>
      <c r="C238" s="259" t="s">
        <v>1635</v>
      </c>
      <c r="D238" s="259" t="s">
        <v>1636</v>
      </c>
      <c r="E238" s="261">
        <v>20030417</v>
      </c>
      <c r="F238" s="262">
        <v>4</v>
      </c>
      <c r="G238">
        <v>28</v>
      </c>
      <c r="H238" s="263" t="s">
        <v>1637</v>
      </c>
      <c r="I238" s="263" t="s">
        <v>26</v>
      </c>
      <c r="J238" t="s">
        <v>4807</v>
      </c>
      <c r="L238">
        <f>IFERROR(INDEX(所属情報!$E:$E,MATCH(男子登録情報!A238,所属情報!$A:$A,0)),"")</f>
        <v>492232</v>
      </c>
      <c r="M238" t="str">
        <f t="shared" si="6"/>
        <v>新海　弘一朗 (4)</v>
      </c>
      <c r="N238" t="str">
        <f t="shared" si="7"/>
        <v>ｼﾝｶｲ ｺｳｲﾁﾛｳ</v>
      </c>
      <c r="O238" t="str">
        <f>$J238&amp;" "&amp;$I238&amp;" "&amp;"("&amp;$F238&amp;")"</f>
        <v>JPN Koichiro (4)</v>
      </c>
      <c r="P238" t="s">
        <v>4795</v>
      </c>
      <c r="Q238" t="s">
        <v>4807</v>
      </c>
      <c r="R238" s="118" t="str">
        <f>IF($B238="","",RIGHT($E238*1000+100+COUNTIF($E$2:$E238,$E238),9))</f>
        <v>030417101</v>
      </c>
    </row>
    <row r="239" spans="1:18" customFormat="1" x14ac:dyDescent="0.4">
      <c r="A239" s="259" t="s">
        <v>23</v>
      </c>
      <c r="B239" s="259">
        <v>238</v>
      </c>
      <c r="C239" s="259" t="s">
        <v>1639</v>
      </c>
      <c r="D239" s="259" t="s">
        <v>1640</v>
      </c>
      <c r="E239" s="261">
        <v>20030401</v>
      </c>
      <c r="F239" s="262">
        <v>4</v>
      </c>
      <c r="G239">
        <v>28</v>
      </c>
      <c r="H239" s="263" t="s">
        <v>249</v>
      </c>
      <c r="I239" s="263" t="s">
        <v>406</v>
      </c>
      <c r="J239" t="s">
        <v>4807</v>
      </c>
      <c r="L239">
        <f>IFERROR(INDEX(所属情報!$E:$E,MATCH(男子登録情報!A239,所属情報!$A:$A,0)),"")</f>
        <v>492232</v>
      </c>
      <c r="M239" t="str">
        <f t="shared" si="6"/>
        <v>上野　竜樹 (4)</v>
      </c>
      <c r="N239" t="str">
        <f t="shared" si="7"/>
        <v>ｳｴﾉ ﾀﾂｷ</v>
      </c>
      <c r="O239" t="str">
        <f>$J239&amp;" "&amp;$I239&amp;" "&amp;"("&amp;$F239&amp;")"</f>
        <v>JPN Tatsuki (4)</v>
      </c>
      <c r="P239" t="s">
        <v>4766</v>
      </c>
      <c r="Q239" t="s">
        <v>4807</v>
      </c>
      <c r="R239" s="118" t="str">
        <f>IF($B239="","",RIGHT($E239*1000+100+COUNTIF($E$2:$E239,$E239),9))</f>
        <v>030401101</v>
      </c>
    </row>
    <row r="240" spans="1:18" customFormat="1" x14ac:dyDescent="0.4">
      <c r="A240" s="259" t="s">
        <v>23</v>
      </c>
      <c r="B240" s="259">
        <v>239</v>
      </c>
      <c r="C240" s="259" t="s">
        <v>1641</v>
      </c>
      <c r="D240" s="259" t="s">
        <v>1642</v>
      </c>
      <c r="E240" s="261">
        <v>20020516</v>
      </c>
      <c r="F240" s="262">
        <v>4</v>
      </c>
      <c r="G240">
        <v>28</v>
      </c>
      <c r="H240" s="263" t="s">
        <v>114</v>
      </c>
      <c r="I240" s="263" t="s">
        <v>213</v>
      </c>
      <c r="J240" t="s">
        <v>4807</v>
      </c>
      <c r="L240">
        <f>IFERROR(INDEX(所属情報!$E:$E,MATCH(男子登録情報!A240,所属情報!$A:$A,0)),"")</f>
        <v>492232</v>
      </c>
      <c r="M240" t="str">
        <f t="shared" si="6"/>
        <v>西藤　聖弥 (4)</v>
      </c>
      <c r="N240" t="str">
        <f t="shared" si="7"/>
        <v>ｻｲﾄｳ ｾｲﾔ</v>
      </c>
      <c r="O240" t="str">
        <f>$J240&amp;" "&amp;$I240&amp;" "&amp;"("&amp;$F240&amp;")"</f>
        <v>JPN Seiya (4)</v>
      </c>
      <c r="P240" t="s">
        <v>4778</v>
      </c>
      <c r="Q240" t="s">
        <v>4807</v>
      </c>
      <c r="R240" s="118" t="str">
        <f>IF($B240="","",RIGHT($E240*1000+100+COUNTIF($E$2:$E240,$E240),9))</f>
        <v>020516101</v>
      </c>
    </row>
    <row r="241" spans="1:18" customFormat="1" x14ac:dyDescent="0.4">
      <c r="A241" s="259" t="s">
        <v>23</v>
      </c>
      <c r="B241" s="259">
        <v>240</v>
      </c>
      <c r="C241" s="259" t="s">
        <v>1643</v>
      </c>
      <c r="D241" s="259" t="s">
        <v>1644</v>
      </c>
      <c r="E241" s="261">
        <v>20030509</v>
      </c>
      <c r="F241" s="262">
        <v>4</v>
      </c>
      <c r="G241">
        <v>28</v>
      </c>
      <c r="H241" s="263" t="s">
        <v>164</v>
      </c>
      <c r="I241" s="263" t="s">
        <v>1645</v>
      </c>
      <c r="J241" t="s">
        <v>4807</v>
      </c>
      <c r="L241">
        <f>IFERROR(INDEX(所属情報!$E:$E,MATCH(男子登録情報!A241,所属情報!$A:$A,0)),"")</f>
        <v>492232</v>
      </c>
      <c r="M241" t="str">
        <f t="shared" si="6"/>
        <v>松村　大二郎 (4)</v>
      </c>
      <c r="N241" t="str">
        <f t="shared" si="7"/>
        <v>ﾏﾂﾑﾗ ﾀﾞｲｼﾞﾛｳ</v>
      </c>
      <c r="O241" t="str">
        <f>$J241&amp;" "&amp;$I241&amp;" "&amp;"("&amp;$F241&amp;")"</f>
        <v>JPN Daijiro (4)</v>
      </c>
      <c r="P241" t="s">
        <v>4766</v>
      </c>
      <c r="Q241" t="s">
        <v>4807</v>
      </c>
      <c r="R241" s="118" t="str">
        <f>IF($B241="","",RIGHT($E241*1000+100+COUNTIF($E$2:$E241,$E241),9))</f>
        <v>030509101</v>
      </c>
    </row>
    <row r="242" spans="1:18" customFormat="1" x14ac:dyDescent="0.4">
      <c r="A242" s="259" t="s">
        <v>23</v>
      </c>
      <c r="B242" s="259">
        <v>241</v>
      </c>
      <c r="C242" s="259" t="s">
        <v>1646</v>
      </c>
      <c r="D242" s="259" t="s">
        <v>1647</v>
      </c>
      <c r="E242" s="261">
        <v>20030720</v>
      </c>
      <c r="F242" s="262">
        <v>4</v>
      </c>
      <c r="G242">
        <v>34</v>
      </c>
      <c r="H242" s="263" t="s">
        <v>65</v>
      </c>
      <c r="I242" s="263" t="s">
        <v>901</v>
      </c>
      <c r="J242" t="s">
        <v>4807</v>
      </c>
      <c r="L242">
        <f>IFERROR(INDEX(所属情報!$E:$E,MATCH(男子登録情報!A242,所属情報!$A:$A,0)),"")</f>
        <v>492232</v>
      </c>
      <c r="M242" t="str">
        <f t="shared" si="6"/>
        <v>竹内　鴻 (4)</v>
      </c>
      <c r="N242" t="str">
        <f t="shared" si="7"/>
        <v>ﾀｹｳﾁ ｺｳ</v>
      </c>
      <c r="O242" t="str">
        <f>$J242&amp;" "&amp;$I242&amp;" "&amp;"("&amp;$F242&amp;")"</f>
        <v>JPN Ko (4)</v>
      </c>
      <c r="P242" t="s">
        <v>4766</v>
      </c>
      <c r="Q242" t="s">
        <v>4807</v>
      </c>
      <c r="R242" s="118" t="str">
        <f>IF($B242="","",RIGHT($E242*1000+100+COUNTIF($E$2:$E242,$E242),9))</f>
        <v>030720101</v>
      </c>
    </row>
    <row r="243" spans="1:18" customFormat="1" x14ac:dyDescent="0.4">
      <c r="A243" s="259" t="s">
        <v>23</v>
      </c>
      <c r="B243" s="259">
        <v>242</v>
      </c>
      <c r="C243" s="259" t="s">
        <v>1648</v>
      </c>
      <c r="D243" s="259" t="s">
        <v>1649</v>
      </c>
      <c r="E243" s="261">
        <v>20031220</v>
      </c>
      <c r="F243" s="262">
        <v>4</v>
      </c>
      <c r="G243">
        <v>28</v>
      </c>
      <c r="H243" s="263" t="s">
        <v>70</v>
      </c>
      <c r="I243" s="263" t="s">
        <v>43</v>
      </c>
      <c r="J243" t="s">
        <v>4807</v>
      </c>
      <c r="L243">
        <f>IFERROR(INDEX(所属情報!$E:$E,MATCH(男子登録情報!A243,所属情報!$A:$A,0)),"")</f>
        <v>492232</v>
      </c>
      <c r="M243" t="str">
        <f t="shared" si="6"/>
        <v>藤原　巧 (4)</v>
      </c>
      <c r="N243" t="str">
        <f t="shared" si="7"/>
        <v>ﾌｼﾞﾜﾗ ﾀｸﾐ</v>
      </c>
      <c r="O243" t="str">
        <f>$J243&amp;" "&amp;$I243&amp;" "&amp;"("&amp;$F243&amp;")"</f>
        <v>JPN Takumi (4)</v>
      </c>
      <c r="P243" t="s">
        <v>4773</v>
      </c>
      <c r="Q243" t="s">
        <v>4807</v>
      </c>
      <c r="R243" s="118" t="str">
        <f>IF($B243="","",RIGHT($E243*1000+100+COUNTIF($E$2:$E243,$E243),9))</f>
        <v>031220101</v>
      </c>
    </row>
    <row r="244" spans="1:18" customFormat="1" x14ac:dyDescent="0.4">
      <c r="A244" s="259" t="s">
        <v>23</v>
      </c>
      <c r="B244" s="259">
        <v>243</v>
      </c>
      <c r="C244" s="259" t="s">
        <v>1650</v>
      </c>
      <c r="D244" s="259" t="s">
        <v>1651</v>
      </c>
      <c r="E244" s="261">
        <v>20030510</v>
      </c>
      <c r="F244" s="262">
        <v>4</v>
      </c>
      <c r="G244">
        <v>28</v>
      </c>
      <c r="H244" s="263" t="s">
        <v>1652</v>
      </c>
      <c r="I244" s="263" t="s">
        <v>1653</v>
      </c>
      <c r="J244" t="s">
        <v>4807</v>
      </c>
      <c r="L244">
        <f>IFERROR(INDEX(所属情報!$E:$E,MATCH(男子登録情報!A244,所属情報!$A:$A,0)),"")</f>
        <v>492232</v>
      </c>
      <c r="M244" t="str">
        <f t="shared" si="6"/>
        <v>三千田　雅治 (4)</v>
      </c>
      <c r="N244" t="str">
        <f t="shared" si="7"/>
        <v>ﾐﾁﾀﾞ ﾏｻﾊﾙ</v>
      </c>
      <c r="O244" t="str">
        <f>$J244&amp;" "&amp;$I244&amp;" "&amp;"("&amp;$F244&amp;")"</f>
        <v>JPN Masaharu (4)</v>
      </c>
      <c r="P244" t="s">
        <v>4783</v>
      </c>
      <c r="Q244" t="s">
        <v>4807</v>
      </c>
      <c r="R244" s="118" t="str">
        <f>IF($B244="","",RIGHT($E244*1000+100+COUNTIF($E$2:$E244,$E244),9))</f>
        <v>030510101</v>
      </c>
    </row>
    <row r="245" spans="1:18" customFormat="1" x14ac:dyDescent="0.4">
      <c r="A245" s="259" t="s">
        <v>23</v>
      </c>
      <c r="B245" s="259">
        <v>244</v>
      </c>
      <c r="C245" s="259" t="s">
        <v>1654</v>
      </c>
      <c r="D245" s="259" t="s">
        <v>1655</v>
      </c>
      <c r="E245" s="261">
        <v>20030407</v>
      </c>
      <c r="F245" s="262">
        <v>4</v>
      </c>
      <c r="G245">
        <v>28</v>
      </c>
      <c r="H245" s="263" t="s">
        <v>1656</v>
      </c>
      <c r="I245" s="263" t="s">
        <v>107</v>
      </c>
      <c r="J245" t="s">
        <v>4807</v>
      </c>
      <c r="L245">
        <f>IFERROR(INDEX(所属情報!$E:$E,MATCH(男子登録情報!A245,所属情報!$A:$A,0)),"")</f>
        <v>492232</v>
      </c>
      <c r="M245" t="str">
        <f t="shared" si="6"/>
        <v>清永　航平 (4)</v>
      </c>
      <c r="N245" t="str">
        <f t="shared" si="7"/>
        <v>ｷﾖﾅｶﾞ ｺｳﾍｲ</v>
      </c>
      <c r="O245" t="str">
        <f>$J245&amp;" "&amp;$I245&amp;" "&amp;"("&amp;$F245&amp;")"</f>
        <v>JPN Kohei (4)</v>
      </c>
      <c r="P245" t="s">
        <v>4766</v>
      </c>
      <c r="Q245" t="s">
        <v>4807</v>
      </c>
      <c r="R245" s="118" t="str">
        <f>IF($B245="","",RIGHT($E245*1000+100+COUNTIF($E$2:$E245,$E245),9))</f>
        <v>030407101</v>
      </c>
    </row>
    <row r="246" spans="1:18" customFormat="1" x14ac:dyDescent="0.4">
      <c r="A246" s="259" t="s">
        <v>23</v>
      </c>
      <c r="B246" s="259">
        <v>245</v>
      </c>
      <c r="C246" s="259" t="s">
        <v>1657</v>
      </c>
      <c r="D246" s="259" t="s">
        <v>1658</v>
      </c>
      <c r="E246" s="261">
        <v>20030627</v>
      </c>
      <c r="F246" s="262">
        <v>4</v>
      </c>
      <c r="G246">
        <v>16</v>
      </c>
      <c r="H246" s="263" t="s">
        <v>1659</v>
      </c>
      <c r="I246" s="263" t="s">
        <v>433</v>
      </c>
      <c r="J246" t="s">
        <v>4807</v>
      </c>
      <c r="L246">
        <f>IFERROR(INDEX(所属情報!$E:$E,MATCH(男子登録情報!A246,所属情報!$A:$A,0)),"")</f>
        <v>492232</v>
      </c>
      <c r="M246" t="str">
        <f t="shared" si="6"/>
        <v>源　佳己 (4)</v>
      </c>
      <c r="N246" t="str">
        <f t="shared" si="7"/>
        <v>ｹﾞﾝ ﾖｼｷ</v>
      </c>
      <c r="O246" t="str">
        <f>$J246&amp;" "&amp;$I246&amp;" "&amp;"("&amp;$F246&amp;")"</f>
        <v>JPN Yoshiki (4)</v>
      </c>
      <c r="P246" t="s">
        <v>4773</v>
      </c>
      <c r="Q246" t="s">
        <v>4807</v>
      </c>
      <c r="R246" s="118" t="str">
        <f>IF($B246="","",RIGHT($E246*1000+100+COUNTIF($E$2:$E246,$E246),9))</f>
        <v>030627101</v>
      </c>
    </row>
    <row r="247" spans="1:18" customFormat="1" x14ac:dyDescent="0.4">
      <c r="A247" s="259" t="s">
        <v>23</v>
      </c>
      <c r="B247" s="259">
        <v>246</v>
      </c>
      <c r="C247" s="259" t="s">
        <v>1660</v>
      </c>
      <c r="D247" s="259" t="s">
        <v>1661</v>
      </c>
      <c r="E247" s="261">
        <v>20040123</v>
      </c>
      <c r="F247" s="262">
        <v>4</v>
      </c>
      <c r="G247">
        <v>28</v>
      </c>
      <c r="H247" s="263" t="s">
        <v>1662</v>
      </c>
      <c r="I247" s="263" t="s">
        <v>747</v>
      </c>
      <c r="J247" t="s">
        <v>4807</v>
      </c>
      <c r="L247">
        <f>IFERROR(INDEX(所属情報!$E:$E,MATCH(男子登録情報!A247,所属情報!$A:$A,0)),"")</f>
        <v>492232</v>
      </c>
      <c r="M247" t="str">
        <f t="shared" si="6"/>
        <v>籔内　允士 (4)</v>
      </c>
      <c r="N247" t="str">
        <f t="shared" si="7"/>
        <v>ﾔﾌﾞｳﾁ ﾏｻｼ</v>
      </c>
      <c r="O247" t="str">
        <f>$J247&amp;" "&amp;$I247&amp;" "&amp;"("&amp;$F247&amp;")"</f>
        <v>JPN Masashi (4)</v>
      </c>
      <c r="P247" t="s">
        <v>4774</v>
      </c>
      <c r="Q247" t="s">
        <v>4807</v>
      </c>
      <c r="R247" s="118" t="str">
        <f>IF($B247="","",RIGHT($E247*1000+100+COUNTIF($E$2:$E247,$E247),9))</f>
        <v>040123102</v>
      </c>
    </row>
    <row r="248" spans="1:18" customFormat="1" x14ac:dyDescent="0.4">
      <c r="A248" s="259" t="s">
        <v>23</v>
      </c>
      <c r="B248" s="259">
        <v>247</v>
      </c>
      <c r="C248" s="259" t="s">
        <v>1663</v>
      </c>
      <c r="D248" s="259" t="s">
        <v>1664</v>
      </c>
      <c r="E248" s="261">
        <v>20030924</v>
      </c>
      <c r="F248" s="262">
        <v>4</v>
      </c>
      <c r="G248">
        <v>28</v>
      </c>
      <c r="H248" s="263" t="s">
        <v>621</v>
      </c>
      <c r="I248" s="263" t="s">
        <v>797</v>
      </c>
      <c r="J248" t="s">
        <v>4807</v>
      </c>
      <c r="L248">
        <f>IFERROR(INDEX(所属情報!$E:$E,MATCH(男子登録情報!A248,所属情報!$A:$A,0)),"")</f>
        <v>492232</v>
      </c>
      <c r="M248" t="str">
        <f t="shared" si="6"/>
        <v>羽田　怜遠 (4)</v>
      </c>
      <c r="N248" t="str">
        <f t="shared" si="7"/>
        <v>ﾊﾀﾞ ﾚｵﾝ</v>
      </c>
      <c r="O248" t="str">
        <f>$J248&amp;" "&amp;$I248&amp;" "&amp;"("&amp;$F248&amp;")"</f>
        <v>JPN Reon (4)</v>
      </c>
      <c r="P248" t="s">
        <v>4766</v>
      </c>
      <c r="Q248" t="s">
        <v>4807</v>
      </c>
      <c r="R248" s="118" t="str">
        <f>IF($B248="","",RIGHT($E248*1000+100+COUNTIF($E$2:$E248,$E248),9))</f>
        <v>030924102</v>
      </c>
    </row>
    <row r="249" spans="1:18" customFormat="1" x14ac:dyDescent="0.4">
      <c r="A249" s="259" t="s">
        <v>23</v>
      </c>
      <c r="B249" s="259">
        <v>248</v>
      </c>
      <c r="C249" s="259" t="s">
        <v>1665</v>
      </c>
      <c r="D249" s="259" t="s">
        <v>1666</v>
      </c>
      <c r="E249" s="261">
        <v>20040322</v>
      </c>
      <c r="F249" s="262">
        <v>4</v>
      </c>
      <c r="G249">
        <v>28</v>
      </c>
      <c r="H249" s="263" t="s">
        <v>1667</v>
      </c>
      <c r="I249" s="263" t="s">
        <v>1668</v>
      </c>
      <c r="J249" t="s">
        <v>4807</v>
      </c>
      <c r="L249">
        <f>IFERROR(INDEX(所属情報!$E:$E,MATCH(男子登録情報!A249,所属情報!$A:$A,0)),"")</f>
        <v>492232</v>
      </c>
      <c r="M249" t="str">
        <f t="shared" si="6"/>
        <v>畑山　陽星 (4)</v>
      </c>
      <c r="N249" t="str">
        <f t="shared" si="7"/>
        <v>ﾊﾀﾔﾏ ﾖｳｾｲ</v>
      </c>
      <c r="O249" t="str">
        <f>$J249&amp;" "&amp;$I249&amp;" "&amp;"("&amp;$F249&amp;")"</f>
        <v>JPN Yosei (4)</v>
      </c>
      <c r="P249" t="s">
        <v>4766</v>
      </c>
      <c r="Q249" t="s">
        <v>4807</v>
      </c>
      <c r="R249" s="118" t="str">
        <f>IF($B249="","",RIGHT($E249*1000+100+COUNTIF($E$2:$E249,$E249),9))</f>
        <v>040322102</v>
      </c>
    </row>
    <row r="250" spans="1:18" customFormat="1" x14ac:dyDescent="0.4">
      <c r="A250" s="259" t="s">
        <v>23</v>
      </c>
      <c r="B250" s="259">
        <v>249</v>
      </c>
      <c r="C250" s="259" t="s">
        <v>1669</v>
      </c>
      <c r="D250" s="259" t="s">
        <v>1670</v>
      </c>
      <c r="E250" s="261">
        <v>20030728</v>
      </c>
      <c r="F250" s="262">
        <v>4</v>
      </c>
      <c r="G250">
        <v>4</v>
      </c>
      <c r="H250" s="263" t="s">
        <v>1671</v>
      </c>
      <c r="I250" s="263" t="s">
        <v>1672</v>
      </c>
      <c r="J250" t="s">
        <v>4807</v>
      </c>
      <c r="L250">
        <f>IFERROR(INDEX(所属情報!$E:$E,MATCH(男子登録情報!A250,所属情報!$A:$A,0)),"")</f>
        <v>492232</v>
      </c>
      <c r="M250" t="str">
        <f t="shared" si="6"/>
        <v>高森　心我 (4)</v>
      </c>
      <c r="N250" t="str">
        <f t="shared" si="7"/>
        <v>ﾀｶﾓﾘ ｼﾝｶﾞ</v>
      </c>
      <c r="O250" t="str">
        <f>$J250&amp;" "&amp;$I250&amp;" "&amp;"("&amp;$F250&amp;")"</f>
        <v>JPN Shinga (4)</v>
      </c>
      <c r="P250" t="s">
        <v>4766</v>
      </c>
      <c r="Q250" t="s">
        <v>4807</v>
      </c>
      <c r="R250" s="118" t="str">
        <f>IF($B250="","",RIGHT($E250*1000+100+COUNTIF($E$2:$E250,$E250),9))</f>
        <v>030728101</v>
      </c>
    </row>
    <row r="251" spans="1:18" customFormat="1" x14ac:dyDescent="0.4">
      <c r="A251" s="259" t="s">
        <v>23</v>
      </c>
      <c r="B251" s="259">
        <v>250</v>
      </c>
      <c r="C251" s="259" t="s">
        <v>1673</v>
      </c>
      <c r="D251" s="259" t="s">
        <v>1674</v>
      </c>
      <c r="E251" s="261">
        <v>20030422</v>
      </c>
      <c r="F251" s="262">
        <v>4</v>
      </c>
      <c r="G251">
        <v>41</v>
      </c>
      <c r="H251" s="263" t="s">
        <v>359</v>
      </c>
      <c r="I251" s="263" t="s">
        <v>1675</v>
      </c>
      <c r="J251" t="s">
        <v>4807</v>
      </c>
      <c r="L251">
        <f>IFERROR(INDEX(所属情報!$E:$E,MATCH(男子登録情報!A251,所属情報!$A:$A,0)),"")</f>
        <v>492232</v>
      </c>
      <c r="M251" t="str">
        <f t="shared" si="6"/>
        <v>森　輝也 (4)</v>
      </c>
      <c r="N251" t="str">
        <f t="shared" si="7"/>
        <v>ﾓﾘ ｶｶﾞﾔ</v>
      </c>
      <c r="O251" t="str">
        <f>$J251&amp;" "&amp;$I251&amp;" "&amp;"("&amp;$F251&amp;")"</f>
        <v>JPN Kagaya (4)</v>
      </c>
      <c r="P251" t="s">
        <v>4766</v>
      </c>
      <c r="Q251" t="s">
        <v>4807</v>
      </c>
      <c r="R251" s="118" t="str">
        <f>IF($B251="","",RIGHT($E251*1000+100+COUNTIF($E$2:$E251,$E251),9))</f>
        <v>030422102</v>
      </c>
    </row>
    <row r="252" spans="1:18" customFormat="1" x14ac:dyDescent="0.4">
      <c r="A252" s="259" t="s">
        <v>23</v>
      </c>
      <c r="B252" s="259">
        <v>251</v>
      </c>
      <c r="C252" s="259" t="s">
        <v>3359</v>
      </c>
      <c r="D252" s="259" t="s">
        <v>3360</v>
      </c>
      <c r="E252" s="261">
        <v>20040728</v>
      </c>
      <c r="F252" s="262">
        <v>3</v>
      </c>
      <c r="G252">
        <v>28</v>
      </c>
      <c r="H252" s="263" t="s">
        <v>3361</v>
      </c>
      <c r="I252" s="263" t="s">
        <v>246</v>
      </c>
      <c r="J252" t="s">
        <v>4807</v>
      </c>
      <c r="L252">
        <f>IFERROR(INDEX(所属情報!$E:$E,MATCH(男子登録情報!A252,所属情報!$A:$A,0)),"")</f>
        <v>492232</v>
      </c>
      <c r="M252" t="str">
        <f t="shared" si="6"/>
        <v>嘉良戸　翔太 (3)</v>
      </c>
      <c r="N252" t="str">
        <f t="shared" si="7"/>
        <v>ｶﾗﾄ ｼｮｳﾀ</v>
      </c>
      <c r="O252" t="str">
        <f>$J252&amp;" "&amp;$I252&amp;" "&amp;"("&amp;$F252&amp;")"</f>
        <v>JPN Shota (3)</v>
      </c>
      <c r="P252" t="s">
        <v>4780</v>
      </c>
      <c r="Q252" t="s">
        <v>4807</v>
      </c>
      <c r="R252" s="118" t="str">
        <f>IF($B252="","",RIGHT($E252*1000+100+COUNTIF($E$2:$E252,$E252),9))</f>
        <v>040728101</v>
      </c>
    </row>
    <row r="253" spans="1:18" customFormat="1" x14ac:dyDescent="0.4">
      <c r="A253" s="259" t="s">
        <v>23</v>
      </c>
      <c r="B253" s="259">
        <v>252</v>
      </c>
      <c r="C253" s="259" t="s">
        <v>3362</v>
      </c>
      <c r="D253" s="259" t="s">
        <v>3363</v>
      </c>
      <c r="E253" s="261">
        <v>20040924</v>
      </c>
      <c r="F253" s="262">
        <v>3</v>
      </c>
      <c r="G253">
        <v>27</v>
      </c>
      <c r="H253" s="263" t="s">
        <v>108</v>
      </c>
      <c r="I253" s="263" t="s">
        <v>54</v>
      </c>
      <c r="J253" t="s">
        <v>4807</v>
      </c>
      <c r="L253">
        <f>IFERROR(INDEX(所属情報!$E:$E,MATCH(男子登録情報!A253,所属情報!$A:$A,0)),"")</f>
        <v>492232</v>
      </c>
      <c r="M253" t="str">
        <f t="shared" si="6"/>
        <v>田中　洸希 (3)</v>
      </c>
      <c r="N253" t="str">
        <f t="shared" si="7"/>
        <v>ﾀﾅｶ ｺｳｷ</v>
      </c>
      <c r="O253" t="str">
        <f>$J253&amp;" "&amp;$I253&amp;" "&amp;"("&amp;$F253&amp;")"</f>
        <v>JPN Koki (3)</v>
      </c>
      <c r="P253" t="s">
        <v>4766</v>
      </c>
      <c r="Q253" t="s">
        <v>4807</v>
      </c>
      <c r="R253" s="118" t="str">
        <f>IF($B253="","",RIGHT($E253*1000+100+COUNTIF($E$2:$E253,$E253),9))</f>
        <v>040924101</v>
      </c>
    </row>
    <row r="254" spans="1:18" customFormat="1" x14ac:dyDescent="0.4">
      <c r="A254" s="259" t="s">
        <v>23</v>
      </c>
      <c r="B254" s="259">
        <v>253</v>
      </c>
      <c r="C254" s="259" t="s">
        <v>3364</v>
      </c>
      <c r="D254" s="259" t="s">
        <v>3365</v>
      </c>
      <c r="E254" s="261">
        <v>20041129</v>
      </c>
      <c r="F254" s="262">
        <v>3</v>
      </c>
      <c r="G254">
        <v>25</v>
      </c>
      <c r="H254" s="263" t="s">
        <v>3366</v>
      </c>
      <c r="I254" s="263" t="s">
        <v>36</v>
      </c>
      <c r="J254" t="s">
        <v>4807</v>
      </c>
      <c r="L254">
        <f>IFERROR(INDEX(所属情報!$E:$E,MATCH(男子登録情報!A254,所属情報!$A:$A,0)),"")</f>
        <v>492232</v>
      </c>
      <c r="M254" t="str">
        <f t="shared" si="6"/>
        <v>青西　勇樹 (3)</v>
      </c>
      <c r="N254" t="str">
        <f t="shared" si="7"/>
        <v>ｱｵﾆｼ ﾕｳｷ</v>
      </c>
      <c r="O254" t="str">
        <f>$J254&amp;" "&amp;$I254&amp;" "&amp;"("&amp;$F254&amp;")"</f>
        <v>JPN Yuki (3)</v>
      </c>
      <c r="P254" t="s">
        <v>4765</v>
      </c>
      <c r="Q254" t="s">
        <v>4807</v>
      </c>
      <c r="R254" s="118" t="str">
        <f>IF($B254="","",RIGHT($E254*1000+100+COUNTIF($E$2:$E254,$E254),9))</f>
        <v>041129101</v>
      </c>
    </row>
    <row r="255" spans="1:18" customFormat="1" x14ac:dyDescent="0.4">
      <c r="A255" s="259" t="s">
        <v>23</v>
      </c>
      <c r="B255" s="259">
        <v>254</v>
      </c>
      <c r="C255" s="259" t="s">
        <v>3367</v>
      </c>
      <c r="D255" s="259" t="s">
        <v>2699</v>
      </c>
      <c r="E255" s="261">
        <v>20040518</v>
      </c>
      <c r="F255" s="262">
        <v>3</v>
      </c>
      <c r="G255">
        <v>27</v>
      </c>
      <c r="H255" s="263" t="s">
        <v>143</v>
      </c>
      <c r="I255" s="263" t="s">
        <v>254</v>
      </c>
      <c r="J255" t="s">
        <v>4807</v>
      </c>
      <c r="L255">
        <f>IFERROR(INDEX(所属情報!$E:$E,MATCH(男子登録情報!A255,所属情報!$A:$A,0)),"")</f>
        <v>492232</v>
      </c>
      <c r="M255" t="str">
        <f t="shared" si="6"/>
        <v>牧　俊佑 (3)</v>
      </c>
      <c r="N255" t="str">
        <f t="shared" si="7"/>
        <v>ﾏｷ ｼｭﾝｽｹ</v>
      </c>
      <c r="O255" t="str">
        <f>$J255&amp;" "&amp;$I255&amp;" "&amp;"("&amp;$F255&amp;")"</f>
        <v>JPN Shunsuke (3)</v>
      </c>
      <c r="P255" t="s">
        <v>4765</v>
      </c>
      <c r="Q255" t="s">
        <v>4807</v>
      </c>
      <c r="R255" s="118" t="str">
        <f>IF($B255="","",RIGHT($E255*1000+100+COUNTIF($E$2:$E255,$E255),9))</f>
        <v>040518101</v>
      </c>
    </row>
    <row r="256" spans="1:18" customFormat="1" x14ac:dyDescent="0.4">
      <c r="A256" s="259" t="s">
        <v>23</v>
      </c>
      <c r="B256" s="259">
        <v>255</v>
      </c>
      <c r="C256" s="259" t="s">
        <v>3368</v>
      </c>
      <c r="D256" s="259" t="s">
        <v>3369</v>
      </c>
      <c r="E256" s="261">
        <v>20040915</v>
      </c>
      <c r="F256" s="262">
        <v>3</v>
      </c>
      <c r="G256">
        <v>32</v>
      </c>
      <c r="H256" s="263" t="s">
        <v>137</v>
      </c>
      <c r="I256" s="263" t="s">
        <v>139</v>
      </c>
      <c r="J256" t="s">
        <v>4807</v>
      </c>
      <c r="L256">
        <f>IFERROR(INDEX(所属情報!$E:$E,MATCH(男子登録情報!A256,所属情報!$A:$A,0)),"")</f>
        <v>492232</v>
      </c>
      <c r="M256" t="str">
        <f t="shared" si="6"/>
        <v>須藤　広征 (3)</v>
      </c>
      <c r="N256" t="str">
        <f t="shared" si="7"/>
        <v>ｽﾄｳ ｺｳｾｲ</v>
      </c>
      <c r="O256" t="str">
        <f>$J256&amp;" "&amp;$I256&amp;" "&amp;"("&amp;$F256&amp;")"</f>
        <v>JPN Kosei (3)</v>
      </c>
      <c r="P256" t="s">
        <v>4765</v>
      </c>
      <c r="Q256" t="s">
        <v>4807</v>
      </c>
      <c r="R256" s="118" t="str">
        <f>IF($B256="","",RIGHT($E256*1000+100+COUNTIF($E$2:$E256,$E256),9))</f>
        <v>040915101</v>
      </c>
    </row>
    <row r="257" spans="1:18" customFormat="1" x14ac:dyDescent="0.4">
      <c r="A257" s="259" t="s">
        <v>23</v>
      </c>
      <c r="B257" s="259">
        <v>256</v>
      </c>
      <c r="C257" s="259" t="s">
        <v>3370</v>
      </c>
      <c r="D257" s="259" t="s">
        <v>3371</v>
      </c>
      <c r="E257" s="261">
        <v>20041008</v>
      </c>
      <c r="F257" s="262">
        <v>3</v>
      </c>
      <c r="G257">
        <v>28</v>
      </c>
      <c r="H257" s="263" t="s">
        <v>3372</v>
      </c>
      <c r="I257" s="263" t="s">
        <v>222</v>
      </c>
      <c r="J257" t="s">
        <v>4807</v>
      </c>
      <c r="L257">
        <f>IFERROR(INDEX(所属情報!$E:$E,MATCH(男子登録情報!A257,所属情報!$A:$A,0)),"")</f>
        <v>492232</v>
      </c>
      <c r="M257" t="str">
        <f t="shared" si="6"/>
        <v>近森　遥斗 (3)</v>
      </c>
      <c r="N257" t="str">
        <f t="shared" si="7"/>
        <v>ﾁｶﾓﾘ ﾊﾙﾄ</v>
      </c>
      <c r="O257" t="str">
        <f>$J257&amp;" "&amp;$I257&amp;" "&amp;"("&amp;$F257&amp;")"</f>
        <v>JPN Haruto (3)</v>
      </c>
      <c r="P257" t="s">
        <v>4778</v>
      </c>
      <c r="Q257" t="s">
        <v>4807</v>
      </c>
      <c r="R257" s="118" t="str">
        <f>IF($B257="","",RIGHT($E257*1000+100+COUNTIF($E$2:$E257,$E257),9))</f>
        <v>041008101</v>
      </c>
    </row>
    <row r="258" spans="1:18" customFormat="1" x14ac:dyDescent="0.4">
      <c r="A258" s="259" t="s">
        <v>23</v>
      </c>
      <c r="B258" s="259">
        <v>257</v>
      </c>
      <c r="C258" s="259" t="s">
        <v>3373</v>
      </c>
      <c r="D258" s="259" t="s">
        <v>3374</v>
      </c>
      <c r="E258" s="261">
        <v>20041102</v>
      </c>
      <c r="F258" s="262">
        <v>3</v>
      </c>
      <c r="G258">
        <v>28</v>
      </c>
      <c r="H258" s="263" t="s">
        <v>3199</v>
      </c>
      <c r="I258" s="263" t="s">
        <v>36</v>
      </c>
      <c r="J258" t="s">
        <v>4807</v>
      </c>
      <c r="L258">
        <f>IFERROR(INDEX(所属情報!$E:$E,MATCH(男子登録情報!A258,所属情報!$A:$A,0)),"")</f>
        <v>492232</v>
      </c>
      <c r="M258" t="str">
        <f t="shared" ref="M258:M321" si="8">$C258&amp;" "&amp;"("&amp;$F258&amp;")"</f>
        <v>永嶋　優樹 (3)</v>
      </c>
      <c r="N258" t="str">
        <f t="shared" si="7"/>
        <v>ﾅｶﾞｼﾏ ﾕｳｷ</v>
      </c>
      <c r="O258" t="str">
        <f>$J258&amp;" "&amp;$I258&amp;" "&amp;"("&amp;$F258&amp;")"</f>
        <v>JPN Yuki (3)</v>
      </c>
      <c r="P258" t="s">
        <v>4772</v>
      </c>
      <c r="Q258" t="s">
        <v>4807</v>
      </c>
      <c r="R258" s="118" t="str">
        <f>IF($B258="","",RIGHT($E258*1000+100+COUNTIF($E$2:$E258,$E258),9))</f>
        <v>041102101</v>
      </c>
    </row>
    <row r="259" spans="1:18" customFormat="1" x14ac:dyDescent="0.4">
      <c r="A259" s="259" t="s">
        <v>23</v>
      </c>
      <c r="B259" s="259">
        <v>258</v>
      </c>
      <c r="C259" s="259" t="s">
        <v>3375</v>
      </c>
      <c r="D259" s="259" t="s">
        <v>3376</v>
      </c>
      <c r="E259" s="261">
        <v>20040908</v>
      </c>
      <c r="F259" s="262">
        <v>3</v>
      </c>
      <c r="G259">
        <v>25</v>
      </c>
      <c r="H259" s="263" t="s">
        <v>421</v>
      </c>
      <c r="I259" s="263" t="s">
        <v>181</v>
      </c>
      <c r="J259" t="s">
        <v>4807</v>
      </c>
      <c r="L259">
        <f>IFERROR(INDEX(所属情報!$E:$E,MATCH(男子登録情報!A259,所属情報!$A:$A,0)),"")</f>
        <v>492232</v>
      </c>
      <c r="M259" t="str">
        <f t="shared" si="8"/>
        <v>中嶋　悠斗 (3)</v>
      </c>
      <c r="N259" t="str">
        <f t="shared" ref="N259:N322" si="9">$D259</f>
        <v>ﾅｶｼﾞﾏ ﾕｳﾄ</v>
      </c>
      <c r="O259" t="str">
        <f>$J259&amp;" "&amp;$I259&amp;" "&amp;"("&amp;$F259&amp;")"</f>
        <v>JPN Yuto (3)</v>
      </c>
      <c r="P259" t="s">
        <v>4768</v>
      </c>
      <c r="Q259" t="s">
        <v>4807</v>
      </c>
      <c r="R259" s="118" t="str">
        <f>IF($B259="","",RIGHT($E259*1000+100+COUNTIF($E$2:$E259,$E259),9))</f>
        <v>040908102</v>
      </c>
    </row>
    <row r="260" spans="1:18" customFormat="1" x14ac:dyDescent="0.4">
      <c r="A260" s="259" t="s">
        <v>23</v>
      </c>
      <c r="B260" s="259">
        <v>259</v>
      </c>
      <c r="C260" s="259" t="s">
        <v>3529</v>
      </c>
      <c r="D260" s="259" t="s">
        <v>3377</v>
      </c>
      <c r="E260" s="261">
        <v>20041228</v>
      </c>
      <c r="F260" s="262">
        <v>3</v>
      </c>
      <c r="G260">
        <v>28</v>
      </c>
      <c r="H260" s="263" t="s">
        <v>3378</v>
      </c>
      <c r="I260" s="263" t="s">
        <v>158</v>
      </c>
      <c r="J260" t="s">
        <v>4807</v>
      </c>
      <c r="L260">
        <f>IFERROR(INDEX(所属情報!$E:$E,MATCH(男子登録情報!A260,所属情報!$A:$A,0)),"")</f>
        <v>492232</v>
      </c>
      <c r="M260" t="str">
        <f t="shared" si="8"/>
        <v>狹間　海人 (3)</v>
      </c>
      <c r="N260" t="str">
        <f t="shared" si="9"/>
        <v>ﾊｻﾞﾏ ｶｲﾄ</v>
      </c>
      <c r="O260" t="str">
        <f>$J260&amp;" "&amp;$I260&amp;" "&amp;"("&amp;$F260&amp;")"</f>
        <v>JPN Kaito (3)</v>
      </c>
      <c r="P260" t="s">
        <v>4776</v>
      </c>
      <c r="Q260" t="s">
        <v>4807</v>
      </c>
      <c r="R260" s="118" t="str">
        <f>IF($B260="","",RIGHT($E260*1000+100+COUNTIF($E$2:$E260,$E260),9))</f>
        <v>041228101</v>
      </c>
    </row>
    <row r="261" spans="1:18" customFormat="1" x14ac:dyDescent="0.4">
      <c r="A261" s="259" t="s">
        <v>23</v>
      </c>
      <c r="B261" s="259">
        <v>260</v>
      </c>
      <c r="C261" s="259" t="s">
        <v>3379</v>
      </c>
      <c r="D261" s="259" t="s">
        <v>3380</v>
      </c>
      <c r="E261" s="261">
        <v>20040728</v>
      </c>
      <c r="F261" s="262">
        <v>3</v>
      </c>
      <c r="G261">
        <v>28</v>
      </c>
      <c r="H261" s="263" t="s">
        <v>67</v>
      </c>
      <c r="I261" s="263" t="s">
        <v>92</v>
      </c>
      <c r="J261" t="s">
        <v>4807</v>
      </c>
      <c r="L261">
        <f>IFERROR(INDEX(所属情報!$E:$E,MATCH(男子登録情報!A261,所属情報!$A:$A,0)),"")</f>
        <v>492232</v>
      </c>
      <c r="M261" t="str">
        <f t="shared" si="8"/>
        <v>松本　圭吾 (3)</v>
      </c>
      <c r="N261" t="str">
        <f t="shared" si="9"/>
        <v>ﾏﾂﾓﾄ ｹｲｺﾞ</v>
      </c>
      <c r="O261" t="str">
        <f>$J261&amp;" "&amp;$I261&amp;" "&amp;"("&amp;$F261&amp;")"</f>
        <v>JPN Keigo (3)</v>
      </c>
      <c r="P261" t="s">
        <v>4766</v>
      </c>
      <c r="Q261" t="s">
        <v>4807</v>
      </c>
      <c r="R261" s="118" t="str">
        <f>IF($B261="","",RIGHT($E261*1000+100+COUNTIF($E$2:$E261,$E261),9))</f>
        <v>040728102</v>
      </c>
    </row>
    <row r="262" spans="1:18" customFormat="1" x14ac:dyDescent="0.4">
      <c r="A262" s="259" t="s">
        <v>23</v>
      </c>
      <c r="B262" s="259">
        <v>261</v>
      </c>
      <c r="C262" s="259" t="s">
        <v>3381</v>
      </c>
      <c r="D262" s="259" t="s">
        <v>3382</v>
      </c>
      <c r="E262" s="261">
        <v>20040929</v>
      </c>
      <c r="F262" s="262">
        <v>3</v>
      </c>
      <c r="G262">
        <v>28</v>
      </c>
      <c r="H262" s="263" t="s">
        <v>99</v>
      </c>
      <c r="I262" s="263" t="s">
        <v>112</v>
      </c>
      <c r="J262" t="s">
        <v>4807</v>
      </c>
      <c r="L262">
        <f>IFERROR(INDEX(所属情報!$E:$E,MATCH(男子登録情報!A262,所属情報!$A:$A,0)),"")</f>
        <v>492232</v>
      </c>
      <c r="M262" t="str">
        <f t="shared" si="8"/>
        <v>川口　吏功 (3)</v>
      </c>
      <c r="N262" t="str">
        <f t="shared" si="9"/>
        <v>ｶﾜｸﾞﾁ ﾘｸ</v>
      </c>
      <c r="O262" t="str">
        <f>$J262&amp;" "&amp;$I262&amp;" "&amp;"("&amp;$F262&amp;")"</f>
        <v>JPN Riku (3)</v>
      </c>
      <c r="P262" t="s">
        <v>4766</v>
      </c>
      <c r="Q262" t="s">
        <v>4807</v>
      </c>
      <c r="R262" s="118" t="str">
        <f>IF($B262="","",RIGHT($E262*1000+100+COUNTIF($E$2:$E262,$E262),9))</f>
        <v>040929101</v>
      </c>
    </row>
    <row r="263" spans="1:18" customFormat="1" x14ac:dyDescent="0.4">
      <c r="A263" s="259" t="s">
        <v>23</v>
      </c>
      <c r="B263" s="259">
        <v>262</v>
      </c>
      <c r="C263" s="259" t="s">
        <v>3383</v>
      </c>
      <c r="D263" s="259" t="s">
        <v>3384</v>
      </c>
      <c r="E263" s="261">
        <v>20041029</v>
      </c>
      <c r="F263" s="262">
        <v>3</v>
      </c>
      <c r="G263">
        <v>28</v>
      </c>
      <c r="H263" s="263" t="s">
        <v>458</v>
      </c>
      <c r="I263" s="263" t="s">
        <v>745</v>
      </c>
      <c r="J263" t="s">
        <v>4807</v>
      </c>
      <c r="L263">
        <f>IFERROR(INDEX(所属情報!$E:$E,MATCH(男子登録情報!A263,所属情報!$A:$A,0)),"")</f>
        <v>492232</v>
      </c>
      <c r="M263" t="str">
        <f t="shared" si="8"/>
        <v>合川　歩輝 (3)</v>
      </c>
      <c r="N263" t="str">
        <f t="shared" si="9"/>
        <v>ｱｲｶﾜ ｲﾌﾞｷ</v>
      </c>
      <c r="O263" t="str">
        <f>$J263&amp;" "&amp;$I263&amp;" "&amp;"("&amp;$F263&amp;")"</f>
        <v>JPN Ibuki (3)</v>
      </c>
      <c r="P263" t="s">
        <v>4766</v>
      </c>
      <c r="Q263" t="s">
        <v>4807</v>
      </c>
      <c r="R263" s="118" t="str">
        <f>IF($B263="","",RIGHT($E263*1000+100+COUNTIF($E$2:$E263,$E263),9))</f>
        <v>041029101</v>
      </c>
    </row>
    <row r="264" spans="1:18" customFormat="1" x14ac:dyDescent="0.4">
      <c r="A264" s="259" t="s">
        <v>23</v>
      </c>
      <c r="B264" s="259">
        <v>263</v>
      </c>
      <c r="C264" s="259" t="s">
        <v>3385</v>
      </c>
      <c r="D264" s="259" t="s">
        <v>3386</v>
      </c>
      <c r="E264" s="261">
        <v>20040403</v>
      </c>
      <c r="F264" s="262">
        <v>3</v>
      </c>
      <c r="G264">
        <v>21</v>
      </c>
      <c r="H264" s="263" t="s">
        <v>530</v>
      </c>
      <c r="I264" s="263" t="s">
        <v>98</v>
      </c>
      <c r="J264" t="s">
        <v>4807</v>
      </c>
      <c r="L264">
        <f>IFERROR(INDEX(所属情報!$E:$E,MATCH(男子登録情報!A264,所属情報!$A:$A,0)),"")</f>
        <v>492232</v>
      </c>
      <c r="M264" t="str">
        <f t="shared" si="8"/>
        <v>亀山　祥吾 (3)</v>
      </c>
      <c r="N264" t="str">
        <f t="shared" si="9"/>
        <v>ｶﾒﾔﾏ ｼｮｳｺﾞ</v>
      </c>
      <c r="O264" t="str">
        <f>$J264&amp;" "&amp;$I264&amp;" "&amp;"("&amp;$F264&amp;")"</f>
        <v>JPN Shogo (3)</v>
      </c>
      <c r="P264" t="s">
        <v>4766</v>
      </c>
      <c r="Q264" t="s">
        <v>4807</v>
      </c>
      <c r="R264" s="118" t="str">
        <f>IF($B264="","",RIGHT($E264*1000+100+COUNTIF($E$2:$E264,$E264),9))</f>
        <v>040403101</v>
      </c>
    </row>
    <row r="265" spans="1:18" customFormat="1" x14ac:dyDescent="0.4">
      <c r="A265" s="259" t="s">
        <v>23</v>
      </c>
      <c r="B265" s="259">
        <v>264</v>
      </c>
      <c r="C265" s="259" t="s">
        <v>3387</v>
      </c>
      <c r="D265" s="259" t="s">
        <v>3388</v>
      </c>
      <c r="E265" s="261">
        <v>20040706</v>
      </c>
      <c r="F265" s="262">
        <v>3</v>
      </c>
      <c r="G265">
        <v>26</v>
      </c>
      <c r="H265" s="263" t="s">
        <v>462</v>
      </c>
      <c r="I265" s="263" t="s">
        <v>1078</v>
      </c>
      <c r="J265" t="s">
        <v>4807</v>
      </c>
      <c r="L265">
        <f>IFERROR(INDEX(所属情報!$E:$E,MATCH(男子登録情報!A265,所属情報!$A:$A,0)),"")</f>
        <v>492232</v>
      </c>
      <c r="M265" t="str">
        <f t="shared" si="8"/>
        <v>吉岡　涼夏 (3)</v>
      </c>
      <c r="N265" t="str">
        <f t="shared" si="9"/>
        <v>ﾖｼｵｶ ｽｽﾞｶ</v>
      </c>
      <c r="O265" t="str">
        <f>$J265&amp;" "&amp;$I265&amp;" "&amp;"("&amp;$F265&amp;")"</f>
        <v>JPN Suzuka (3)</v>
      </c>
      <c r="P265" t="s">
        <v>4781</v>
      </c>
      <c r="Q265" t="s">
        <v>4807</v>
      </c>
      <c r="R265" s="118" t="str">
        <f>IF($B265="","",RIGHT($E265*1000+100+COUNTIF($E$2:$E265,$E265),9))</f>
        <v>040706101</v>
      </c>
    </row>
    <row r="266" spans="1:18" customFormat="1" x14ac:dyDescent="0.4">
      <c r="A266" s="259" t="s">
        <v>23</v>
      </c>
      <c r="B266" s="259">
        <v>265</v>
      </c>
      <c r="C266" s="259" t="s">
        <v>3389</v>
      </c>
      <c r="D266" s="259" t="s">
        <v>3390</v>
      </c>
      <c r="E266" s="261">
        <v>20040422</v>
      </c>
      <c r="F266" s="262">
        <v>3</v>
      </c>
      <c r="G266">
        <v>28</v>
      </c>
      <c r="H266" s="263" t="s">
        <v>528</v>
      </c>
      <c r="I266" s="263" t="s">
        <v>63</v>
      </c>
      <c r="J266" t="s">
        <v>4807</v>
      </c>
      <c r="L266">
        <f>IFERROR(INDEX(所属情報!$E:$E,MATCH(男子登録情報!A266,所属情報!$A:$A,0)),"")</f>
        <v>492232</v>
      </c>
      <c r="M266" t="str">
        <f t="shared" si="8"/>
        <v>土井　航大 (3)</v>
      </c>
      <c r="N266" t="str">
        <f t="shared" si="9"/>
        <v>ﾄﾞｲ ｺｳﾀﾞｲ</v>
      </c>
      <c r="O266" t="str">
        <f>$J266&amp;" "&amp;$I266&amp;" "&amp;"("&amp;$F266&amp;")"</f>
        <v>JPN Kodai (3)</v>
      </c>
      <c r="P266" t="s">
        <v>4766</v>
      </c>
      <c r="Q266" t="s">
        <v>4807</v>
      </c>
      <c r="R266" s="118" t="str">
        <f>IF($B266="","",RIGHT($E266*1000+100+COUNTIF($E$2:$E266,$E266),9))</f>
        <v>040422101</v>
      </c>
    </row>
    <row r="267" spans="1:18" customFormat="1" x14ac:dyDescent="0.4">
      <c r="A267" s="259" t="s">
        <v>23</v>
      </c>
      <c r="B267" s="259">
        <v>266</v>
      </c>
      <c r="C267" s="259" t="s">
        <v>3391</v>
      </c>
      <c r="D267" s="259" t="s">
        <v>3392</v>
      </c>
      <c r="E267" s="261">
        <v>20041202</v>
      </c>
      <c r="F267" s="262">
        <v>3</v>
      </c>
      <c r="G267">
        <v>28</v>
      </c>
      <c r="H267" s="263" t="s">
        <v>169</v>
      </c>
      <c r="I267" s="263" t="s">
        <v>811</v>
      </c>
      <c r="J267" t="s">
        <v>4807</v>
      </c>
      <c r="L267">
        <f>IFERROR(INDEX(所属情報!$E:$E,MATCH(男子登録情報!A267,所属情報!$A:$A,0)),"")</f>
        <v>492232</v>
      </c>
      <c r="M267" t="str">
        <f t="shared" si="8"/>
        <v>山下　慶馬 (3)</v>
      </c>
      <c r="N267" t="str">
        <f t="shared" si="9"/>
        <v>ﾔﾏｼﾀ ｹｲﾏ</v>
      </c>
      <c r="O267" t="str">
        <f>$J267&amp;" "&amp;$I267&amp;" "&amp;"("&amp;$F267&amp;")"</f>
        <v>JPN Keima (3)</v>
      </c>
      <c r="P267" t="s">
        <v>4766</v>
      </c>
      <c r="Q267" t="s">
        <v>4807</v>
      </c>
      <c r="R267" s="118" t="str">
        <f>IF($B267="","",RIGHT($E267*1000+100+COUNTIF($E$2:$E267,$E267),9))</f>
        <v>041202101</v>
      </c>
    </row>
    <row r="268" spans="1:18" customFormat="1" x14ac:dyDescent="0.4">
      <c r="A268" s="259" t="s">
        <v>23</v>
      </c>
      <c r="B268" s="259">
        <v>267</v>
      </c>
      <c r="C268" s="259" t="s">
        <v>3530</v>
      </c>
      <c r="D268" s="259" t="s">
        <v>3531</v>
      </c>
      <c r="E268" s="261">
        <v>20050309</v>
      </c>
      <c r="F268" s="262">
        <v>3</v>
      </c>
      <c r="G268">
        <v>13</v>
      </c>
      <c r="H268" s="263" t="s">
        <v>4413</v>
      </c>
      <c r="I268" s="263" t="s">
        <v>186</v>
      </c>
      <c r="J268" t="s">
        <v>4807</v>
      </c>
      <c r="L268">
        <f>IFERROR(INDEX(所属情報!$E:$E,MATCH(男子登録情報!A268,所属情報!$A:$A,0)),"")</f>
        <v>492232</v>
      </c>
      <c r="M268" t="str">
        <f t="shared" si="8"/>
        <v>寺川　直央 (3)</v>
      </c>
      <c r="N268" t="str">
        <f t="shared" si="9"/>
        <v>ﾃﾗｶﾜ ﾅｵ</v>
      </c>
      <c r="O268" t="str">
        <f>$J268&amp;" "&amp;$I268&amp;" "&amp;"("&amp;$F268&amp;")"</f>
        <v>JPN Nao (3)</v>
      </c>
      <c r="P268" t="s">
        <v>4770</v>
      </c>
      <c r="Q268" t="s">
        <v>4807</v>
      </c>
      <c r="R268" s="118" t="str">
        <f>IF($B268="","",RIGHT($E268*1000+100+COUNTIF($E$2:$E268,$E268),9))</f>
        <v>050309101</v>
      </c>
    </row>
    <row r="269" spans="1:18" customFormat="1" x14ac:dyDescent="0.4">
      <c r="A269" s="259" t="s">
        <v>23</v>
      </c>
      <c r="B269" s="259">
        <v>268</v>
      </c>
      <c r="C269" s="259" t="s">
        <v>3532</v>
      </c>
      <c r="D269" s="259" t="s">
        <v>3533</v>
      </c>
      <c r="E269" s="261">
        <v>20040831</v>
      </c>
      <c r="F269" s="262">
        <v>3</v>
      </c>
      <c r="G269">
        <v>42</v>
      </c>
      <c r="H269" s="263" t="s">
        <v>4414</v>
      </c>
      <c r="I269" s="263" t="s">
        <v>338</v>
      </c>
      <c r="J269" t="s">
        <v>4807</v>
      </c>
      <c r="L269">
        <f>IFERROR(INDEX(所属情報!$E:$E,MATCH(男子登録情報!A269,所属情報!$A:$A,0)),"")</f>
        <v>492232</v>
      </c>
      <c r="M269" t="str">
        <f t="shared" si="8"/>
        <v>藤家　尚平 (3)</v>
      </c>
      <c r="N269" t="str">
        <f t="shared" si="9"/>
        <v>ﾌｼﾞｲｴ ｼｮｳﾍｲ</v>
      </c>
      <c r="O269" t="str">
        <f>$J269&amp;" "&amp;$I269&amp;" "&amp;"("&amp;$F269&amp;")"</f>
        <v>JPN Shohei (3)</v>
      </c>
      <c r="P269" t="s">
        <v>4766</v>
      </c>
      <c r="Q269" t="s">
        <v>4807</v>
      </c>
      <c r="R269" s="118" t="str">
        <f>IF($B269="","",RIGHT($E269*1000+100+COUNTIF($E$2:$E269,$E269),9))</f>
        <v>040831101</v>
      </c>
    </row>
    <row r="270" spans="1:18" customFormat="1" x14ac:dyDescent="0.4">
      <c r="A270" s="259" t="s">
        <v>23</v>
      </c>
      <c r="B270" s="259">
        <v>269</v>
      </c>
      <c r="C270" s="259" t="s">
        <v>3534</v>
      </c>
      <c r="D270" s="259" t="s">
        <v>3535</v>
      </c>
      <c r="E270" s="261">
        <v>20050121</v>
      </c>
      <c r="F270" s="262">
        <v>3</v>
      </c>
      <c r="G270">
        <v>42</v>
      </c>
      <c r="H270" s="263" t="s">
        <v>4415</v>
      </c>
      <c r="I270" s="263" t="s">
        <v>4416</v>
      </c>
      <c r="J270" t="s">
        <v>4807</v>
      </c>
      <c r="L270">
        <f>IFERROR(INDEX(所属情報!$E:$E,MATCH(男子登録情報!A270,所属情報!$A:$A,0)),"")</f>
        <v>492232</v>
      </c>
      <c r="M270" t="str">
        <f t="shared" si="8"/>
        <v>加留部　凪 (3)</v>
      </c>
      <c r="N270" t="str">
        <f t="shared" si="9"/>
        <v>ｶﾙﾍﾞ ﾅｷﾞ</v>
      </c>
      <c r="O270" t="str">
        <f>$J270&amp;" "&amp;$I270&amp;" "&amp;"("&amp;$F270&amp;")"</f>
        <v>JPN Nagi (3)</v>
      </c>
      <c r="P270" t="s">
        <v>4766</v>
      </c>
      <c r="Q270" t="s">
        <v>4807</v>
      </c>
      <c r="R270" s="118" t="str">
        <f>IF($B270="","",RIGHT($E270*1000+100+COUNTIF($E$2:$E270,$E270),9))</f>
        <v>050121101</v>
      </c>
    </row>
    <row r="271" spans="1:18" customFormat="1" x14ac:dyDescent="0.4">
      <c r="A271" s="259" t="s">
        <v>23</v>
      </c>
      <c r="B271" s="259">
        <v>270</v>
      </c>
      <c r="C271" s="259" t="s">
        <v>3536</v>
      </c>
      <c r="D271" s="259" t="s">
        <v>3537</v>
      </c>
      <c r="E271" s="261">
        <v>20050401</v>
      </c>
      <c r="F271" s="262">
        <v>3</v>
      </c>
      <c r="G271">
        <v>33</v>
      </c>
      <c r="H271" s="263" t="s">
        <v>214</v>
      </c>
      <c r="I271" s="263" t="s">
        <v>4417</v>
      </c>
      <c r="J271" t="s">
        <v>4807</v>
      </c>
      <c r="L271">
        <f>IFERROR(INDEX(所属情報!$E:$E,MATCH(男子登録情報!A271,所属情報!$A:$A,0)),"")</f>
        <v>492232</v>
      </c>
      <c r="M271" t="str">
        <f t="shared" si="8"/>
        <v>中山　慈温 (3)</v>
      </c>
      <c r="N271" t="str">
        <f t="shared" si="9"/>
        <v>ﾅｶﾔﾏ ｼﾞｵﾝ</v>
      </c>
      <c r="O271" t="str">
        <f>$J271&amp;" "&amp;$I271&amp;" "&amp;"("&amp;$F271&amp;")"</f>
        <v>JPN Jion (3)</v>
      </c>
      <c r="P271" t="s">
        <v>4766</v>
      </c>
      <c r="Q271" t="s">
        <v>4807</v>
      </c>
      <c r="R271" s="118" t="str">
        <f>IF($B271="","",RIGHT($E271*1000+100+COUNTIF($E$2:$E271,$E271),9))</f>
        <v>050401101</v>
      </c>
    </row>
    <row r="272" spans="1:18" customFormat="1" x14ac:dyDescent="0.4">
      <c r="A272" s="259" t="s">
        <v>23</v>
      </c>
      <c r="B272" s="259">
        <v>271</v>
      </c>
      <c r="C272" s="259" t="s">
        <v>3538</v>
      </c>
      <c r="D272" s="259" t="s">
        <v>3539</v>
      </c>
      <c r="E272" s="261">
        <v>20040618</v>
      </c>
      <c r="F272" s="262">
        <v>3</v>
      </c>
      <c r="G272">
        <v>37</v>
      </c>
      <c r="H272" s="263" t="s">
        <v>4418</v>
      </c>
      <c r="I272" s="263" t="s">
        <v>96</v>
      </c>
      <c r="J272" t="s">
        <v>4807</v>
      </c>
      <c r="L272">
        <f>IFERROR(INDEX(所属情報!$E:$E,MATCH(男子登録情報!A272,所属情報!$A:$A,0)),"")</f>
        <v>492232</v>
      </c>
      <c r="M272" t="str">
        <f t="shared" si="8"/>
        <v>泉川　歩斗 (3)</v>
      </c>
      <c r="N272" t="str">
        <f t="shared" si="9"/>
        <v>ｲｽﾞﾐｶﾜ ｱﾕﾄ</v>
      </c>
      <c r="O272" t="str">
        <f>$J272&amp;" "&amp;$I272&amp;" "&amp;"("&amp;$F272&amp;")"</f>
        <v>JPN Ayuto (3)</v>
      </c>
      <c r="P272" t="s">
        <v>4766</v>
      </c>
      <c r="Q272" t="s">
        <v>4807</v>
      </c>
      <c r="R272" s="118" t="str">
        <f>IF($B272="","",RIGHT($E272*1000+100+COUNTIF($E$2:$E272,$E272),9))</f>
        <v>040618101</v>
      </c>
    </row>
    <row r="273" spans="1:18" customFormat="1" x14ac:dyDescent="0.4">
      <c r="A273" s="259" t="s">
        <v>23</v>
      </c>
      <c r="B273" s="259">
        <v>272</v>
      </c>
      <c r="C273" s="259" t="s">
        <v>3540</v>
      </c>
      <c r="D273" s="259" t="s">
        <v>3541</v>
      </c>
      <c r="E273" s="261">
        <v>20041114</v>
      </c>
      <c r="F273" s="262">
        <v>3</v>
      </c>
      <c r="G273">
        <v>28</v>
      </c>
      <c r="H273" s="263" t="s">
        <v>4419</v>
      </c>
      <c r="I273" s="263" t="s">
        <v>132</v>
      </c>
      <c r="J273" t="s">
        <v>4807</v>
      </c>
      <c r="L273">
        <f>IFERROR(INDEX(所属情報!$E:$E,MATCH(男子登録情報!A273,所属情報!$A:$A,0)),"")</f>
        <v>492232</v>
      </c>
      <c r="M273" t="str">
        <f t="shared" si="8"/>
        <v>谷生　悠真 (3)</v>
      </c>
      <c r="N273" t="str">
        <f t="shared" si="9"/>
        <v>ﾀﾆｼｮｳ ﾕｳﾏ</v>
      </c>
      <c r="O273" t="str">
        <f>$J273&amp;" "&amp;$I273&amp;" "&amp;"("&amp;$F273&amp;")"</f>
        <v>JPN Yuma (3)</v>
      </c>
      <c r="P273" t="s">
        <v>4768</v>
      </c>
      <c r="Q273" t="s">
        <v>4807</v>
      </c>
      <c r="R273" s="118" t="str">
        <f>IF($B273="","",RIGHT($E273*1000+100+COUNTIF($E$2:$E273,$E273),9))</f>
        <v>041114101</v>
      </c>
    </row>
    <row r="274" spans="1:18" customFormat="1" x14ac:dyDescent="0.4">
      <c r="A274" s="259" t="s">
        <v>23</v>
      </c>
      <c r="B274" s="259">
        <v>273</v>
      </c>
      <c r="C274" s="259" t="s">
        <v>3542</v>
      </c>
      <c r="D274" s="259" t="s">
        <v>3543</v>
      </c>
      <c r="E274" s="261">
        <v>20041108</v>
      </c>
      <c r="F274" s="262">
        <v>3</v>
      </c>
      <c r="G274">
        <v>28</v>
      </c>
      <c r="H274" s="263" t="s">
        <v>4420</v>
      </c>
      <c r="I274" s="263" t="s">
        <v>560</v>
      </c>
      <c r="J274" t="s">
        <v>4807</v>
      </c>
      <c r="L274">
        <f>IFERROR(INDEX(所属情報!$E:$E,MATCH(男子登録情報!A274,所属情報!$A:$A,0)),"")</f>
        <v>492232</v>
      </c>
      <c r="M274" t="str">
        <f t="shared" si="8"/>
        <v>嘉味本　謙信 (3)</v>
      </c>
      <c r="N274" t="str">
        <f t="shared" si="9"/>
        <v>ｶﾐﾓﾄ ｹﾝｼﾝ</v>
      </c>
      <c r="O274" t="str">
        <f>$J274&amp;" "&amp;$I274&amp;" "&amp;"("&amp;$F274&amp;")"</f>
        <v>JPN Kenshin (3)</v>
      </c>
      <c r="P274" t="s">
        <v>4766</v>
      </c>
      <c r="Q274" t="s">
        <v>4807</v>
      </c>
      <c r="R274" s="118" t="str">
        <f>IF($B274="","",RIGHT($E274*1000+100+COUNTIF($E$2:$E274,$E274),9))</f>
        <v>041108101</v>
      </c>
    </row>
    <row r="275" spans="1:18" customFormat="1" x14ac:dyDescent="0.4">
      <c r="A275" s="259" t="s">
        <v>23</v>
      </c>
      <c r="B275" s="259">
        <v>274</v>
      </c>
      <c r="C275" s="259" t="s">
        <v>3544</v>
      </c>
      <c r="D275" s="259" t="s">
        <v>3545</v>
      </c>
      <c r="E275" s="261">
        <v>20030604</v>
      </c>
      <c r="F275" s="262">
        <v>3</v>
      </c>
      <c r="G275">
        <v>22</v>
      </c>
      <c r="H275" s="263" t="s">
        <v>559</v>
      </c>
      <c r="I275" s="263" t="s">
        <v>28</v>
      </c>
      <c r="J275" t="s">
        <v>4807</v>
      </c>
      <c r="L275">
        <f>IFERROR(INDEX(所属情報!$E:$E,MATCH(男子登録情報!A275,所属情報!$A:$A,0)),"")</f>
        <v>492232</v>
      </c>
      <c r="M275" t="str">
        <f t="shared" si="8"/>
        <v>冨永　己太朗 (3)</v>
      </c>
      <c r="N275" t="str">
        <f t="shared" si="9"/>
        <v>ﾄﾐﾅｶﾞ ｺﾀﾛｳ</v>
      </c>
      <c r="O275" t="str">
        <f>$J275&amp;" "&amp;$I275&amp;" "&amp;"("&amp;$F275&amp;")"</f>
        <v>JPN Kotaro (3)</v>
      </c>
      <c r="P275" t="s">
        <v>4766</v>
      </c>
      <c r="Q275" t="s">
        <v>4807</v>
      </c>
      <c r="R275" s="118" t="str">
        <f>IF($B275="","",RIGHT($E275*1000+100+COUNTIF($E$2:$E275,$E275),9))</f>
        <v>030604101</v>
      </c>
    </row>
    <row r="276" spans="1:18" customFormat="1" x14ac:dyDescent="0.4">
      <c r="A276" s="259" t="s">
        <v>23</v>
      </c>
      <c r="B276" s="259">
        <v>275</v>
      </c>
      <c r="C276" s="259" t="s">
        <v>3546</v>
      </c>
      <c r="D276" s="259" t="s">
        <v>3547</v>
      </c>
      <c r="E276" s="261">
        <v>20040611</v>
      </c>
      <c r="F276" s="262">
        <v>3</v>
      </c>
      <c r="G276">
        <v>24</v>
      </c>
      <c r="H276" s="263" t="s">
        <v>460</v>
      </c>
      <c r="I276" s="263" t="s">
        <v>386</v>
      </c>
      <c r="J276" t="s">
        <v>4807</v>
      </c>
      <c r="L276">
        <f>IFERROR(INDEX(所属情報!$E:$E,MATCH(男子登録情報!A276,所属情報!$A:$A,0)),"")</f>
        <v>492232</v>
      </c>
      <c r="M276" t="str">
        <f t="shared" si="8"/>
        <v>本田　敬大 (3)</v>
      </c>
      <c r="N276" t="str">
        <f t="shared" si="9"/>
        <v>ﾎﾝﾀﾞ ｹｲﾀ</v>
      </c>
      <c r="O276" t="str">
        <f>$J276&amp;" "&amp;$I276&amp;" "&amp;"("&amp;$F276&amp;")"</f>
        <v>JPN Keita (3)</v>
      </c>
      <c r="P276" t="s">
        <v>4766</v>
      </c>
      <c r="Q276" t="s">
        <v>4807</v>
      </c>
      <c r="R276" s="118" t="str">
        <f>IF($B276="","",RIGHT($E276*1000+100+COUNTIF($E$2:$E276,$E276),9))</f>
        <v>040611101</v>
      </c>
    </row>
    <row r="277" spans="1:18" customFormat="1" x14ac:dyDescent="0.4">
      <c r="A277" s="259" t="s">
        <v>23</v>
      </c>
      <c r="B277" s="259">
        <v>276</v>
      </c>
      <c r="C277" s="259" t="s">
        <v>3548</v>
      </c>
      <c r="D277" s="259" t="s">
        <v>3549</v>
      </c>
      <c r="E277" s="261">
        <v>20040806</v>
      </c>
      <c r="F277" s="262">
        <v>3</v>
      </c>
      <c r="G277">
        <v>33</v>
      </c>
      <c r="H277" s="263" t="s">
        <v>359</v>
      </c>
      <c r="I277" s="263" t="s">
        <v>324</v>
      </c>
      <c r="J277" t="s">
        <v>4807</v>
      </c>
      <c r="L277">
        <f>IFERROR(INDEX(所属情報!$E:$E,MATCH(男子登録情報!A277,所属情報!$A:$A,0)),"")</f>
        <v>492232</v>
      </c>
      <c r="M277" t="str">
        <f t="shared" si="8"/>
        <v>森　大和 (3)</v>
      </c>
      <c r="N277" t="str">
        <f t="shared" si="9"/>
        <v>ﾓﾘ ﾔﾏﾄ</v>
      </c>
      <c r="O277" t="str">
        <f>$J277&amp;" "&amp;$I277&amp;" "&amp;"("&amp;$F277&amp;")"</f>
        <v>JPN Yamato (3)</v>
      </c>
      <c r="P277" t="s">
        <v>4796</v>
      </c>
      <c r="Q277" t="s">
        <v>4807</v>
      </c>
      <c r="R277" s="118" t="str">
        <f>IF($B277="","",RIGHT($E277*1000+100+COUNTIF($E$2:$E277,$E277),9))</f>
        <v>040806101</v>
      </c>
    </row>
    <row r="278" spans="1:18" customFormat="1" x14ac:dyDescent="0.4">
      <c r="A278" s="259" t="s">
        <v>23</v>
      </c>
      <c r="B278" s="259">
        <v>277</v>
      </c>
      <c r="C278" s="259" t="s">
        <v>3550</v>
      </c>
      <c r="D278" s="259" t="s">
        <v>3551</v>
      </c>
      <c r="E278" s="261">
        <v>20050219</v>
      </c>
      <c r="F278" s="262">
        <v>3</v>
      </c>
      <c r="G278">
        <v>28</v>
      </c>
      <c r="H278" s="263" t="s">
        <v>4421</v>
      </c>
      <c r="I278" s="263" t="s">
        <v>546</v>
      </c>
      <c r="J278" t="s">
        <v>4807</v>
      </c>
      <c r="L278">
        <f>IFERROR(INDEX(所属情報!$E:$E,MATCH(男子登録情報!A278,所属情報!$A:$A,0)),"")</f>
        <v>492232</v>
      </c>
      <c r="M278" t="str">
        <f t="shared" si="8"/>
        <v>久山　大祐 (3)</v>
      </c>
      <c r="N278" t="str">
        <f t="shared" si="9"/>
        <v>ｸﾔﾏ ﾀﾞｲｽｹ</v>
      </c>
      <c r="O278" t="str">
        <f>$J278&amp;" "&amp;$I278&amp;" "&amp;"("&amp;$F278&amp;")"</f>
        <v>JPN Daisuke (3)</v>
      </c>
      <c r="P278" t="s">
        <v>4766</v>
      </c>
      <c r="Q278" t="s">
        <v>4807</v>
      </c>
      <c r="R278" s="118" t="str">
        <f>IF($B278="","",RIGHT($E278*1000+100+COUNTIF($E$2:$E278,$E278),9))</f>
        <v>050219101</v>
      </c>
    </row>
    <row r="279" spans="1:18" customFormat="1" x14ac:dyDescent="0.4">
      <c r="A279" s="259" t="s">
        <v>23</v>
      </c>
      <c r="B279" s="259">
        <v>278</v>
      </c>
      <c r="C279" s="259" t="s">
        <v>3552</v>
      </c>
      <c r="D279" s="259" t="s">
        <v>3553</v>
      </c>
      <c r="E279" s="261">
        <v>20040613</v>
      </c>
      <c r="F279" s="262">
        <v>3</v>
      </c>
      <c r="G279">
        <v>28</v>
      </c>
      <c r="H279" s="263" t="s">
        <v>432</v>
      </c>
      <c r="I279" s="263" t="s">
        <v>448</v>
      </c>
      <c r="J279" t="s">
        <v>4807</v>
      </c>
      <c r="L279">
        <f>IFERROR(INDEX(所属情報!$E:$E,MATCH(男子登録情報!A279,所属情報!$A:$A,0)),"")</f>
        <v>492232</v>
      </c>
      <c r="M279" t="str">
        <f t="shared" si="8"/>
        <v>岩崎　佑 (3)</v>
      </c>
      <c r="N279" t="str">
        <f t="shared" si="9"/>
        <v>ｲﾜｻｷ ﾀｽｸ</v>
      </c>
      <c r="O279" t="str">
        <f>$J279&amp;" "&amp;$I279&amp;" "&amp;"("&amp;$F279&amp;")"</f>
        <v>JPN Tasuku (3)</v>
      </c>
      <c r="P279" t="s">
        <v>4766</v>
      </c>
      <c r="Q279" t="s">
        <v>4807</v>
      </c>
      <c r="R279" s="118" t="str">
        <f>IF($B279="","",RIGHT($E279*1000+100+COUNTIF($E$2:$E279,$E279),9))</f>
        <v>040613101</v>
      </c>
    </row>
    <row r="280" spans="1:18" customFormat="1" x14ac:dyDescent="0.4">
      <c r="A280" s="259" t="s">
        <v>23</v>
      </c>
      <c r="B280" s="259">
        <v>279</v>
      </c>
      <c r="C280" s="259" t="s">
        <v>3554</v>
      </c>
      <c r="D280" s="259" t="s">
        <v>3555</v>
      </c>
      <c r="E280" s="261">
        <v>20040820</v>
      </c>
      <c r="F280" s="262">
        <v>3</v>
      </c>
      <c r="G280">
        <v>28</v>
      </c>
      <c r="H280" s="263" t="s">
        <v>4422</v>
      </c>
      <c r="I280" s="263" t="s">
        <v>4423</v>
      </c>
      <c r="J280" t="s">
        <v>4807</v>
      </c>
      <c r="L280">
        <f>IFERROR(INDEX(所属情報!$E:$E,MATCH(男子登録情報!A280,所属情報!$A:$A,0)),"")</f>
        <v>492232</v>
      </c>
      <c r="M280" t="str">
        <f t="shared" si="8"/>
        <v>野一色　雄善 (3)</v>
      </c>
      <c r="N280" t="str">
        <f t="shared" si="9"/>
        <v>ﾉｲｼｷ ﾕｳｾﾞﾝ</v>
      </c>
      <c r="O280" t="str">
        <f>$J280&amp;" "&amp;$I280&amp;" "&amp;"("&amp;$F280&amp;")"</f>
        <v>JPN Yuzen (3)</v>
      </c>
      <c r="P280" t="s">
        <v>4766</v>
      </c>
      <c r="Q280" t="s">
        <v>4807</v>
      </c>
      <c r="R280" s="118" t="str">
        <f>IF($B280="","",RIGHT($E280*1000+100+COUNTIF($E$2:$E280,$E280),9))</f>
        <v>040820101</v>
      </c>
    </row>
    <row r="281" spans="1:18" customFormat="1" x14ac:dyDescent="0.4">
      <c r="A281" s="259" t="s">
        <v>23</v>
      </c>
      <c r="B281" s="259">
        <v>280</v>
      </c>
      <c r="C281" s="259" t="s">
        <v>3556</v>
      </c>
      <c r="D281" s="259" t="s">
        <v>3557</v>
      </c>
      <c r="E281" s="261">
        <v>20040826</v>
      </c>
      <c r="F281" s="262">
        <v>3</v>
      </c>
      <c r="G281">
        <v>27</v>
      </c>
      <c r="H281" s="263" t="s">
        <v>4424</v>
      </c>
      <c r="I281" s="263" t="s">
        <v>2307</v>
      </c>
      <c r="J281" t="s">
        <v>4807</v>
      </c>
      <c r="L281">
        <f>IFERROR(INDEX(所属情報!$E:$E,MATCH(男子登録情報!A281,所属情報!$A:$A,0)),"")</f>
        <v>492232</v>
      </c>
      <c r="M281" t="str">
        <f t="shared" si="8"/>
        <v>白数　脩一郎 (3)</v>
      </c>
      <c r="N281" t="str">
        <f t="shared" si="9"/>
        <v>ｼﾗｽ ﾕｳｲﾁﾛｳ</v>
      </c>
      <c r="O281" t="str">
        <f>$J281&amp;" "&amp;$I281&amp;" "&amp;"("&amp;$F281&amp;")"</f>
        <v>JPN Yuichiro (3)</v>
      </c>
      <c r="P281" t="s">
        <v>4767</v>
      </c>
      <c r="Q281" t="s">
        <v>4807</v>
      </c>
      <c r="R281" s="118" t="str">
        <f>IF($B281="","",RIGHT($E281*1000+100+COUNTIF($E$2:$E281,$E281),9))</f>
        <v>040826101</v>
      </c>
    </row>
    <row r="282" spans="1:18" customFormat="1" x14ac:dyDescent="0.4">
      <c r="A282" s="259" t="s">
        <v>23</v>
      </c>
      <c r="B282" s="259">
        <v>281</v>
      </c>
      <c r="C282" s="259" t="s">
        <v>3558</v>
      </c>
      <c r="D282" s="259" t="s">
        <v>3559</v>
      </c>
      <c r="E282" s="261">
        <v>20040819</v>
      </c>
      <c r="F282" s="262">
        <v>3</v>
      </c>
      <c r="G282">
        <v>40</v>
      </c>
      <c r="H282" s="263" t="s">
        <v>434</v>
      </c>
      <c r="I282" s="263" t="s">
        <v>352</v>
      </c>
      <c r="J282" t="s">
        <v>4807</v>
      </c>
      <c r="L282">
        <f>IFERROR(INDEX(所属情報!$E:$E,MATCH(男子登録情報!A282,所属情報!$A:$A,0)),"")</f>
        <v>492232</v>
      </c>
      <c r="M282" t="str">
        <f t="shared" si="8"/>
        <v>古閑　寛大 (3)</v>
      </c>
      <c r="N282" t="str">
        <f t="shared" si="9"/>
        <v>ｺｶﾞ ｶﾝﾀ</v>
      </c>
      <c r="O282" t="str">
        <f>$J282&amp;" "&amp;$I282&amp;" "&amp;"("&amp;$F282&amp;")"</f>
        <v>JPN Kanta (3)</v>
      </c>
      <c r="P282" t="s">
        <v>4797</v>
      </c>
      <c r="Q282" t="s">
        <v>4807</v>
      </c>
      <c r="R282" s="118" t="str">
        <f>IF($B282="","",RIGHT($E282*1000+100+COUNTIF($E$2:$E282,$E282),9))</f>
        <v>040819102</v>
      </c>
    </row>
    <row r="283" spans="1:18" customFormat="1" x14ac:dyDescent="0.4">
      <c r="A283" s="259" t="s">
        <v>23</v>
      </c>
      <c r="B283" s="259">
        <v>282</v>
      </c>
      <c r="C283" s="259" t="s">
        <v>3560</v>
      </c>
      <c r="D283" s="259" t="s">
        <v>3561</v>
      </c>
      <c r="E283" s="261">
        <v>20041003</v>
      </c>
      <c r="F283" s="262">
        <v>3</v>
      </c>
      <c r="G283">
        <v>40</v>
      </c>
      <c r="H283" s="263" t="s">
        <v>317</v>
      </c>
      <c r="I283" s="263" t="s">
        <v>4425</v>
      </c>
      <c r="J283" t="s">
        <v>4807</v>
      </c>
      <c r="L283">
        <f>IFERROR(INDEX(所属情報!$E:$E,MATCH(男子登録情報!A283,所属情報!$A:$A,0)),"")</f>
        <v>492232</v>
      </c>
      <c r="M283" t="str">
        <f t="shared" si="8"/>
        <v>吉川　喜理 (3)</v>
      </c>
      <c r="N283" t="str">
        <f t="shared" si="9"/>
        <v>ﾖｼｶﾜ ｷﾘ</v>
      </c>
      <c r="O283" t="str">
        <f>$J283&amp;" "&amp;$I283&amp;" "&amp;"("&amp;$F283&amp;")"</f>
        <v>JPN Kiri (3)</v>
      </c>
      <c r="P283" t="s">
        <v>4766</v>
      </c>
      <c r="Q283" t="s">
        <v>4807</v>
      </c>
      <c r="R283" s="118" t="str">
        <f>IF($B283="","",RIGHT($E283*1000+100+COUNTIF($E$2:$E283,$E283),9))</f>
        <v>041003101</v>
      </c>
    </row>
    <row r="284" spans="1:18" customFormat="1" x14ac:dyDescent="0.4">
      <c r="A284" s="259" t="s">
        <v>23</v>
      </c>
      <c r="B284" s="259">
        <v>283</v>
      </c>
      <c r="C284" s="259" t="s">
        <v>3562</v>
      </c>
      <c r="D284" s="259" t="s">
        <v>3563</v>
      </c>
      <c r="E284" s="261">
        <v>20041122</v>
      </c>
      <c r="F284" s="262">
        <v>3</v>
      </c>
      <c r="G284">
        <v>28</v>
      </c>
      <c r="H284" s="263" t="s">
        <v>710</v>
      </c>
      <c r="I284" s="263" t="s">
        <v>4426</v>
      </c>
      <c r="J284" t="s">
        <v>4807</v>
      </c>
      <c r="L284">
        <f>IFERROR(INDEX(所属情報!$E:$E,MATCH(男子登録情報!A284,所属情報!$A:$A,0)),"")</f>
        <v>492232</v>
      </c>
      <c r="M284" t="str">
        <f t="shared" si="8"/>
        <v>浅雄　司 (3)</v>
      </c>
      <c r="N284" t="str">
        <f t="shared" si="9"/>
        <v>ｱｻｵ ﾂｶｻ</v>
      </c>
      <c r="O284" t="str">
        <f>$J284&amp;" "&amp;$I284&amp;" "&amp;"("&amp;$F284&amp;")"</f>
        <v>JPN Tsukasa (3)</v>
      </c>
      <c r="P284" t="s">
        <v>4765</v>
      </c>
      <c r="Q284" t="s">
        <v>4807</v>
      </c>
      <c r="R284" s="118" t="str">
        <f>IF($B284="","",RIGHT($E284*1000+100+COUNTIF($E$2:$E284,$E284),9))</f>
        <v>041122102</v>
      </c>
    </row>
    <row r="285" spans="1:18" customFormat="1" x14ac:dyDescent="0.4">
      <c r="A285" s="259" t="s">
        <v>23</v>
      </c>
      <c r="B285" s="259">
        <v>284</v>
      </c>
      <c r="C285" s="259" t="s">
        <v>4980</v>
      </c>
      <c r="D285" s="259" t="s">
        <v>4981</v>
      </c>
      <c r="E285" s="261">
        <v>20060101</v>
      </c>
      <c r="F285" s="262">
        <v>2</v>
      </c>
      <c r="G285">
        <v>28</v>
      </c>
      <c r="H285" s="263" t="s">
        <v>4457</v>
      </c>
      <c r="I285" s="263" t="s">
        <v>55</v>
      </c>
      <c r="J285" t="s">
        <v>4807</v>
      </c>
      <c r="L285">
        <f>IFERROR(INDEX(所属情報!$E:$E,MATCH(男子登録情報!A285,所属情報!$A:$A,0)),"")</f>
        <v>492232</v>
      </c>
      <c r="M285" t="str">
        <f t="shared" si="8"/>
        <v>白石　陵 (2)</v>
      </c>
      <c r="N285" t="str">
        <f t="shared" si="9"/>
        <v>ｼﾗｲｼ ﾘｮｳ</v>
      </c>
      <c r="O285" t="str">
        <f>$J285&amp;" "&amp;$I285&amp;" "&amp;"("&amp;$F285&amp;")"</f>
        <v>JPN Ryo (2)</v>
      </c>
      <c r="P285" t="s">
        <v>4770</v>
      </c>
      <c r="Q285" t="s">
        <v>4807</v>
      </c>
      <c r="R285" s="118" t="str">
        <f>IF($B285="","",RIGHT($E285*1000+100+COUNTIF($E$2:$E285,$E285),9))</f>
        <v>060101101</v>
      </c>
    </row>
    <row r="286" spans="1:18" customFormat="1" x14ac:dyDescent="0.4">
      <c r="A286" s="259" t="s">
        <v>23</v>
      </c>
      <c r="B286" s="259">
        <v>285</v>
      </c>
      <c r="C286" s="259" t="s">
        <v>4982</v>
      </c>
      <c r="D286" s="259" t="s">
        <v>4983</v>
      </c>
      <c r="E286" s="261">
        <v>20050819</v>
      </c>
      <c r="F286" s="262">
        <v>2</v>
      </c>
      <c r="G286">
        <v>28</v>
      </c>
      <c r="H286" s="263" t="s">
        <v>6468</v>
      </c>
      <c r="I286" s="263" t="s">
        <v>119</v>
      </c>
      <c r="J286" t="s">
        <v>4807</v>
      </c>
      <c r="L286">
        <f>IFERROR(INDEX(所属情報!$E:$E,MATCH(男子登録情報!A286,所属情報!$A:$A,0)),"")</f>
        <v>492232</v>
      </c>
      <c r="M286" t="str">
        <f t="shared" si="8"/>
        <v>設樂　和希 (2)</v>
      </c>
      <c r="N286" t="str">
        <f t="shared" si="9"/>
        <v>ｼﾀﾗ ｶｽﾞｷ</v>
      </c>
      <c r="O286" t="str">
        <f>$J286&amp;" "&amp;$I286&amp;" "&amp;"("&amp;$F286&amp;")"</f>
        <v>JPN Kazuki (2)</v>
      </c>
      <c r="P286" t="s">
        <v>4765</v>
      </c>
      <c r="Q286" t="s">
        <v>4807</v>
      </c>
      <c r="R286" s="118" t="str">
        <f>IF($B286="","",RIGHT($E286*1000+100+COUNTIF($E$2:$E286,$E286),9))</f>
        <v>050819101</v>
      </c>
    </row>
    <row r="287" spans="1:18" customFormat="1" x14ac:dyDescent="0.4">
      <c r="A287" s="259" t="s">
        <v>23</v>
      </c>
      <c r="B287" s="259">
        <v>286</v>
      </c>
      <c r="C287" s="259" t="s">
        <v>4984</v>
      </c>
      <c r="D287" s="259" t="s">
        <v>4985</v>
      </c>
      <c r="E287" s="261">
        <v>20050826</v>
      </c>
      <c r="F287" s="262">
        <v>2</v>
      </c>
      <c r="G287">
        <v>28</v>
      </c>
      <c r="H287" s="263" t="s">
        <v>6469</v>
      </c>
      <c r="I287" s="263" t="s">
        <v>187</v>
      </c>
      <c r="J287" t="s">
        <v>4807</v>
      </c>
      <c r="L287">
        <f>IFERROR(INDEX(所属情報!$E:$E,MATCH(男子登録情報!A287,所属情報!$A:$A,0)),"")</f>
        <v>492232</v>
      </c>
      <c r="M287" t="str">
        <f t="shared" si="8"/>
        <v>小幡　丈士 (2)</v>
      </c>
      <c r="N287" t="str">
        <f t="shared" si="9"/>
        <v>ｺﾊﾞﾀ ﾂﾖｼ</v>
      </c>
      <c r="O287" t="str">
        <f>$J287&amp;" "&amp;$I287&amp;" "&amp;"("&amp;$F287&amp;")"</f>
        <v>JPN Tsuyoshi (2)</v>
      </c>
      <c r="P287" t="s">
        <v>4798</v>
      </c>
      <c r="Q287" t="s">
        <v>4807</v>
      </c>
      <c r="R287" s="118" t="str">
        <f>IF($B287="","",RIGHT($E287*1000+100+COUNTIF($E$2:$E287,$E287),9))</f>
        <v>050826101</v>
      </c>
    </row>
    <row r="288" spans="1:18" customFormat="1" x14ac:dyDescent="0.4">
      <c r="A288" s="259" t="s">
        <v>23</v>
      </c>
      <c r="B288" s="259">
        <v>287</v>
      </c>
      <c r="C288" s="259" t="s">
        <v>4986</v>
      </c>
      <c r="D288" s="259" t="s">
        <v>4987</v>
      </c>
      <c r="E288" s="261">
        <v>20051112</v>
      </c>
      <c r="F288" s="262">
        <v>2</v>
      </c>
      <c r="G288">
        <v>29</v>
      </c>
      <c r="H288" s="263" t="s">
        <v>6470</v>
      </c>
      <c r="I288" s="263" t="s">
        <v>257</v>
      </c>
      <c r="J288" t="s">
        <v>4807</v>
      </c>
      <c r="L288">
        <f>IFERROR(INDEX(所属情報!$E:$E,MATCH(男子登録情報!A288,所属情報!$A:$A,0)),"")</f>
        <v>492232</v>
      </c>
      <c r="M288" t="str">
        <f t="shared" si="8"/>
        <v>實藤　仁 (2)</v>
      </c>
      <c r="N288" t="str">
        <f t="shared" si="9"/>
        <v>ｻﾈﾌｼﾞ ｼﾞﾝ</v>
      </c>
      <c r="O288" t="str">
        <f>$J288&amp;" "&amp;$I288&amp;" "&amp;"("&amp;$F288&amp;")"</f>
        <v>JPN Jin (2)</v>
      </c>
      <c r="P288" t="s">
        <v>4766</v>
      </c>
      <c r="Q288" t="s">
        <v>4807</v>
      </c>
      <c r="R288" s="118" t="str">
        <f>IF($B288="","",RIGHT($E288*1000+100+COUNTIF($E$2:$E288,$E288),9))</f>
        <v>051112101</v>
      </c>
    </row>
    <row r="289" spans="1:18" customFormat="1" x14ac:dyDescent="0.4">
      <c r="A289" s="259" t="s">
        <v>23</v>
      </c>
      <c r="B289" s="259">
        <v>288</v>
      </c>
      <c r="C289" s="259" t="s">
        <v>4988</v>
      </c>
      <c r="D289" s="259" t="s">
        <v>4989</v>
      </c>
      <c r="E289" s="261">
        <v>20050429</v>
      </c>
      <c r="F289" s="262">
        <v>2</v>
      </c>
      <c r="G289">
        <v>44</v>
      </c>
      <c r="H289" s="263" t="s">
        <v>329</v>
      </c>
      <c r="I289" s="263" t="s">
        <v>727</v>
      </c>
      <c r="J289" t="s">
        <v>4807</v>
      </c>
      <c r="L289">
        <f>IFERROR(INDEX(所属情報!$E:$E,MATCH(男子登録情報!A289,所属情報!$A:$A,0)),"")</f>
        <v>492232</v>
      </c>
      <c r="M289" t="str">
        <f t="shared" si="8"/>
        <v>河野　隆之介 (2)</v>
      </c>
      <c r="N289" t="str">
        <f t="shared" si="9"/>
        <v>ｺｳﾉ ﾘｭｳﾉｽｹ</v>
      </c>
      <c r="O289" t="str">
        <f>$J289&amp;" "&amp;$I289&amp;" "&amp;"("&amp;$F289&amp;")"</f>
        <v>JPN Ryunosuke (2)</v>
      </c>
      <c r="P289" t="s">
        <v>4766</v>
      </c>
      <c r="Q289" t="s">
        <v>4807</v>
      </c>
      <c r="R289" s="118" t="str">
        <f>IF($B289="","",RIGHT($E289*1000+100+COUNTIF($E$2:$E289,$E289),9))</f>
        <v>050429101</v>
      </c>
    </row>
    <row r="290" spans="1:18" customFormat="1" x14ac:dyDescent="0.4">
      <c r="A290" s="259" t="s">
        <v>23</v>
      </c>
      <c r="B290" s="259">
        <v>289</v>
      </c>
      <c r="C290" s="259" t="s">
        <v>4990</v>
      </c>
      <c r="D290" s="259" t="s">
        <v>4991</v>
      </c>
      <c r="E290" s="261">
        <v>20050928</v>
      </c>
      <c r="F290" s="262">
        <v>2</v>
      </c>
      <c r="G290">
        <v>18</v>
      </c>
      <c r="H290" s="263" t="s">
        <v>6471</v>
      </c>
      <c r="I290" s="263" t="s">
        <v>392</v>
      </c>
      <c r="J290" t="s">
        <v>4807</v>
      </c>
      <c r="L290">
        <f>IFERROR(INDEX(所属情報!$E:$E,MATCH(男子登録情報!A290,所属情報!$A:$A,0)),"")</f>
        <v>492232</v>
      </c>
      <c r="M290" t="str">
        <f t="shared" si="8"/>
        <v>乾　響王 (2)</v>
      </c>
      <c r="N290" t="str">
        <f t="shared" si="9"/>
        <v>ｲﾇｲ ﾋﾋﾞｷ</v>
      </c>
      <c r="O290" t="str">
        <f>$J290&amp;" "&amp;$I290&amp;" "&amp;"("&amp;$F290&amp;")"</f>
        <v>JPN Hibiki (2)</v>
      </c>
      <c r="P290" t="s">
        <v>4770</v>
      </c>
      <c r="Q290" t="s">
        <v>4807</v>
      </c>
      <c r="R290" s="118" t="str">
        <f>IF($B290="","",RIGHT($E290*1000+100+COUNTIF($E$2:$E290,$E290),9))</f>
        <v>050928101</v>
      </c>
    </row>
    <row r="291" spans="1:18" customFormat="1" x14ac:dyDescent="0.4">
      <c r="A291" s="259" t="s">
        <v>23</v>
      </c>
      <c r="B291" s="259">
        <v>290</v>
      </c>
      <c r="C291" s="259" t="s">
        <v>2204</v>
      </c>
      <c r="D291" s="259" t="s">
        <v>2205</v>
      </c>
      <c r="E291" s="261">
        <v>20050817</v>
      </c>
      <c r="F291" s="262">
        <v>2</v>
      </c>
      <c r="G291">
        <v>34</v>
      </c>
      <c r="H291" s="263" t="s">
        <v>53</v>
      </c>
      <c r="I291" s="263" t="s">
        <v>546</v>
      </c>
      <c r="J291" t="s">
        <v>4807</v>
      </c>
      <c r="L291">
        <f>IFERROR(INDEX(所属情報!$E:$E,MATCH(男子登録情報!A291,所属情報!$A:$A,0)),"")</f>
        <v>492232</v>
      </c>
      <c r="M291" t="str">
        <f t="shared" si="8"/>
        <v>伊藤　大輔 (2)</v>
      </c>
      <c r="N291" t="str">
        <f t="shared" si="9"/>
        <v>ｲﾄｳ ﾀﾞｲｽｹ</v>
      </c>
      <c r="O291" t="str">
        <f>$J291&amp;" "&amp;$I291&amp;" "&amp;"("&amp;$F291&amp;")"</f>
        <v>JPN Daisuke (2)</v>
      </c>
      <c r="P291" t="s">
        <v>4766</v>
      </c>
      <c r="Q291" t="s">
        <v>4807</v>
      </c>
      <c r="R291" s="118" t="str">
        <f>IF($B291="","",RIGHT($E291*1000+100+COUNTIF($E$2:$E291,$E291),9))</f>
        <v>050817102</v>
      </c>
    </row>
    <row r="292" spans="1:18" customFormat="1" x14ac:dyDescent="0.4">
      <c r="A292" s="259" t="s">
        <v>23</v>
      </c>
      <c r="B292" s="259">
        <v>291</v>
      </c>
      <c r="C292" s="259" t="s">
        <v>4992</v>
      </c>
      <c r="D292" s="259" t="s">
        <v>4993</v>
      </c>
      <c r="E292" s="261">
        <v>20060219</v>
      </c>
      <c r="F292" s="262">
        <v>2</v>
      </c>
      <c r="G292">
        <v>28</v>
      </c>
      <c r="H292" s="263" t="s">
        <v>6472</v>
      </c>
      <c r="I292" s="263" t="s">
        <v>676</v>
      </c>
      <c r="J292" t="s">
        <v>4807</v>
      </c>
      <c r="L292">
        <f>IFERROR(INDEX(所属情報!$E:$E,MATCH(男子登録情報!A292,所属情報!$A:$A,0)),"")</f>
        <v>492232</v>
      </c>
      <c r="M292" t="str">
        <f t="shared" si="8"/>
        <v>金田　壮平 (2)</v>
      </c>
      <c r="N292" t="str">
        <f t="shared" si="9"/>
        <v>ｶﾅﾀﾞ ｿｳﾍｲ</v>
      </c>
      <c r="O292" t="str">
        <f>$J292&amp;" "&amp;$I292&amp;" "&amp;"("&amp;$F292&amp;")"</f>
        <v>JPN Sohei (2)</v>
      </c>
      <c r="P292" t="s">
        <v>4766</v>
      </c>
      <c r="Q292" t="s">
        <v>4807</v>
      </c>
      <c r="R292" s="118" t="str">
        <f>IF($B292="","",RIGHT($E292*1000+100+COUNTIF($E$2:$E292,$E292),9))</f>
        <v>060219101</v>
      </c>
    </row>
    <row r="293" spans="1:18" customFormat="1" x14ac:dyDescent="0.4">
      <c r="A293" s="259" t="s">
        <v>23</v>
      </c>
      <c r="B293" s="259">
        <v>292</v>
      </c>
      <c r="C293" s="259" t="s">
        <v>4994</v>
      </c>
      <c r="D293" s="259" t="s">
        <v>4995</v>
      </c>
      <c r="E293" s="261">
        <v>20060313</v>
      </c>
      <c r="F293" s="262">
        <v>2</v>
      </c>
      <c r="G293">
        <v>37</v>
      </c>
      <c r="H293" s="263" t="s">
        <v>6473</v>
      </c>
      <c r="I293" s="263" t="s">
        <v>43</v>
      </c>
      <c r="J293" t="s">
        <v>4807</v>
      </c>
      <c r="L293">
        <f>IFERROR(INDEX(所属情報!$E:$E,MATCH(男子登録情報!A293,所属情報!$A:$A,0)),"")</f>
        <v>492232</v>
      </c>
      <c r="M293" t="str">
        <f t="shared" si="8"/>
        <v>上井　卓巳 (2)</v>
      </c>
      <c r="N293" t="str">
        <f t="shared" si="9"/>
        <v>ｳﾜｲ ﾀｸﾐ</v>
      </c>
      <c r="O293" t="str">
        <f>$J293&amp;" "&amp;$I293&amp;" "&amp;"("&amp;$F293&amp;")"</f>
        <v>JPN Takumi (2)</v>
      </c>
      <c r="P293" t="s">
        <v>4766</v>
      </c>
      <c r="Q293" t="s">
        <v>4807</v>
      </c>
      <c r="R293" s="118" t="str">
        <f>IF($B293="","",RIGHT($E293*1000+100+COUNTIF($E$2:$E293,$E293),9))</f>
        <v>060313101</v>
      </c>
    </row>
    <row r="294" spans="1:18" customFormat="1" x14ac:dyDescent="0.4">
      <c r="A294" s="259" t="s">
        <v>23</v>
      </c>
      <c r="B294" s="259">
        <v>293</v>
      </c>
      <c r="C294" s="259" t="s">
        <v>4996</v>
      </c>
      <c r="D294" s="259" t="s">
        <v>4997</v>
      </c>
      <c r="E294" s="261">
        <v>20051129</v>
      </c>
      <c r="F294" s="262">
        <v>2</v>
      </c>
      <c r="G294">
        <v>28</v>
      </c>
      <c r="H294" s="263" t="s">
        <v>3244</v>
      </c>
      <c r="I294" s="263" t="s">
        <v>282</v>
      </c>
      <c r="J294" t="s">
        <v>4807</v>
      </c>
      <c r="L294">
        <f>IFERROR(INDEX(所属情報!$E:$E,MATCH(男子登録情報!A294,所属情報!$A:$A,0)),"")</f>
        <v>492232</v>
      </c>
      <c r="M294" t="str">
        <f t="shared" si="8"/>
        <v>大井　廉 (2)</v>
      </c>
      <c r="N294" t="str">
        <f t="shared" si="9"/>
        <v>ｵｵｲ ﾚﾝ</v>
      </c>
      <c r="O294" t="str">
        <f>$J294&amp;" "&amp;$I294&amp;" "&amp;"("&amp;$F294&amp;")"</f>
        <v>JPN Ren (2)</v>
      </c>
      <c r="P294" t="s">
        <v>4766</v>
      </c>
      <c r="Q294" t="s">
        <v>4807</v>
      </c>
      <c r="R294" s="118" t="str">
        <f>IF($B294="","",RIGHT($E294*1000+100+COUNTIF($E$2:$E294,$E294),9))</f>
        <v>051129103</v>
      </c>
    </row>
    <row r="295" spans="1:18" customFormat="1" x14ac:dyDescent="0.4">
      <c r="A295" s="259" t="s">
        <v>23</v>
      </c>
      <c r="B295" s="259">
        <v>294</v>
      </c>
      <c r="C295" s="259" t="s">
        <v>4998</v>
      </c>
      <c r="D295" s="259" t="s">
        <v>4999</v>
      </c>
      <c r="E295" s="261">
        <v>20050423</v>
      </c>
      <c r="F295" s="262">
        <v>2</v>
      </c>
      <c r="G295">
        <v>43</v>
      </c>
      <c r="H295" s="263" t="s">
        <v>6474</v>
      </c>
      <c r="I295" s="263" t="s">
        <v>6475</v>
      </c>
      <c r="J295" t="s">
        <v>4807</v>
      </c>
      <c r="L295">
        <f>IFERROR(INDEX(所属情報!$E:$E,MATCH(男子登録情報!A295,所属情報!$A:$A,0)),"")</f>
        <v>492232</v>
      </c>
      <c r="M295" t="str">
        <f t="shared" si="8"/>
        <v>尾下　学 (2)</v>
      </c>
      <c r="N295" t="str">
        <f t="shared" si="9"/>
        <v>ｵｼﾀ ﾏﾅﾌﾞ</v>
      </c>
      <c r="O295" t="str">
        <f>$J295&amp;" "&amp;$I295&amp;" "&amp;"("&amp;$F295&amp;")"</f>
        <v>JPN Manabu (2)</v>
      </c>
      <c r="P295" t="s">
        <v>4782</v>
      </c>
      <c r="Q295" t="s">
        <v>4807</v>
      </c>
      <c r="R295" s="118" t="str">
        <f>IF($B295="","",RIGHT($E295*1000+100+COUNTIF($E$2:$E295,$E295),9))</f>
        <v>050423101</v>
      </c>
    </row>
    <row r="296" spans="1:18" customFormat="1" x14ac:dyDescent="0.4">
      <c r="A296" s="259" t="s">
        <v>23</v>
      </c>
      <c r="B296" s="259">
        <v>295</v>
      </c>
      <c r="C296" s="259" t="s">
        <v>5000</v>
      </c>
      <c r="D296" s="259" t="s">
        <v>5001</v>
      </c>
      <c r="E296" s="261">
        <v>20060307</v>
      </c>
      <c r="F296" s="262">
        <v>2</v>
      </c>
      <c r="G296">
        <v>30</v>
      </c>
      <c r="H296" s="263" t="s">
        <v>6476</v>
      </c>
      <c r="I296" s="263" t="s">
        <v>160</v>
      </c>
      <c r="J296" t="s">
        <v>4807</v>
      </c>
      <c r="L296">
        <f>IFERROR(INDEX(所属情報!$E:$E,MATCH(男子登録情報!A296,所属情報!$A:$A,0)),"")</f>
        <v>492232</v>
      </c>
      <c r="M296" t="str">
        <f t="shared" si="8"/>
        <v>福島　直樹 (2)</v>
      </c>
      <c r="N296" t="str">
        <f t="shared" si="9"/>
        <v>ﾌｸｼﾏ ﾅｵｷ</v>
      </c>
      <c r="O296" t="str">
        <f>$J296&amp;" "&amp;$I296&amp;" "&amp;"("&amp;$F296&amp;")"</f>
        <v>JPN Naoki (2)</v>
      </c>
      <c r="P296" t="s">
        <v>4771</v>
      </c>
      <c r="Q296" t="s">
        <v>4807</v>
      </c>
      <c r="R296" s="118" t="str">
        <f>IF($B296="","",RIGHT($E296*1000+100+COUNTIF($E$2:$E296,$E296),9))</f>
        <v>060307101</v>
      </c>
    </row>
    <row r="297" spans="1:18" customFormat="1" x14ac:dyDescent="0.4">
      <c r="A297" s="259" t="s">
        <v>23</v>
      </c>
      <c r="B297" s="259">
        <v>296</v>
      </c>
      <c r="C297" s="259" t="s">
        <v>5002</v>
      </c>
      <c r="D297" s="259" t="s">
        <v>5003</v>
      </c>
      <c r="E297" s="261">
        <v>20050411</v>
      </c>
      <c r="F297" s="262">
        <v>2</v>
      </c>
      <c r="G297">
        <v>27</v>
      </c>
      <c r="H297" s="263" t="s">
        <v>174</v>
      </c>
      <c r="I297" s="263" t="s">
        <v>287</v>
      </c>
      <c r="J297" t="s">
        <v>4807</v>
      </c>
      <c r="L297">
        <f>IFERROR(INDEX(所属情報!$E:$E,MATCH(男子登録情報!A297,所属情報!$A:$A,0)),"")</f>
        <v>492232</v>
      </c>
      <c r="M297" t="str">
        <f t="shared" si="8"/>
        <v>木村　晴 (2)</v>
      </c>
      <c r="N297" t="str">
        <f t="shared" si="9"/>
        <v>ｷﾑﾗ ﾊﾙ</v>
      </c>
      <c r="O297" t="str">
        <f>$J297&amp;" "&amp;$I297&amp;" "&amp;"("&amp;$F297&amp;")"</f>
        <v>JPN Haru (2)</v>
      </c>
      <c r="P297" t="s">
        <v>4766</v>
      </c>
      <c r="Q297" t="s">
        <v>4807</v>
      </c>
      <c r="R297" s="118" t="str">
        <f>IF($B297="","",RIGHT($E297*1000+100+COUNTIF($E$2:$E297,$E297),9))</f>
        <v>050411102</v>
      </c>
    </row>
    <row r="298" spans="1:18" customFormat="1" x14ac:dyDescent="0.4">
      <c r="A298" s="259" t="s">
        <v>23</v>
      </c>
      <c r="B298" s="259">
        <v>297</v>
      </c>
      <c r="C298" s="259" t="s">
        <v>5004</v>
      </c>
      <c r="D298" s="259" t="s">
        <v>5005</v>
      </c>
      <c r="E298" s="261">
        <v>20051029</v>
      </c>
      <c r="F298" s="262">
        <v>2</v>
      </c>
      <c r="G298">
        <v>23</v>
      </c>
      <c r="H298" s="263" t="s">
        <v>6477</v>
      </c>
      <c r="I298" s="263" t="s">
        <v>799</v>
      </c>
      <c r="J298" t="s">
        <v>4807</v>
      </c>
      <c r="L298">
        <f>IFERROR(INDEX(所属情報!$E:$E,MATCH(男子登録情報!A298,所属情報!$A:$A,0)),"")</f>
        <v>492232</v>
      </c>
      <c r="M298" t="str">
        <f t="shared" si="8"/>
        <v>橋口　孟史 (2)</v>
      </c>
      <c r="N298" t="str">
        <f t="shared" si="9"/>
        <v>ﾊｼｸﾞﾁ ﾀｹｼ</v>
      </c>
      <c r="O298" t="str">
        <f>$J298&amp;" "&amp;$I298&amp;" "&amp;"("&amp;$F298&amp;")"</f>
        <v>JPN Takeshi (2)</v>
      </c>
      <c r="P298" t="s">
        <v>4766</v>
      </c>
      <c r="Q298" t="s">
        <v>4807</v>
      </c>
      <c r="R298" s="118" t="str">
        <f>IF($B298="","",RIGHT($E298*1000+100+COUNTIF($E$2:$E298,$E298),9))</f>
        <v>051029101</v>
      </c>
    </row>
    <row r="299" spans="1:18" customFormat="1" x14ac:dyDescent="0.4">
      <c r="A299" s="259" t="s">
        <v>23</v>
      </c>
      <c r="B299" s="259">
        <v>298</v>
      </c>
      <c r="C299" s="259" t="s">
        <v>5006</v>
      </c>
      <c r="D299" s="259" t="s">
        <v>5007</v>
      </c>
      <c r="E299" s="261">
        <v>20050430</v>
      </c>
      <c r="F299" s="262">
        <v>2</v>
      </c>
      <c r="G299">
        <v>40</v>
      </c>
      <c r="H299" s="263" t="s">
        <v>6478</v>
      </c>
      <c r="I299" s="263" t="s">
        <v>351</v>
      </c>
      <c r="J299" t="s">
        <v>4807</v>
      </c>
      <c r="L299">
        <f>IFERROR(INDEX(所属情報!$E:$E,MATCH(男子登録情報!A299,所属情報!$A:$A,0)),"")</f>
        <v>492232</v>
      </c>
      <c r="M299" t="str">
        <f t="shared" si="8"/>
        <v>室田 篤季 (2)</v>
      </c>
      <c r="N299" t="str">
        <f t="shared" si="9"/>
        <v>ﾑﾛﾀ ｱﾂｷ</v>
      </c>
      <c r="O299" t="str">
        <f>$J299&amp;" "&amp;$I299&amp;" "&amp;"("&amp;$F299&amp;")"</f>
        <v>JPN Atsuki (2)</v>
      </c>
      <c r="P299" t="s">
        <v>4780</v>
      </c>
      <c r="Q299" t="s">
        <v>4807</v>
      </c>
      <c r="R299" s="118" t="str">
        <f>IF($B299="","",RIGHT($E299*1000+100+COUNTIF($E$2:$E299,$E299),9))</f>
        <v>050430102</v>
      </c>
    </row>
    <row r="300" spans="1:18" customFormat="1" x14ac:dyDescent="0.4">
      <c r="A300" s="259" t="s">
        <v>23</v>
      </c>
      <c r="B300" s="259">
        <v>299</v>
      </c>
      <c r="C300" s="259" t="s">
        <v>5008</v>
      </c>
      <c r="D300" s="259" t="s">
        <v>5009</v>
      </c>
      <c r="E300" s="261">
        <v>20040407</v>
      </c>
      <c r="F300" s="262">
        <v>2</v>
      </c>
      <c r="G300">
        <v>27</v>
      </c>
      <c r="H300" s="263" t="s">
        <v>1924</v>
      </c>
      <c r="I300" s="263" t="s">
        <v>286</v>
      </c>
      <c r="J300" t="s">
        <v>4807</v>
      </c>
      <c r="L300">
        <f>IFERROR(INDEX(所属情報!$E:$E,MATCH(男子登録情報!A300,所属情報!$A:$A,0)),"")</f>
        <v>492232</v>
      </c>
      <c r="M300" t="str">
        <f t="shared" si="8"/>
        <v>横田　知宏 (2)</v>
      </c>
      <c r="N300" t="str">
        <f t="shared" si="9"/>
        <v>ﾖｺﾀ ﾄﾓﾋﾛ</v>
      </c>
      <c r="O300" t="str">
        <f>$J300&amp;" "&amp;$I300&amp;" "&amp;"("&amp;$F300&amp;")"</f>
        <v>JPN Tomohiro (2)</v>
      </c>
      <c r="P300" t="s">
        <v>4795</v>
      </c>
      <c r="Q300" t="s">
        <v>4807</v>
      </c>
      <c r="R300" s="118" t="str">
        <f>IF($B300="","",RIGHT($E300*1000+100+COUNTIF($E$2:$E300,$E300),9))</f>
        <v>040407101</v>
      </c>
    </row>
    <row r="301" spans="1:18" customFormat="1" x14ac:dyDescent="0.4">
      <c r="A301" s="259" t="s">
        <v>23</v>
      </c>
      <c r="B301" s="259">
        <v>300</v>
      </c>
      <c r="C301" s="259" t="s">
        <v>5010</v>
      </c>
      <c r="D301" s="259" t="s">
        <v>5011</v>
      </c>
      <c r="E301" s="261">
        <v>20050527</v>
      </c>
      <c r="F301" s="262">
        <v>2</v>
      </c>
      <c r="G301">
        <v>40</v>
      </c>
      <c r="H301" s="263" t="s">
        <v>6479</v>
      </c>
      <c r="I301" s="263" t="s">
        <v>6480</v>
      </c>
      <c r="J301" t="s">
        <v>4807</v>
      </c>
      <c r="L301">
        <f>IFERROR(INDEX(所属情報!$E:$E,MATCH(男子登録情報!A301,所属情報!$A:$A,0)),"")</f>
        <v>492232</v>
      </c>
      <c r="M301" t="str">
        <f t="shared" si="8"/>
        <v>梶山　陽桜 (2)</v>
      </c>
      <c r="N301" t="str">
        <f t="shared" si="9"/>
        <v>ｶｼﾞﾔﾏ ﾋｮｳ</v>
      </c>
      <c r="O301" t="str">
        <f>$J301&amp;" "&amp;$I301&amp;" "&amp;"("&amp;$F301&amp;")"</f>
        <v>JPN Hyo (2)</v>
      </c>
      <c r="P301" t="s">
        <v>4795</v>
      </c>
      <c r="Q301" t="s">
        <v>4807</v>
      </c>
      <c r="R301" s="118" t="str">
        <f>IF($B301="","",RIGHT($E301*1000+100+COUNTIF($E$2:$E301,$E301),9))</f>
        <v>050527101</v>
      </c>
    </row>
    <row r="302" spans="1:18" customFormat="1" x14ac:dyDescent="0.4">
      <c r="A302" s="259" t="s">
        <v>23</v>
      </c>
      <c r="B302" s="259">
        <v>301</v>
      </c>
      <c r="C302" s="259" t="s">
        <v>5012</v>
      </c>
      <c r="D302" s="259" t="s">
        <v>5013</v>
      </c>
      <c r="E302" s="261">
        <v>20050421</v>
      </c>
      <c r="F302" s="262">
        <v>2</v>
      </c>
      <c r="G302">
        <v>38</v>
      </c>
      <c r="H302" s="263" t="s">
        <v>245</v>
      </c>
      <c r="I302" s="263" t="s">
        <v>37</v>
      </c>
      <c r="J302" t="s">
        <v>4807</v>
      </c>
      <c r="L302">
        <f>IFERROR(INDEX(所属情報!$E:$E,MATCH(男子登録情報!A302,所属情報!$A:$A,0)),"")</f>
        <v>492232</v>
      </c>
      <c r="M302" t="str">
        <f t="shared" si="8"/>
        <v>渡邊　晴葵 (2)</v>
      </c>
      <c r="N302" t="str">
        <f t="shared" si="9"/>
        <v>ﾜﾀﾅﾍﾞ ﾊﾙｷ</v>
      </c>
      <c r="O302" t="str">
        <f>$J302&amp;" "&amp;$I302&amp;" "&amp;"("&amp;$F302&amp;")"</f>
        <v>JPN Haruki (2)</v>
      </c>
      <c r="P302" t="s">
        <v>4775</v>
      </c>
      <c r="Q302" t="s">
        <v>4807</v>
      </c>
      <c r="R302" s="118" t="str">
        <f>IF($B302="","",RIGHT($E302*1000+100+COUNTIF($E$2:$E302,$E302),9))</f>
        <v>050421101</v>
      </c>
    </row>
    <row r="303" spans="1:18" customFormat="1" x14ac:dyDescent="0.4">
      <c r="A303" s="259" t="s">
        <v>23</v>
      </c>
      <c r="B303" s="259">
        <v>302</v>
      </c>
      <c r="C303" s="259" t="s">
        <v>5014</v>
      </c>
      <c r="D303" s="259" t="s">
        <v>5015</v>
      </c>
      <c r="E303" s="261">
        <v>20050923</v>
      </c>
      <c r="F303" s="262">
        <v>2</v>
      </c>
      <c r="G303">
        <v>26</v>
      </c>
      <c r="H303" s="263" t="s">
        <v>6481</v>
      </c>
      <c r="I303" s="263" t="s">
        <v>455</v>
      </c>
      <c r="J303" t="s">
        <v>4807</v>
      </c>
      <c r="L303">
        <f>IFERROR(INDEX(所属情報!$E:$E,MATCH(男子登録情報!A303,所属情報!$A:$A,0)),"")</f>
        <v>492232</v>
      </c>
      <c r="M303" t="str">
        <f t="shared" si="8"/>
        <v>和久　純也 (2)</v>
      </c>
      <c r="N303" t="str">
        <f t="shared" si="9"/>
        <v>ﾜｸ ｼﾞｭﾝﾔ</v>
      </c>
      <c r="O303" t="str">
        <f>$J303&amp;" "&amp;$I303&amp;" "&amp;"("&amp;$F303&amp;")"</f>
        <v>JPN Junya (2)</v>
      </c>
      <c r="P303" t="s">
        <v>4772</v>
      </c>
      <c r="Q303" t="s">
        <v>4807</v>
      </c>
      <c r="R303" s="118" t="str">
        <f>IF($B303="","",RIGHT($E303*1000+100+COUNTIF($E$2:$E303,$E303),9))</f>
        <v>050923101</v>
      </c>
    </row>
    <row r="304" spans="1:18" customFormat="1" x14ac:dyDescent="0.4">
      <c r="A304" s="259" t="s">
        <v>23</v>
      </c>
      <c r="B304" s="259">
        <v>303</v>
      </c>
      <c r="C304" s="259" t="s">
        <v>5016</v>
      </c>
      <c r="D304" s="259" t="s">
        <v>5017</v>
      </c>
      <c r="E304" s="261">
        <v>20050517</v>
      </c>
      <c r="F304" s="262">
        <v>2</v>
      </c>
      <c r="G304">
        <v>27</v>
      </c>
      <c r="H304" s="263" t="s">
        <v>6482</v>
      </c>
      <c r="I304" s="263" t="s">
        <v>43</v>
      </c>
      <c r="J304" t="s">
        <v>4807</v>
      </c>
      <c r="L304">
        <f>IFERROR(INDEX(所属情報!$E:$E,MATCH(男子登録情報!A304,所属情報!$A:$A,0)),"")</f>
        <v>492232</v>
      </c>
      <c r="M304" t="str">
        <f t="shared" si="8"/>
        <v>妻鹿　匠 (2)</v>
      </c>
      <c r="N304" t="str">
        <f t="shared" si="9"/>
        <v>ﾒｶﾞ ﾀｸﾐ</v>
      </c>
      <c r="O304" t="str">
        <f>$J304&amp;" "&amp;$I304&amp;" "&amp;"("&amp;$F304&amp;")"</f>
        <v>JPN Takumi (2)</v>
      </c>
      <c r="P304" t="s">
        <v>4766</v>
      </c>
      <c r="Q304" t="s">
        <v>4807</v>
      </c>
      <c r="R304" s="118" t="str">
        <f>IF($B304="","",RIGHT($E304*1000+100+COUNTIF($E$2:$E304,$E304),9))</f>
        <v>050517101</v>
      </c>
    </row>
    <row r="305" spans="1:18" customFormat="1" x14ac:dyDescent="0.4">
      <c r="A305" s="259" t="s">
        <v>23</v>
      </c>
      <c r="B305" s="259">
        <v>304</v>
      </c>
      <c r="C305" s="259" t="s">
        <v>5018</v>
      </c>
      <c r="D305" s="259" t="s">
        <v>5019</v>
      </c>
      <c r="E305" s="261">
        <v>20050907</v>
      </c>
      <c r="F305" s="262">
        <v>2</v>
      </c>
      <c r="G305">
        <v>28</v>
      </c>
      <c r="H305" s="263" t="s">
        <v>6483</v>
      </c>
      <c r="I305" s="263" t="s">
        <v>6484</v>
      </c>
      <c r="J305" t="s">
        <v>4807</v>
      </c>
      <c r="L305">
        <f>IFERROR(INDEX(所属情報!$E:$E,MATCH(男子登録情報!A305,所属情報!$A:$A,0)),"")</f>
        <v>492232</v>
      </c>
      <c r="M305" t="str">
        <f t="shared" si="8"/>
        <v>羅　真葉 (2)</v>
      </c>
      <c r="N305" t="str">
        <f t="shared" si="9"/>
        <v>ﾗ ｼﾝﾊﾞ</v>
      </c>
      <c r="O305" t="str">
        <f>$J305&amp;" "&amp;$I305&amp;" "&amp;"("&amp;$F305&amp;")"</f>
        <v>JPN Shimba (2)</v>
      </c>
      <c r="P305" t="s">
        <v>4766</v>
      </c>
      <c r="Q305" t="s">
        <v>4807</v>
      </c>
      <c r="R305" s="118" t="str">
        <f>IF($B305="","",RIGHT($E305*1000+100+COUNTIF($E$2:$E305,$E305),9))</f>
        <v>050907103</v>
      </c>
    </row>
    <row r="306" spans="1:18" customFormat="1" x14ac:dyDescent="0.4">
      <c r="A306" s="259" t="s">
        <v>23</v>
      </c>
      <c r="B306" s="259">
        <v>305</v>
      </c>
      <c r="C306" s="259" t="s">
        <v>5020</v>
      </c>
      <c r="D306" s="259" t="s">
        <v>5021</v>
      </c>
      <c r="E306" s="261">
        <v>20040617</v>
      </c>
      <c r="F306" s="262">
        <v>2</v>
      </c>
      <c r="G306">
        <v>28</v>
      </c>
      <c r="H306" s="263" t="s">
        <v>322</v>
      </c>
      <c r="I306" s="263" t="s">
        <v>188</v>
      </c>
      <c r="J306" t="s">
        <v>4807</v>
      </c>
      <c r="L306">
        <f>IFERROR(INDEX(所属情報!$E:$E,MATCH(男子登録情報!A306,所属情報!$A:$A,0)),"")</f>
        <v>492232</v>
      </c>
      <c r="M306" t="str">
        <f t="shared" si="8"/>
        <v>平野　歩 (2)</v>
      </c>
      <c r="N306" t="str">
        <f t="shared" si="9"/>
        <v>ﾋﾗﾉ ｱﾕﾑ</v>
      </c>
      <c r="O306" t="str">
        <f>$J306&amp;" "&amp;$I306&amp;" "&amp;"("&amp;$F306&amp;")"</f>
        <v>JPN Ayumu (2)</v>
      </c>
      <c r="P306" t="s">
        <v>4791</v>
      </c>
      <c r="Q306" t="s">
        <v>4807</v>
      </c>
      <c r="R306" s="118" t="str">
        <f>IF($B306="","",RIGHT($E306*1000+100+COUNTIF($E$2:$E306,$E306),9))</f>
        <v>040617102</v>
      </c>
    </row>
    <row r="307" spans="1:18" customFormat="1" x14ac:dyDescent="0.4">
      <c r="A307" s="259" t="s">
        <v>23</v>
      </c>
      <c r="B307" s="259">
        <v>306</v>
      </c>
      <c r="C307" s="259" t="s">
        <v>5022</v>
      </c>
      <c r="D307" s="259" t="s">
        <v>5023</v>
      </c>
      <c r="E307" s="261">
        <v>20050817</v>
      </c>
      <c r="F307" s="262">
        <v>2</v>
      </c>
      <c r="G307">
        <v>28</v>
      </c>
      <c r="H307" s="263" t="s">
        <v>6485</v>
      </c>
      <c r="I307" s="263" t="s">
        <v>625</v>
      </c>
      <c r="J307" t="s">
        <v>4807</v>
      </c>
      <c r="L307">
        <f>IFERROR(INDEX(所属情報!$E:$E,MATCH(男子登録情報!A307,所属情報!$A:$A,0)),"")</f>
        <v>492232</v>
      </c>
      <c r="M307" t="str">
        <f t="shared" si="8"/>
        <v>下元　謙 (2)</v>
      </c>
      <c r="N307" t="str">
        <f t="shared" si="9"/>
        <v>ｼﾓﾓﾄ ｹﾝ</v>
      </c>
      <c r="O307" t="str">
        <f>$J307&amp;" "&amp;$I307&amp;" "&amp;"("&amp;$F307&amp;")"</f>
        <v>JPN Ken (2)</v>
      </c>
      <c r="P307" t="s">
        <v>4776</v>
      </c>
      <c r="Q307" t="s">
        <v>4807</v>
      </c>
      <c r="R307" s="118" t="str">
        <f>IF($B307="","",RIGHT($E307*1000+100+COUNTIF($E$2:$E307,$E307),9))</f>
        <v>050817103</v>
      </c>
    </row>
    <row r="308" spans="1:18" customFormat="1" x14ac:dyDescent="0.4">
      <c r="A308" s="259" t="s">
        <v>23</v>
      </c>
      <c r="B308" s="259">
        <v>307</v>
      </c>
      <c r="C308" s="259" t="s">
        <v>5024</v>
      </c>
      <c r="D308" s="259" t="s">
        <v>5025</v>
      </c>
      <c r="E308" s="261">
        <v>20060313</v>
      </c>
      <c r="F308" s="262">
        <v>2</v>
      </c>
      <c r="G308">
        <v>23</v>
      </c>
      <c r="H308" s="263" t="s">
        <v>6486</v>
      </c>
      <c r="I308" s="263" t="s">
        <v>6487</v>
      </c>
      <c r="J308" t="s">
        <v>4807</v>
      </c>
      <c r="L308">
        <f>IFERROR(INDEX(所属情報!$E:$E,MATCH(男子登録情報!A308,所属情報!$A:$A,0)),"")</f>
        <v>492232</v>
      </c>
      <c r="M308" t="str">
        <f t="shared" si="8"/>
        <v>久田　竜士 (2)</v>
      </c>
      <c r="N308" t="str">
        <f t="shared" si="9"/>
        <v>ﾋｻﾀﾞ ﾘｭｳｼ</v>
      </c>
      <c r="O308" t="str">
        <f>$J308&amp;" "&amp;$I308&amp;" "&amp;"("&amp;$F308&amp;")"</f>
        <v>JPN Ryushi (2)</v>
      </c>
      <c r="P308" t="s">
        <v>4775</v>
      </c>
      <c r="Q308" t="s">
        <v>4807</v>
      </c>
      <c r="R308" s="118" t="str">
        <f>IF($B308="","",RIGHT($E308*1000+100+COUNTIF($E$2:$E308,$E308),9))</f>
        <v>060313102</v>
      </c>
    </row>
    <row r="309" spans="1:18" customFormat="1" x14ac:dyDescent="0.4">
      <c r="A309" s="259" t="s">
        <v>23</v>
      </c>
      <c r="B309" s="259">
        <v>308</v>
      </c>
      <c r="C309" s="259" t="s">
        <v>5026</v>
      </c>
      <c r="D309" s="259" t="s">
        <v>5027</v>
      </c>
      <c r="E309" s="261">
        <v>20051122</v>
      </c>
      <c r="F309" s="262">
        <v>2</v>
      </c>
      <c r="G309">
        <v>27</v>
      </c>
      <c r="H309" s="263" t="s">
        <v>4521</v>
      </c>
      <c r="I309" s="263" t="s">
        <v>246</v>
      </c>
      <c r="J309" t="s">
        <v>4807</v>
      </c>
      <c r="L309">
        <f>IFERROR(INDEX(所属情報!$E:$E,MATCH(男子登録情報!A309,所属情報!$A:$A,0)),"")</f>
        <v>492232</v>
      </c>
      <c r="M309" t="str">
        <f t="shared" si="8"/>
        <v>脇本　祥太 (2)</v>
      </c>
      <c r="N309" t="str">
        <f t="shared" si="9"/>
        <v>ﾜｷﾓﾄ ｼｮｳﾀ</v>
      </c>
      <c r="O309" t="str">
        <f>$J309&amp;" "&amp;$I309&amp;" "&amp;"("&amp;$F309&amp;")"</f>
        <v>JPN Shota (2)</v>
      </c>
      <c r="P309" t="s">
        <v>4766</v>
      </c>
      <c r="Q309" t="s">
        <v>4807</v>
      </c>
      <c r="R309" s="118" t="str">
        <f>IF($B309="","",RIGHT($E309*1000+100+COUNTIF($E$2:$E309,$E309),9))</f>
        <v>051122101</v>
      </c>
    </row>
    <row r="310" spans="1:18" customFormat="1" x14ac:dyDescent="0.4">
      <c r="A310" s="259" t="s">
        <v>23</v>
      </c>
      <c r="B310" s="259">
        <v>309</v>
      </c>
      <c r="C310" s="259" t="s">
        <v>5028</v>
      </c>
      <c r="D310" s="259" t="s">
        <v>3811</v>
      </c>
      <c r="E310" s="261">
        <v>20050422</v>
      </c>
      <c r="F310" s="262">
        <v>2</v>
      </c>
      <c r="G310">
        <v>24</v>
      </c>
      <c r="H310" s="263" t="s">
        <v>431</v>
      </c>
      <c r="I310" s="263" t="s">
        <v>75</v>
      </c>
      <c r="J310" t="s">
        <v>4807</v>
      </c>
      <c r="L310">
        <f>IFERROR(INDEX(所属情報!$E:$E,MATCH(男子登録情報!A310,所属情報!$A:$A,0)),"")</f>
        <v>492232</v>
      </c>
      <c r="M310" t="str">
        <f t="shared" si="8"/>
        <v>奥村　宗太 (2)</v>
      </c>
      <c r="N310" t="str">
        <f t="shared" si="9"/>
        <v>ｵｸﾑﾗ ｿｳﾀ</v>
      </c>
      <c r="O310" t="str">
        <f>$J310&amp;" "&amp;$I310&amp;" "&amp;"("&amp;$F310&amp;")"</f>
        <v>JPN Sota (2)</v>
      </c>
      <c r="P310" t="s">
        <v>4766</v>
      </c>
      <c r="Q310" t="s">
        <v>4807</v>
      </c>
      <c r="R310" s="118" t="str">
        <f>IF($B310="","",RIGHT($E310*1000+100+COUNTIF($E$2:$E310,$E310),9))</f>
        <v>050422102</v>
      </c>
    </row>
    <row r="311" spans="1:18" customFormat="1" x14ac:dyDescent="0.4">
      <c r="A311" s="259" t="s">
        <v>23</v>
      </c>
      <c r="B311" s="259">
        <v>310</v>
      </c>
      <c r="C311" s="259" t="s">
        <v>5029</v>
      </c>
      <c r="D311" s="259" t="s">
        <v>5030</v>
      </c>
      <c r="E311" s="261">
        <v>20050810</v>
      </c>
      <c r="F311" s="262">
        <v>2</v>
      </c>
      <c r="G311">
        <v>34</v>
      </c>
      <c r="H311" s="263" t="s">
        <v>6488</v>
      </c>
      <c r="I311" s="263" t="s">
        <v>6489</v>
      </c>
      <c r="J311" t="s">
        <v>4807</v>
      </c>
      <c r="L311">
        <f>IFERROR(INDEX(所属情報!$E:$E,MATCH(男子登録情報!A311,所属情報!$A:$A,0)),"")</f>
        <v>492232</v>
      </c>
      <c r="M311" t="str">
        <f t="shared" si="8"/>
        <v>日高　雅康 (2)</v>
      </c>
      <c r="N311" t="str">
        <f t="shared" si="9"/>
        <v>ﾋﾀﾞｶ ﾏｻﾔｽ</v>
      </c>
      <c r="O311" t="str">
        <f>$J311&amp;" "&amp;$I311&amp;" "&amp;"("&amp;$F311&amp;")"</f>
        <v>JPN Masayasu (2)</v>
      </c>
      <c r="P311" t="s">
        <v>4766</v>
      </c>
      <c r="Q311" t="s">
        <v>4807</v>
      </c>
      <c r="R311" s="118" t="str">
        <f>IF($B311="","",RIGHT($E311*1000+100+COUNTIF($E$2:$E311,$E311),9))</f>
        <v>050810102</v>
      </c>
    </row>
    <row r="312" spans="1:18" customFormat="1" x14ac:dyDescent="0.4">
      <c r="A312" s="259" t="s">
        <v>23</v>
      </c>
      <c r="B312" s="259">
        <v>311</v>
      </c>
      <c r="C312" s="259" t="s">
        <v>5031</v>
      </c>
      <c r="D312" s="259" t="s">
        <v>5007</v>
      </c>
      <c r="E312" s="261">
        <v>20050430</v>
      </c>
      <c r="F312" s="262">
        <v>2</v>
      </c>
      <c r="G312">
        <v>40</v>
      </c>
      <c r="H312" s="263" t="s">
        <v>6478</v>
      </c>
      <c r="I312" s="263" t="s">
        <v>351</v>
      </c>
      <c r="J312" t="s">
        <v>4807</v>
      </c>
      <c r="L312">
        <f>IFERROR(INDEX(所属情報!$E:$E,MATCH(男子登録情報!A312,所属情報!$A:$A,0)),"")</f>
        <v>492232</v>
      </c>
      <c r="M312" t="str">
        <f t="shared" si="8"/>
        <v>室田　篤季 (2)</v>
      </c>
      <c r="N312" t="str">
        <f t="shared" si="9"/>
        <v>ﾑﾛﾀ ｱﾂｷ</v>
      </c>
      <c r="O312" t="str">
        <f>$J312&amp;" "&amp;$I312&amp;" "&amp;"("&amp;$F312&amp;")"</f>
        <v>JPN Atsuki (2)</v>
      </c>
      <c r="P312" t="s">
        <v>4765</v>
      </c>
      <c r="Q312" t="s">
        <v>4807</v>
      </c>
      <c r="R312" s="118" t="str">
        <f>IF($B312="","",RIGHT($E312*1000+100+COUNTIF($E$2:$E312,$E312),9))</f>
        <v>050430103</v>
      </c>
    </row>
    <row r="313" spans="1:18" customFormat="1" x14ac:dyDescent="0.4">
      <c r="A313" s="259" t="s">
        <v>23</v>
      </c>
      <c r="B313" s="259">
        <v>312</v>
      </c>
      <c r="C313" s="259" t="s">
        <v>5032</v>
      </c>
      <c r="D313" s="259" t="s">
        <v>5033</v>
      </c>
      <c r="E313" s="261">
        <v>20051214</v>
      </c>
      <c r="F313" s="262">
        <v>2</v>
      </c>
      <c r="G313">
        <v>28</v>
      </c>
      <c r="H313" s="263" t="s">
        <v>124</v>
      </c>
      <c r="I313" s="263" t="s">
        <v>125</v>
      </c>
      <c r="J313" t="s">
        <v>4807</v>
      </c>
      <c r="L313">
        <f>IFERROR(INDEX(所属情報!$E:$E,MATCH(男子登録情報!A313,所属情報!$A:$A,0)),"")</f>
        <v>492232</v>
      </c>
      <c r="M313" t="str">
        <f t="shared" si="8"/>
        <v>石井　璃玖斗 (2)</v>
      </c>
      <c r="N313" t="str">
        <f t="shared" si="9"/>
        <v>ｲｼｲ ﾘｸﾄ</v>
      </c>
      <c r="O313" t="str">
        <f>$J313&amp;" "&amp;$I313&amp;" "&amp;"("&amp;$F313&amp;")"</f>
        <v>JPN Rikuto (2)</v>
      </c>
      <c r="P313" t="s">
        <v>4781</v>
      </c>
      <c r="Q313" t="s">
        <v>4807</v>
      </c>
      <c r="R313" s="118" t="str">
        <f>IF($B313="","",RIGHT($E313*1000+100+COUNTIF($E$2:$E313,$E313),9))</f>
        <v>051214101</v>
      </c>
    </row>
    <row r="314" spans="1:18" customFormat="1" x14ac:dyDescent="0.4">
      <c r="A314" s="259" t="s">
        <v>23</v>
      </c>
      <c r="B314" s="259">
        <v>313</v>
      </c>
      <c r="C314" s="259" t="s">
        <v>5034</v>
      </c>
      <c r="D314" s="259" t="s">
        <v>5035</v>
      </c>
      <c r="E314" s="261">
        <v>20040406</v>
      </c>
      <c r="F314" s="262">
        <v>2</v>
      </c>
      <c r="G314">
        <v>28</v>
      </c>
      <c r="H314" s="263" t="s">
        <v>214</v>
      </c>
      <c r="I314" s="263" t="s">
        <v>162</v>
      </c>
      <c r="J314" t="s">
        <v>4807</v>
      </c>
      <c r="L314">
        <f>IFERROR(INDEX(所属情報!$E:$E,MATCH(男子登録情報!A314,所属情報!$A:$A,0)),"")</f>
        <v>492232</v>
      </c>
      <c r="M314" t="str">
        <f t="shared" si="8"/>
        <v>中山　輝 (2)</v>
      </c>
      <c r="N314" t="str">
        <f t="shared" si="9"/>
        <v>ﾅｶﾔﾏ ﾋｶﾙ</v>
      </c>
      <c r="O314" t="str">
        <f>$J314&amp;" "&amp;$I314&amp;" "&amp;"("&amp;$F314&amp;")"</f>
        <v>JPN Hikaru (2)</v>
      </c>
      <c r="P314" t="s">
        <v>4781</v>
      </c>
      <c r="Q314" t="s">
        <v>4807</v>
      </c>
      <c r="R314" s="118" t="str">
        <f>IF($B314="","",RIGHT($E314*1000+100+COUNTIF($E$2:$E314,$E314),9))</f>
        <v>040406101</v>
      </c>
    </row>
    <row r="315" spans="1:18" customFormat="1" x14ac:dyDescent="0.4">
      <c r="A315" s="259" t="s">
        <v>23</v>
      </c>
      <c r="B315" s="259">
        <v>314</v>
      </c>
      <c r="C315" s="259" t="s">
        <v>5036</v>
      </c>
      <c r="D315" s="259" t="s">
        <v>5037</v>
      </c>
      <c r="E315" s="261">
        <v>20050812</v>
      </c>
      <c r="F315" s="262">
        <v>2</v>
      </c>
      <c r="G315">
        <v>26</v>
      </c>
      <c r="H315" s="263" t="s">
        <v>4500</v>
      </c>
      <c r="I315" s="263" t="s">
        <v>6490</v>
      </c>
      <c r="J315" t="s">
        <v>4807</v>
      </c>
      <c r="L315">
        <f>IFERROR(INDEX(所属情報!$E:$E,MATCH(男子登録情報!A315,所属情報!$A:$A,0)),"")</f>
        <v>492232</v>
      </c>
      <c r="M315" t="str">
        <f t="shared" si="8"/>
        <v>片山　堅友 (2)</v>
      </c>
      <c r="N315" t="str">
        <f t="shared" si="9"/>
        <v>ｶﾀﾔﾏ ｹﾝﾕｳ</v>
      </c>
      <c r="O315" t="str">
        <f>$J315&amp;" "&amp;$I315&amp;" "&amp;"("&amp;$F315&amp;")"</f>
        <v>JPN Kenyu (2)</v>
      </c>
      <c r="P315" t="s">
        <v>4766</v>
      </c>
      <c r="Q315" t="s">
        <v>4807</v>
      </c>
      <c r="R315" s="118" t="str">
        <f>IF($B315="","",RIGHT($E315*1000+100+COUNTIF($E$2:$E315,$E315),9))</f>
        <v>050812101</v>
      </c>
    </row>
    <row r="316" spans="1:18" customFormat="1" x14ac:dyDescent="0.4">
      <c r="A316" s="259" t="s">
        <v>23</v>
      </c>
      <c r="B316" s="259">
        <v>315</v>
      </c>
      <c r="C316" s="259" t="s">
        <v>5038</v>
      </c>
      <c r="D316" s="259" t="s">
        <v>5039</v>
      </c>
      <c r="E316" s="261">
        <v>20040715</v>
      </c>
      <c r="F316" s="262">
        <v>2</v>
      </c>
      <c r="G316">
        <v>28</v>
      </c>
      <c r="H316" s="263" t="s">
        <v>384</v>
      </c>
      <c r="I316" s="263" t="s">
        <v>84</v>
      </c>
      <c r="J316" t="s">
        <v>4807</v>
      </c>
      <c r="L316">
        <f>IFERROR(INDEX(所属情報!$E:$E,MATCH(男子登録情報!A316,所属情報!$A:$A,0)),"")</f>
        <v>492232</v>
      </c>
      <c r="M316" t="str">
        <f t="shared" si="8"/>
        <v>藤井　大智 (2)</v>
      </c>
      <c r="N316" t="str">
        <f t="shared" si="9"/>
        <v>ﾌｼﾞｲ ﾀｲﾁ</v>
      </c>
      <c r="O316" t="str">
        <f>$J316&amp;" "&amp;$I316&amp;" "&amp;"("&amp;$F316&amp;")"</f>
        <v>JPN Taichi (2)</v>
      </c>
      <c r="P316" t="s">
        <v>4765</v>
      </c>
      <c r="Q316" t="s">
        <v>4807</v>
      </c>
      <c r="R316" s="118" t="str">
        <f>IF($B316="","",RIGHT($E316*1000+100+COUNTIF($E$2:$E316,$E316),9))</f>
        <v>040715101</v>
      </c>
    </row>
    <row r="317" spans="1:18" customFormat="1" x14ac:dyDescent="0.4">
      <c r="A317" s="259" t="s">
        <v>23</v>
      </c>
      <c r="B317" s="259">
        <v>316</v>
      </c>
      <c r="C317" s="259" t="s">
        <v>5040</v>
      </c>
      <c r="D317" s="259" t="s">
        <v>5041</v>
      </c>
      <c r="E317" s="261">
        <v>20041218</v>
      </c>
      <c r="F317" s="262">
        <v>2</v>
      </c>
      <c r="G317">
        <v>28</v>
      </c>
      <c r="H317" s="263" t="s">
        <v>6474</v>
      </c>
      <c r="I317" s="263" t="s">
        <v>171</v>
      </c>
      <c r="J317" t="s">
        <v>4807</v>
      </c>
      <c r="L317">
        <f>IFERROR(INDEX(所属情報!$E:$E,MATCH(男子登録情報!A317,所属情報!$A:$A,0)),"")</f>
        <v>492232</v>
      </c>
      <c r="M317" t="str">
        <f t="shared" si="8"/>
        <v>大下　潤 (2)</v>
      </c>
      <c r="N317" t="str">
        <f t="shared" si="9"/>
        <v>ｵｵｼﾀ ｼﾞｭﾝ</v>
      </c>
      <c r="O317" t="str">
        <f>$J317&amp;" "&amp;$I317&amp;" "&amp;"("&amp;$F317&amp;")"</f>
        <v>JPN Jun (2)</v>
      </c>
      <c r="P317" t="s">
        <v>4773</v>
      </c>
      <c r="Q317" t="s">
        <v>4807</v>
      </c>
      <c r="R317" s="118" t="str">
        <f>IF($B317="","",RIGHT($E317*1000+100+COUNTIF($E$2:$E317,$E317),9))</f>
        <v>041218101</v>
      </c>
    </row>
    <row r="318" spans="1:18" customFormat="1" x14ac:dyDescent="0.4">
      <c r="A318" s="259" t="s">
        <v>23</v>
      </c>
      <c r="B318" s="259">
        <v>317</v>
      </c>
      <c r="C318" s="259" t="s">
        <v>5042</v>
      </c>
      <c r="D318" s="259" t="s">
        <v>5043</v>
      </c>
      <c r="E318" s="261">
        <v>20051024</v>
      </c>
      <c r="F318" s="262">
        <v>2</v>
      </c>
      <c r="G318">
        <v>27</v>
      </c>
      <c r="H318" s="263" t="s">
        <v>56</v>
      </c>
      <c r="I318" s="263" t="s">
        <v>266</v>
      </c>
      <c r="J318" t="s">
        <v>4807</v>
      </c>
      <c r="L318">
        <f>IFERROR(INDEX(所属情報!$E:$E,MATCH(男子登録情報!A318,所属情報!$A:$A,0)),"")</f>
        <v>492232</v>
      </c>
      <c r="M318" t="str">
        <f t="shared" si="8"/>
        <v>村上　泰誠 (2)</v>
      </c>
      <c r="N318" t="str">
        <f t="shared" si="9"/>
        <v>ﾑﾗｶﾐ ﾀｲｾｲ</v>
      </c>
      <c r="O318" t="str">
        <f>$J318&amp;" "&amp;$I318&amp;" "&amp;"("&amp;$F318&amp;")"</f>
        <v>JPN Taisei (2)</v>
      </c>
      <c r="P318" t="s">
        <v>4775</v>
      </c>
      <c r="Q318" t="s">
        <v>4807</v>
      </c>
      <c r="R318" s="118" t="str">
        <f>IF($B318="","",RIGHT($E318*1000+100+COUNTIF($E$2:$E318,$E318),9))</f>
        <v>051024101</v>
      </c>
    </row>
    <row r="319" spans="1:18" customFormat="1" x14ac:dyDescent="0.4">
      <c r="A319" s="259" t="s">
        <v>23</v>
      </c>
      <c r="B319" s="259">
        <v>318</v>
      </c>
      <c r="C319" s="259" t="s">
        <v>5044</v>
      </c>
      <c r="D319" s="259" t="s">
        <v>5045</v>
      </c>
      <c r="E319" s="261">
        <v>20050423</v>
      </c>
      <c r="F319" s="262">
        <v>2</v>
      </c>
      <c r="G319">
        <v>26</v>
      </c>
      <c r="H319" s="263" t="s">
        <v>426</v>
      </c>
      <c r="I319" s="263" t="s">
        <v>6491</v>
      </c>
      <c r="J319" t="s">
        <v>4807</v>
      </c>
      <c r="L319">
        <f>IFERROR(INDEX(所属情報!$E:$E,MATCH(男子登録情報!A319,所属情報!$A:$A,0)),"")</f>
        <v>492232</v>
      </c>
      <c r="M319" t="str">
        <f t="shared" si="8"/>
        <v>兒玉　琥珀 (2)</v>
      </c>
      <c r="N319" t="str">
        <f t="shared" si="9"/>
        <v>ｺﾀﾞﾏ ｺﾊｸ</v>
      </c>
      <c r="O319" t="str">
        <f>$J319&amp;" "&amp;$I319&amp;" "&amp;"("&amp;$F319&amp;")"</f>
        <v>JPN Kohaku (2)</v>
      </c>
      <c r="P319" t="s">
        <v>4772</v>
      </c>
      <c r="Q319" t="s">
        <v>4807</v>
      </c>
      <c r="R319" s="118" t="str">
        <f>IF($B319="","",RIGHT($E319*1000+100+COUNTIF($E$2:$E319,$E319),9))</f>
        <v>050423102</v>
      </c>
    </row>
    <row r="320" spans="1:18" customFormat="1" x14ac:dyDescent="0.4">
      <c r="A320" s="259" t="s">
        <v>23</v>
      </c>
      <c r="B320" s="259">
        <v>319</v>
      </c>
      <c r="C320" s="259" t="s">
        <v>5046</v>
      </c>
      <c r="D320" s="259" t="s">
        <v>5047</v>
      </c>
      <c r="E320" s="261">
        <v>20051105</v>
      </c>
      <c r="F320" s="262">
        <v>2</v>
      </c>
      <c r="G320">
        <v>26</v>
      </c>
      <c r="H320" s="263" t="s">
        <v>67</v>
      </c>
      <c r="I320" s="263" t="s">
        <v>330</v>
      </c>
      <c r="J320" t="s">
        <v>4807</v>
      </c>
      <c r="L320">
        <f>IFERROR(INDEX(所属情報!$E:$E,MATCH(男子登録情報!A320,所属情報!$A:$A,0)),"")</f>
        <v>492232</v>
      </c>
      <c r="M320" t="str">
        <f t="shared" si="8"/>
        <v>松本　祥真 (2)</v>
      </c>
      <c r="N320" t="str">
        <f t="shared" si="9"/>
        <v>ﾏﾂﾓﾄ ｼｮｳﾏ</v>
      </c>
      <c r="O320" t="str">
        <f>$J320&amp;" "&amp;$I320&amp;" "&amp;"("&amp;$F320&amp;")"</f>
        <v>JPN Shoma (2)</v>
      </c>
      <c r="P320" t="s">
        <v>4770</v>
      </c>
      <c r="Q320" t="s">
        <v>4807</v>
      </c>
      <c r="R320" s="118" t="str">
        <f>IF($B320="","",RIGHT($E320*1000+100+COUNTIF($E$2:$E320,$E320),9))</f>
        <v>051105102</v>
      </c>
    </row>
    <row r="321" spans="1:18" customFormat="1" x14ac:dyDescent="0.4">
      <c r="A321" s="259" t="s">
        <v>23</v>
      </c>
      <c r="B321" s="259">
        <v>320</v>
      </c>
      <c r="C321" s="259" t="s">
        <v>5048</v>
      </c>
      <c r="D321" s="259" t="s">
        <v>5049</v>
      </c>
      <c r="E321" s="261">
        <v>20070206</v>
      </c>
      <c r="F321" s="262">
        <v>1</v>
      </c>
      <c r="G321">
        <v>28</v>
      </c>
      <c r="H321" s="263" t="s">
        <v>359</v>
      </c>
      <c r="I321" s="263" t="s">
        <v>181</v>
      </c>
      <c r="J321" t="s">
        <v>4807</v>
      </c>
      <c r="L321">
        <f>IFERROR(INDEX(所属情報!$E:$E,MATCH(男子登録情報!A321,所属情報!$A:$A,0)),"")</f>
        <v>492232</v>
      </c>
      <c r="M321" t="str">
        <f t="shared" si="8"/>
        <v>森　優人 (1)</v>
      </c>
      <c r="N321" t="str">
        <f t="shared" si="9"/>
        <v>ﾓﾘ ﾕｳﾄ</v>
      </c>
      <c r="O321" t="str">
        <f>$J321&amp;" "&amp;$I321&amp;" "&amp;"("&amp;$F321&amp;")"</f>
        <v>JPN Yuto (1)</v>
      </c>
      <c r="P321" t="s">
        <v>4771</v>
      </c>
      <c r="Q321" t="s">
        <v>4807</v>
      </c>
      <c r="R321" s="118" t="str">
        <f>IF($B321="","",RIGHT($E321*1000+100+COUNTIF($E$2:$E321,$E321),9))</f>
        <v>070206101</v>
      </c>
    </row>
    <row r="322" spans="1:18" customFormat="1" x14ac:dyDescent="0.4">
      <c r="A322" s="259" t="s">
        <v>23</v>
      </c>
      <c r="B322" s="259">
        <v>321</v>
      </c>
      <c r="C322" s="259" t="s">
        <v>5050</v>
      </c>
      <c r="D322" s="259" t="s">
        <v>5051</v>
      </c>
      <c r="E322" s="261">
        <v>20061010</v>
      </c>
      <c r="F322" s="262">
        <v>1</v>
      </c>
      <c r="G322">
        <v>28</v>
      </c>
      <c r="H322" s="263" t="s">
        <v>6492</v>
      </c>
      <c r="I322" s="263" t="s">
        <v>6493</v>
      </c>
      <c r="J322" t="s">
        <v>4807</v>
      </c>
      <c r="L322">
        <f>IFERROR(INDEX(所属情報!$E:$E,MATCH(男子登録情報!A322,所属情報!$A:$A,0)),"")</f>
        <v>492232</v>
      </c>
      <c r="M322" t="str">
        <f t="shared" ref="M322:M385" si="10">$C322&amp;" "&amp;"("&amp;$F322&amp;")"</f>
        <v>檜垣　禮人 (1)</v>
      </c>
      <c r="N322" t="str">
        <f t="shared" si="9"/>
        <v>ﾋｶﾞｷ ﾖｼﾋﾄ</v>
      </c>
      <c r="O322" t="str">
        <f>$J322&amp;" "&amp;$I322&amp;" "&amp;"("&amp;$F322&amp;")"</f>
        <v>JPN Yoshihito (1)</v>
      </c>
      <c r="P322" t="s">
        <v>4771</v>
      </c>
      <c r="Q322" t="s">
        <v>4807</v>
      </c>
      <c r="R322" s="118" t="str">
        <f>IF($B322="","",RIGHT($E322*1000+100+COUNTIF($E$2:$E322,$E322),9))</f>
        <v>061010101</v>
      </c>
    </row>
    <row r="323" spans="1:18" customFormat="1" x14ac:dyDescent="0.4">
      <c r="A323" s="259" t="s">
        <v>23</v>
      </c>
      <c r="B323" s="259">
        <v>322</v>
      </c>
      <c r="C323" s="259" t="s">
        <v>5052</v>
      </c>
      <c r="D323" s="259" t="s">
        <v>5053</v>
      </c>
      <c r="E323" s="261">
        <v>20061008</v>
      </c>
      <c r="F323" s="262">
        <v>1</v>
      </c>
      <c r="G323">
        <v>29</v>
      </c>
      <c r="H323" s="263" t="s">
        <v>361</v>
      </c>
      <c r="I323" s="263" t="s">
        <v>6494</v>
      </c>
      <c r="J323" t="s">
        <v>4807</v>
      </c>
      <c r="L323">
        <f>IFERROR(INDEX(所属情報!$E:$E,MATCH(男子登録情報!A323,所属情報!$A:$A,0)),"")</f>
        <v>492232</v>
      </c>
      <c r="M323" t="str">
        <f t="shared" si="10"/>
        <v>髙橋　一虎 (1)</v>
      </c>
      <c r="N323" t="str">
        <f t="shared" ref="N323:N386" si="11">$D323</f>
        <v>ﾀｶﾊｼ ｲｯｺｳ</v>
      </c>
      <c r="O323" t="str">
        <f>$J323&amp;" "&amp;$I323&amp;" "&amp;"("&amp;$F323&amp;")"</f>
        <v>JPN Ikko (1)</v>
      </c>
      <c r="P323" t="s">
        <v>4766</v>
      </c>
      <c r="Q323" t="s">
        <v>4807</v>
      </c>
      <c r="R323" s="118" t="str">
        <f>IF($B323="","",RIGHT($E323*1000+100+COUNTIF($E$2:$E323,$E323),9))</f>
        <v>061008101</v>
      </c>
    </row>
    <row r="324" spans="1:18" customFormat="1" x14ac:dyDescent="0.4">
      <c r="A324" s="259" t="s">
        <v>23</v>
      </c>
      <c r="B324" s="259">
        <v>323</v>
      </c>
      <c r="C324" s="259" t="s">
        <v>5054</v>
      </c>
      <c r="D324" s="259" t="s">
        <v>5055</v>
      </c>
      <c r="E324" s="261">
        <v>20060623</v>
      </c>
      <c r="F324" s="262">
        <v>1</v>
      </c>
      <c r="G324">
        <v>33</v>
      </c>
      <c r="H324" s="263" t="s">
        <v>156</v>
      </c>
      <c r="I324" s="263" t="s">
        <v>139</v>
      </c>
      <c r="J324" t="s">
        <v>4807</v>
      </c>
      <c r="L324">
        <f>IFERROR(INDEX(所属情報!$E:$E,MATCH(男子登録情報!A324,所属情報!$A:$A,0)),"")</f>
        <v>492232</v>
      </c>
      <c r="M324" t="str">
        <f t="shared" si="10"/>
        <v>永田　晃誠 (1)</v>
      </c>
      <c r="N324" t="str">
        <f t="shared" si="11"/>
        <v>ﾅｶﾞﾀ ｺｳｾｲ</v>
      </c>
      <c r="O324" t="str">
        <f>$J324&amp;" "&amp;$I324&amp;" "&amp;"("&amp;$F324&amp;")"</f>
        <v>JPN Kosei (1)</v>
      </c>
      <c r="P324" t="s">
        <v>4765</v>
      </c>
      <c r="Q324" t="s">
        <v>4807</v>
      </c>
      <c r="R324" s="118" t="str">
        <f>IF($B324="","",RIGHT($E324*1000+100+COUNTIF($E$2:$E324,$E324),9))</f>
        <v>060623101</v>
      </c>
    </row>
    <row r="325" spans="1:18" customFormat="1" x14ac:dyDescent="0.4">
      <c r="A325" s="259" t="s">
        <v>23</v>
      </c>
      <c r="B325" s="259">
        <v>324</v>
      </c>
      <c r="C325" s="259" t="s">
        <v>5056</v>
      </c>
      <c r="D325" s="259" t="s">
        <v>5057</v>
      </c>
      <c r="E325" s="261">
        <v>20070126</v>
      </c>
      <c r="F325" s="262">
        <v>1</v>
      </c>
      <c r="G325">
        <v>22</v>
      </c>
      <c r="H325" s="263" t="s">
        <v>6495</v>
      </c>
      <c r="I325" s="263" t="s">
        <v>6496</v>
      </c>
      <c r="J325" t="s">
        <v>4807</v>
      </c>
      <c r="L325">
        <f>IFERROR(INDEX(所属情報!$E:$E,MATCH(男子登録情報!A325,所属情報!$A:$A,0)),"")</f>
        <v>492232</v>
      </c>
      <c r="M325" t="str">
        <f t="shared" si="10"/>
        <v>小澤　軌心 (1)</v>
      </c>
      <c r="N325" t="str">
        <f t="shared" si="11"/>
        <v>ｵｻﾞﾜ ｷｼﾝ</v>
      </c>
      <c r="O325" t="str">
        <f>$J325&amp;" "&amp;$I325&amp;" "&amp;"("&amp;$F325&amp;")"</f>
        <v>JPN Kishin (1)</v>
      </c>
      <c r="P325" t="s">
        <v>4766</v>
      </c>
      <c r="Q325" t="s">
        <v>4807</v>
      </c>
      <c r="R325" s="118" t="str">
        <f>IF($B325="","",RIGHT($E325*1000+100+COUNTIF($E$2:$E325,$E325),9))</f>
        <v>070126102</v>
      </c>
    </row>
    <row r="326" spans="1:18" customFormat="1" x14ac:dyDescent="0.4">
      <c r="A326" s="259" t="s">
        <v>23</v>
      </c>
      <c r="B326" s="259">
        <v>325</v>
      </c>
      <c r="C326" s="259" t="s">
        <v>5058</v>
      </c>
      <c r="D326" s="259" t="s">
        <v>5059</v>
      </c>
      <c r="E326" s="261">
        <v>20060727</v>
      </c>
      <c r="F326" s="262">
        <v>1</v>
      </c>
      <c r="G326">
        <v>26</v>
      </c>
      <c r="H326" s="263" t="s">
        <v>6497</v>
      </c>
      <c r="I326" s="263" t="s">
        <v>991</v>
      </c>
      <c r="J326" t="s">
        <v>4807</v>
      </c>
      <c r="L326">
        <f>IFERROR(INDEX(所属情報!$E:$E,MATCH(男子登録情報!A326,所属情報!$A:$A,0)),"")</f>
        <v>492232</v>
      </c>
      <c r="M326" t="str">
        <f t="shared" si="10"/>
        <v>福井　秀馬 (1)</v>
      </c>
      <c r="N326" t="str">
        <f t="shared" si="11"/>
        <v>ﾌｸｲ ｼｭｳﾏ</v>
      </c>
      <c r="O326" t="str">
        <f>$J326&amp;" "&amp;$I326&amp;" "&amp;"("&amp;$F326&amp;")"</f>
        <v>JPN Shuma (1)</v>
      </c>
      <c r="P326" t="s">
        <v>4776</v>
      </c>
      <c r="Q326" t="s">
        <v>4807</v>
      </c>
      <c r="R326" s="118" t="str">
        <f>IF($B326="","",RIGHT($E326*1000+100+COUNTIF($E$2:$E326,$E326),9))</f>
        <v>060727101</v>
      </c>
    </row>
    <row r="327" spans="1:18" customFormat="1" x14ac:dyDescent="0.4">
      <c r="A327" s="259" t="s">
        <v>23</v>
      </c>
      <c r="B327" s="259">
        <v>326</v>
      </c>
      <c r="C327" s="259" t="s">
        <v>5060</v>
      </c>
      <c r="D327" s="259" t="s">
        <v>5061</v>
      </c>
      <c r="E327" s="261">
        <v>20061002</v>
      </c>
      <c r="F327" s="262">
        <v>1</v>
      </c>
      <c r="G327">
        <v>33</v>
      </c>
      <c r="H327" s="263" t="s">
        <v>361</v>
      </c>
      <c r="I327" s="263" t="s">
        <v>157</v>
      </c>
      <c r="J327" t="s">
        <v>4807</v>
      </c>
      <c r="L327">
        <f>IFERROR(INDEX(所属情報!$E:$E,MATCH(男子登録情報!A327,所属情報!$A:$A,0)),"")</f>
        <v>492232</v>
      </c>
      <c r="M327" t="str">
        <f t="shared" si="10"/>
        <v>髙橋　樹生 (1)</v>
      </c>
      <c r="N327" t="str">
        <f t="shared" si="11"/>
        <v>ﾀｶﾊｼ ｲﾂｷ</v>
      </c>
      <c r="O327" t="str">
        <f>$J327&amp;" "&amp;$I327&amp;" "&amp;"("&amp;$F327&amp;")"</f>
        <v>JPN Itsuki (1)</v>
      </c>
      <c r="P327" t="s">
        <v>4771</v>
      </c>
      <c r="Q327" t="s">
        <v>4807</v>
      </c>
      <c r="R327" s="118" t="str">
        <f>IF($B327="","",RIGHT($E327*1000+100+COUNTIF($E$2:$E327,$E327),9))</f>
        <v>061002101</v>
      </c>
    </row>
    <row r="328" spans="1:18" customFormat="1" x14ac:dyDescent="0.4">
      <c r="A328" s="259" t="s">
        <v>23</v>
      </c>
      <c r="B328" s="259">
        <v>327</v>
      </c>
      <c r="C328" s="259" t="s">
        <v>5062</v>
      </c>
      <c r="D328" s="259" t="s">
        <v>5063</v>
      </c>
      <c r="E328" s="261">
        <v>20061231</v>
      </c>
      <c r="F328" s="262">
        <v>1</v>
      </c>
      <c r="G328">
        <v>27</v>
      </c>
      <c r="H328" s="263" t="s">
        <v>245</v>
      </c>
      <c r="I328" s="263" t="s">
        <v>487</v>
      </c>
      <c r="J328" t="s">
        <v>4807</v>
      </c>
      <c r="L328">
        <f>IFERROR(INDEX(所属情報!$E:$E,MATCH(男子登録情報!A328,所属情報!$A:$A,0)),"")</f>
        <v>492232</v>
      </c>
      <c r="M328" t="str">
        <f t="shared" si="10"/>
        <v>渡邉　空 (1)</v>
      </c>
      <c r="N328" t="str">
        <f t="shared" si="11"/>
        <v>ﾜﾀﾅﾍﾞ ｿﾗ</v>
      </c>
      <c r="O328" t="str">
        <f>$J328&amp;" "&amp;$I328&amp;" "&amp;"("&amp;$F328&amp;")"</f>
        <v>JPN Sora (1)</v>
      </c>
      <c r="P328" t="s">
        <v>4766</v>
      </c>
      <c r="Q328" t="s">
        <v>4807</v>
      </c>
      <c r="R328" s="118" t="str">
        <f>IF($B328="","",RIGHT($E328*1000+100+COUNTIF($E$2:$E328,$E328),9))</f>
        <v>061231101</v>
      </c>
    </row>
    <row r="329" spans="1:18" customFormat="1" x14ac:dyDescent="0.4">
      <c r="A329" s="259" t="s">
        <v>23</v>
      </c>
      <c r="B329" s="259">
        <v>328</v>
      </c>
      <c r="C329" s="259" t="s">
        <v>5064</v>
      </c>
      <c r="D329" s="259" t="s">
        <v>5065</v>
      </c>
      <c r="E329" s="261">
        <v>20061221</v>
      </c>
      <c r="F329" s="262">
        <v>1</v>
      </c>
      <c r="G329">
        <v>40</v>
      </c>
      <c r="H329" s="263" t="s">
        <v>244</v>
      </c>
      <c r="I329" s="263" t="s">
        <v>1079</v>
      </c>
      <c r="J329" t="s">
        <v>4807</v>
      </c>
      <c r="L329">
        <f>IFERROR(INDEX(所属情報!$E:$E,MATCH(男子登録情報!A329,所属情報!$A:$A,0)),"")</f>
        <v>492232</v>
      </c>
      <c r="M329" t="str">
        <f t="shared" si="10"/>
        <v>山本　聖陽 (1)</v>
      </c>
      <c r="N329" t="str">
        <f t="shared" si="11"/>
        <v>ﾔﾏﾓﾄ ｾﾅ</v>
      </c>
      <c r="O329" t="str">
        <f>$J329&amp;" "&amp;$I329&amp;" "&amp;"("&amp;$F329&amp;")"</f>
        <v>JPN Sena (1)</v>
      </c>
      <c r="P329" t="s">
        <v>4770</v>
      </c>
      <c r="Q329" t="s">
        <v>4807</v>
      </c>
      <c r="R329" s="118" t="str">
        <f>IF($B329="","",RIGHT($E329*1000+100+COUNTIF($E$2:$E329,$E329),9))</f>
        <v>061221101</v>
      </c>
    </row>
    <row r="330" spans="1:18" customFormat="1" x14ac:dyDescent="0.4">
      <c r="A330" s="259" t="s">
        <v>23</v>
      </c>
      <c r="B330" s="259">
        <v>329</v>
      </c>
      <c r="C330" s="259" t="s">
        <v>5066</v>
      </c>
      <c r="D330" s="259" t="s">
        <v>5067</v>
      </c>
      <c r="E330" s="261">
        <v>20061110</v>
      </c>
      <c r="F330" s="262">
        <v>1</v>
      </c>
      <c r="G330">
        <v>28</v>
      </c>
      <c r="H330" s="263" t="s">
        <v>6498</v>
      </c>
      <c r="I330" s="263" t="s">
        <v>6499</v>
      </c>
      <c r="J330" t="s">
        <v>4807</v>
      </c>
      <c r="L330">
        <f>IFERROR(INDEX(所属情報!$E:$E,MATCH(男子登録情報!A330,所属情報!$A:$A,0)),"")</f>
        <v>492232</v>
      </c>
      <c r="M330" t="str">
        <f t="shared" si="10"/>
        <v>原科　歩季 (1)</v>
      </c>
      <c r="N330" t="str">
        <f t="shared" si="11"/>
        <v>ﾊﾗｼﾅ ｱﾕｷ</v>
      </c>
      <c r="O330" t="str">
        <f>$J330&amp;" "&amp;$I330&amp;" "&amp;"("&amp;$F330&amp;")"</f>
        <v>JPN Ayuki (1)</v>
      </c>
      <c r="P330" t="s">
        <v>4770</v>
      </c>
      <c r="Q330" t="s">
        <v>4807</v>
      </c>
      <c r="R330" s="118" t="str">
        <f>IF($B330="","",RIGHT($E330*1000+100+COUNTIF($E$2:$E330,$E330),9))</f>
        <v>061110101</v>
      </c>
    </row>
    <row r="331" spans="1:18" customFormat="1" x14ac:dyDescent="0.4">
      <c r="A331" s="259" t="s">
        <v>23</v>
      </c>
      <c r="B331" s="259">
        <v>330</v>
      </c>
      <c r="C331" s="259" t="s">
        <v>5068</v>
      </c>
      <c r="D331" s="259" t="s">
        <v>5069</v>
      </c>
      <c r="E331" s="261">
        <v>20060503</v>
      </c>
      <c r="F331" s="262">
        <v>1</v>
      </c>
      <c r="G331">
        <v>27</v>
      </c>
      <c r="H331" s="263" t="s">
        <v>233</v>
      </c>
      <c r="I331" s="263" t="s">
        <v>109</v>
      </c>
      <c r="J331" t="s">
        <v>4807</v>
      </c>
      <c r="L331">
        <f>IFERROR(INDEX(所属情報!$E:$E,MATCH(男子登録情報!A331,所属情報!$A:$A,0)),"")</f>
        <v>492232</v>
      </c>
      <c r="M331" t="str">
        <f t="shared" si="10"/>
        <v>松田　竜弥 (1)</v>
      </c>
      <c r="N331" t="str">
        <f t="shared" si="11"/>
        <v>ﾏﾂﾀﾞ ﾀﾂﾔ</v>
      </c>
      <c r="O331" t="str">
        <f>$J331&amp;" "&amp;$I331&amp;" "&amp;"("&amp;$F331&amp;")"</f>
        <v>JPN Tatsuya (1)</v>
      </c>
      <c r="P331" t="s">
        <v>4771</v>
      </c>
      <c r="Q331" t="s">
        <v>4807</v>
      </c>
      <c r="R331" s="118" t="str">
        <f>IF($B331="","",RIGHT($E331*1000+100+COUNTIF($E$2:$E331,$E331),9))</f>
        <v>060503101</v>
      </c>
    </row>
    <row r="332" spans="1:18" customFormat="1" x14ac:dyDescent="0.4">
      <c r="A332" s="259" t="s">
        <v>23</v>
      </c>
      <c r="B332" s="259">
        <v>331</v>
      </c>
      <c r="C332" s="259" t="s">
        <v>5070</v>
      </c>
      <c r="D332" s="259" t="s">
        <v>5071</v>
      </c>
      <c r="E332" s="261">
        <v>20060615</v>
      </c>
      <c r="F332" s="262">
        <v>1</v>
      </c>
      <c r="G332">
        <v>25</v>
      </c>
      <c r="H332" s="263" t="s">
        <v>6500</v>
      </c>
      <c r="I332" s="263" t="s">
        <v>1803</v>
      </c>
      <c r="J332" t="s">
        <v>4807</v>
      </c>
      <c r="L332">
        <f>IFERROR(INDEX(所属情報!$E:$E,MATCH(男子登録情報!A332,所属情報!$A:$A,0)),"")</f>
        <v>492232</v>
      </c>
      <c r="M332" t="str">
        <f t="shared" si="10"/>
        <v>増山　煌冨 (1)</v>
      </c>
      <c r="N332" t="str">
        <f t="shared" si="11"/>
        <v>ﾏｽﾔﾏ ｷﾗﾄ</v>
      </c>
      <c r="O332" t="str">
        <f>$J332&amp;" "&amp;$I332&amp;" "&amp;"("&amp;$F332&amp;")"</f>
        <v>JPN Kirato (1)</v>
      </c>
      <c r="P332" t="s">
        <v>4764</v>
      </c>
      <c r="Q332" t="s">
        <v>4807</v>
      </c>
      <c r="R332" s="118" t="str">
        <f>IF($B332="","",RIGHT($E332*1000+100+COUNTIF($E$2:$E332,$E332),9))</f>
        <v>060615101</v>
      </c>
    </row>
    <row r="333" spans="1:18" customFormat="1" x14ac:dyDescent="0.4">
      <c r="A333" s="259" t="s">
        <v>23</v>
      </c>
      <c r="B333" s="259">
        <v>332</v>
      </c>
      <c r="C333" s="259" t="s">
        <v>5072</v>
      </c>
      <c r="D333" s="259" t="s">
        <v>5073</v>
      </c>
      <c r="E333" s="261">
        <v>20070306</v>
      </c>
      <c r="F333" s="262">
        <v>1</v>
      </c>
      <c r="G333">
        <v>37</v>
      </c>
      <c r="H333" s="263" t="s">
        <v>267</v>
      </c>
      <c r="I333" s="263" t="s">
        <v>574</v>
      </c>
      <c r="J333" t="s">
        <v>4807</v>
      </c>
      <c r="L333">
        <f>IFERROR(INDEX(所属情報!$E:$E,MATCH(男子登録情報!A333,所属情報!$A:$A,0)),"")</f>
        <v>492232</v>
      </c>
      <c r="M333" t="str">
        <f t="shared" si="10"/>
        <v>中西　奏輔 (1)</v>
      </c>
      <c r="N333" t="str">
        <f t="shared" si="11"/>
        <v>ﾅｶﾆｼ ｿｳｽｹ</v>
      </c>
      <c r="O333" t="str">
        <f>$J333&amp;" "&amp;$I333&amp;" "&amp;"("&amp;$F333&amp;")"</f>
        <v>JPN Sosuke (1)</v>
      </c>
      <c r="P333" t="s">
        <v>4776</v>
      </c>
      <c r="Q333" t="s">
        <v>4807</v>
      </c>
      <c r="R333" s="118" t="str">
        <f>IF($B333="","",RIGHT($E333*1000+100+COUNTIF($E$2:$E333,$E333),9))</f>
        <v>070306101</v>
      </c>
    </row>
    <row r="334" spans="1:18" customFormat="1" x14ac:dyDescent="0.4">
      <c r="A334" s="259" t="s">
        <v>23</v>
      </c>
      <c r="B334" s="259">
        <v>333</v>
      </c>
      <c r="C334" s="259" t="s">
        <v>5074</v>
      </c>
      <c r="D334" s="259" t="s">
        <v>5075</v>
      </c>
      <c r="E334" s="261">
        <v>20061105</v>
      </c>
      <c r="F334" s="262">
        <v>1</v>
      </c>
      <c r="G334">
        <v>27</v>
      </c>
      <c r="H334" s="263" t="s">
        <v>6501</v>
      </c>
      <c r="I334" s="263" t="s">
        <v>155</v>
      </c>
      <c r="J334" t="s">
        <v>4807</v>
      </c>
      <c r="L334">
        <f>IFERROR(INDEX(所属情報!$E:$E,MATCH(男子登録情報!A334,所属情報!$A:$A,0)),"")</f>
        <v>492232</v>
      </c>
      <c r="M334" t="str">
        <f t="shared" si="10"/>
        <v>嶋野　涼太 (1)</v>
      </c>
      <c r="N334" t="str">
        <f t="shared" si="11"/>
        <v>ｼﾏﾉ ﾘｮｳﾀ</v>
      </c>
      <c r="O334" t="str">
        <f>$J334&amp;" "&amp;$I334&amp;" "&amp;"("&amp;$F334&amp;")"</f>
        <v>JPN Ryota (1)</v>
      </c>
      <c r="P334" t="s">
        <v>4770</v>
      </c>
      <c r="Q334" t="s">
        <v>4807</v>
      </c>
      <c r="R334" s="118" t="str">
        <f>IF($B334="","",RIGHT($E334*1000+100+COUNTIF($E$2:$E334,$E334),9))</f>
        <v>061105101</v>
      </c>
    </row>
    <row r="335" spans="1:18" customFormat="1" x14ac:dyDescent="0.4">
      <c r="A335" s="259" t="s">
        <v>23</v>
      </c>
      <c r="B335" s="259">
        <v>334</v>
      </c>
      <c r="C335" s="259" t="s">
        <v>5076</v>
      </c>
      <c r="D335" s="259" t="s">
        <v>5077</v>
      </c>
      <c r="E335" s="261">
        <v>20061129</v>
      </c>
      <c r="F335" s="262">
        <v>1</v>
      </c>
      <c r="G335">
        <v>33</v>
      </c>
      <c r="H335" s="263" t="s">
        <v>6502</v>
      </c>
      <c r="I335" s="263" t="s">
        <v>306</v>
      </c>
      <c r="J335" t="s">
        <v>4807</v>
      </c>
      <c r="L335">
        <f>IFERROR(INDEX(所属情報!$E:$E,MATCH(男子登録情報!A335,所属情報!$A:$A,0)),"")</f>
        <v>492232</v>
      </c>
      <c r="M335" t="str">
        <f t="shared" si="10"/>
        <v>尼子　和磨 (1)</v>
      </c>
      <c r="N335" t="str">
        <f t="shared" si="11"/>
        <v>ｱﾏｺ ｶｽﾞﾏ</v>
      </c>
      <c r="O335" t="str">
        <f>$J335&amp;" "&amp;$I335&amp;" "&amp;"("&amp;$F335&amp;")"</f>
        <v>JPN Kazuma (1)</v>
      </c>
      <c r="P335" t="s">
        <v>4765</v>
      </c>
      <c r="Q335" t="s">
        <v>4807</v>
      </c>
      <c r="R335" s="118" t="str">
        <f>IF($B335="","",RIGHT($E335*1000+100+COUNTIF($E$2:$E335,$E335),9))</f>
        <v>061129101</v>
      </c>
    </row>
    <row r="336" spans="1:18" customFormat="1" x14ac:dyDescent="0.4">
      <c r="A336" s="259" t="s">
        <v>23</v>
      </c>
      <c r="B336" s="259">
        <v>335</v>
      </c>
      <c r="C336" s="259" t="s">
        <v>5078</v>
      </c>
      <c r="D336" s="259" t="s">
        <v>5079</v>
      </c>
      <c r="E336" s="261">
        <v>20060706</v>
      </c>
      <c r="F336" s="262">
        <v>1</v>
      </c>
      <c r="G336">
        <v>26</v>
      </c>
      <c r="H336" s="263" t="s">
        <v>6503</v>
      </c>
      <c r="I336" s="263" t="s">
        <v>745</v>
      </c>
      <c r="J336" t="s">
        <v>4807</v>
      </c>
      <c r="L336">
        <f>IFERROR(INDEX(所属情報!$E:$E,MATCH(男子登録情報!A336,所属情報!$A:$A,0)),"")</f>
        <v>492232</v>
      </c>
      <c r="M336" t="str">
        <f t="shared" si="10"/>
        <v>川添　勇吹 (1)</v>
      </c>
      <c r="N336" t="str">
        <f t="shared" si="11"/>
        <v>ｶﾜｿﾞｴ ｲﾌﾞｷ</v>
      </c>
      <c r="O336" t="str">
        <f>$J336&amp;" "&amp;$I336&amp;" "&amp;"("&amp;$F336&amp;")"</f>
        <v>JPN Ibuki (1)</v>
      </c>
      <c r="P336" t="s">
        <v>4771</v>
      </c>
      <c r="Q336" t="s">
        <v>4807</v>
      </c>
      <c r="R336" s="118" t="str">
        <f>IF($B336="","",RIGHT($E336*1000+100+COUNTIF($E$2:$E336,$E336),9))</f>
        <v>060706101</v>
      </c>
    </row>
    <row r="337" spans="1:18" customFormat="1" x14ac:dyDescent="0.4">
      <c r="A337" s="259" t="s">
        <v>23</v>
      </c>
      <c r="B337" s="259">
        <v>336</v>
      </c>
      <c r="C337" s="259" t="s">
        <v>5080</v>
      </c>
      <c r="D337" s="259" t="s">
        <v>5081</v>
      </c>
      <c r="E337" s="261">
        <v>20060706</v>
      </c>
      <c r="F337" s="262">
        <v>1</v>
      </c>
      <c r="G337">
        <v>28</v>
      </c>
      <c r="H337" s="263" t="s">
        <v>244</v>
      </c>
      <c r="I337" s="263" t="s">
        <v>240</v>
      </c>
      <c r="J337" t="s">
        <v>4807</v>
      </c>
      <c r="L337">
        <f>IFERROR(INDEX(所属情報!$E:$E,MATCH(男子登録情報!A337,所属情報!$A:$A,0)),"")</f>
        <v>492232</v>
      </c>
      <c r="M337" t="str">
        <f t="shared" si="10"/>
        <v>山元　颯真 (1)</v>
      </c>
      <c r="N337" t="str">
        <f t="shared" si="11"/>
        <v>ﾔﾏﾓﾄ ｿｳﾏ</v>
      </c>
      <c r="O337" t="str">
        <f>$J337&amp;" "&amp;$I337&amp;" "&amp;"("&amp;$F337&amp;")"</f>
        <v>JPN Soma (1)</v>
      </c>
      <c r="P337" t="s">
        <v>4766</v>
      </c>
      <c r="Q337" t="s">
        <v>4807</v>
      </c>
      <c r="R337" s="118" t="str">
        <f>IF($B337="","",RIGHT($E337*1000+100+COUNTIF($E$2:$E337,$E337),9))</f>
        <v>060706102</v>
      </c>
    </row>
    <row r="338" spans="1:18" customFormat="1" x14ac:dyDescent="0.4">
      <c r="A338" s="259" t="s">
        <v>23</v>
      </c>
      <c r="B338" s="259">
        <v>337</v>
      </c>
      <c r="C338" s="259" t="s">
        <v>5082</v>
      </c>
      <c r="D338" s="259" t="s">
        <v>5083</v>
      </c>
      <c r="E338" s="261">
        <v>20060623</v>
      </c>
      <c r="F338" s="262">
        <v>1</v>
      </c>
      <c r="G338">
        <v>29</v>
      </c>
      <c r="H338" s="263" t="s">
        <v>528</v>
      </c>
      <c r="I338" s="263" t="s">
        <v>722</v>
      </c>
      <c r="J338" t="s">
        <v>4807</v>
      </c>
      <c r="L338">
        <f>IFERROR(INDEX(所属情報!$E:$E,MATCH(男子登録情報!A338,所属情報!$A:$A,0)),"")</f>
        <v>492232</v>
      </c>
      <c r="M338" t="str">
        <f t="shared" si="10"/>
        <v>土肥　星太 (1)</v>
      </c>
      <c r="N338" t="str">
        <f t="shared" si="11"/>
        <v>ﾄﾞｲ ｾｲﾀ</v>
      </c>
      <c r="O338" t="str">
        <f>$J338&amp;" "&amp;$I338&amp;" "&amp;"("&amp;$F338&amp;")"</f>
        <v>JPN Seita (1)</v>
      </c>
      <c r="P338" t="s">
        <v>4771</v>
      </c>
      <c r="Q338" t="s">
        <v>4807</v>
      </c>
      <c r="R338" s="118" t="str">
        <f>IF($B338="","",RIGHT($E338*1000+100+COUNTIF($E$2:$E338,$E338),9))</f>
        <v>060623102</v>
      </c>
    </row>
    <row r="339" spans="1:18" customFormat="1" x14ac:dyDescent="0.4">
      <c r="A339" s="259" t="s">
        <v>23</v>
      </c>
      <c r="B339" s="259">
        <v>338</v>
      </c>
      <c r="C339" s="259" t="s">
        <v>5084</v>
      </c>
      <c r="D339" s="259" t="s">
        <v>5085</v>
      </c>
      <c r="E339" s="261">
        <v>20060919</v>
      </c>
      <c r="F339" s="262">
        <v>1</v>
      </c>
      <c r="G339">
        <v>29</v>
      </c>
      <c r="H339" s="263" t="s">
        <v>244</v>
      </c>
      <c r="I339" s="263" t="s">
        <v>162</v>
      </c>
      <c r="J339" t="s">
        <v>4807</v>
      </c>
      <c r="L339">
        <f>IFERROR(INDEX(所属情報!$E:$E,MATCH(男子登録情報!A339,所属情報!$A:$A,0)),"")</f>
        <v>492232</v>
      </c>
      <c r="M339" t="str">
        <f t="shared" si="10"/>
        <v>山本　聖琉 (1)</v>
      </c>
      <c r="N339" t="str">
        <f t="shared" si="11"/>
        <v>ﾔﾏﾓﾄ ﾋｶﾙ</v>
      </c>
      <c r="O339" t="str">
        <f>$J339&amp;" "&amp;$I339&amp;" "&amp;"("&amp;$F339&amp;")"</f>
        <v>JPN Hikaru (1)</v>
      </c>
      <c r="P339" t="s">
        <v>4795</v>
      </c>
      <c r="Q339" t="s">
        <v>4807</v>
      </c>
      <c r="R339" s="118" t="str">
        <f>IF($B339="","",RIGHT($E339*1000+100+COUNTIF($E$2:$E339,$E339),9))</f>
        <v>060919101</v>
      </c>
    </row>
    <row r="340" spans="1:18" customFormat="1" x14ac:dyDescent="0.4">
      <c r="A340" s="259" t="s">
        <v>23</v>
      </c>
      <c r="B340" s="259">
        <v>339</v>
      </c>
      <c r="C340" s="259" t="s">
        <v>5086</v>
      </c>
      <c r="D340" s="259" t="s">
        <v>5087</v>
      </c>
      <c r="E340" s="261">
        <v>20061108</v>
      </c>
      <c r="F340" s="262">
        <v>1</v>
      </c>
      <c r="G340">
        <v>28</v>
      </c>
      <c r="H340" s="263" t="s">
        <v>6504</v>
      </c>
      <c r="I340" s="263" t="s">
        <v>6505</v>
      </c>
      <c r="J340" t="s">
        <v>4807</v>
      </c>
      <c r="L340">
        <f>IFERROR(INDEX(所属情報!$E:$E,MATCH(男子登録情報!A340,所属情報!$A:$A,0)),"")</f>
        <v>492232</v>
      </c>
      <c r="M340" t="str">
        <f t="shared" si="10"/>
        <v>颯波　壮一 (1)</v>
      </c>
      <c r="N340" t="str">
        <f t="shared" si="11"/>
        <v>ｻｯﾊﾟ ｿｳｲﾁ</v>
      </c>
      <c r="O340" t="str">
        <f>$J340&amp;" "&amp;$I340&amp;" "&amp;"("&amp;$F340&amp;")"</f>
        <v>JPN Soichi (1)</v>
      </c>
      <c r="P340" t="s">
        <v>4771</v>
      </c>
      <c r="Q340" t="s">
        <v>4807</v>
      </c>
      <c r="R340" s="118" t="str">
        <f>IF($B340="","",RIGHT($E340*1000+100+COUNTIF($E$2:$E340,$E340),9))</f>
        <v>061108101</v>
      </c>
    </row>
    <row r="341" spans="1:18" customFormat="1" x14ac:dyDescent="0.4">
      <c r="A341" s="259" t="s">
        <v>23</v>
      </c>
      <c r="B341" s="259">
        <v>340</v>
      </c>
      <c r="C341" s="259" t="s">
        <v>5088</v>
      </c>
      <c r="D341" s="259" t="s">
        <v>5089</v>
      </c>
      <c r="E341" s="261">
        <v>20060811</v>
      </c>
      <c r="F341" s="262">
        <v>1</v>
      </c>
      <c r="G341">
        <v>33</v>
      </c>
      <c r="H341" s="263" t="s">
        <v>3120</v>
      </c>
      <c r="I341" s="263" t="s">
        <v>274</v>
      </c>
      <c r="J341" t="s">
        <v>4807</v>
      </c>
      <c r="L341">
        <f>IFERROR(INDEX(所属情報!$E:$E,MATCH(男子登録情報!A341,所属情報!$A:$A,0)),"")</f>
        <v>492232</v>
      </c>
      <c r="M341" t="str">
        <f t="shared" si="10"/>
        <v>緒方　隆太 (1)</v>
      </c>
      <c r="N341" t="str">
        <f t="shared" si="11"/>
        <v>ｵｶﾞﾀ ﾘｭｳﾀ</v>
      </c>
      <c r="O341" t="str">
        <f>$J341&amp;" "&amp;$I341&amp;" "&amp;"("&amp;$F341&amp;")"</f>
        <v>JPN Ryuta (1)</v>
      </c>
      <c r="P341" t="s">
        <v>4765</v>
      </c>
      <c r="Q341" t="s">
        <v>4807</v>
      </c>
      <c r="R341" s="118" t="str">
        <f>IF($B341="","",RIGHT($E341*1000+100+COUNTIF($E$2:$E341,$E341),9))</f>
        <v>060811101</v>
      </c>
    </row>
    <row r="342" spans="1:18" customFormat="1" x14ac:dyDescent="0.4">
      <c r="A342" s="259" t="s">
        <v>149</v>
      </c>
      <c r="B342" s="259">
        <v>341</v>
      </c>
      <c r="C342" s="259" t="s">
        <v>198</v>
      </c>
      <c r="D342" s="259" t="s">
        <v>199</v>
      </c>
      <c r="E342" s="261">
        <v>20020307</v>
      </c>
      <c r="F342" s="262" t="s">
        <v>453</v>
      </c>
      <c r="G342">
        <v>35</v>
      </c>
      <c r="H342" s="263" t="s">
        <v>200</v>
      </c>
      <c r="I342" s="263" t="s">
        <v>201</v>
      </c>
      <c r="J342" t="s">
        <v>4807</v>
      </c>
      <c r="L342">
        <f>IFERROR(INDEX(所属情報!$E:$E,MATCH(男子登録情報!A342,所属情報!$A:$A,0)),"")</f>
        <v>492200</v>
      </c>
      <c r="M342" t="str">
        <f t="shared" si="10"/>
        <v>福字　涼太郎 (M2)</v>
      </c>
      <c r="N342" t="str">
        <f t="shared" si="11"/>
        <v>ﾌｸｼﾞ ﾘｮｳﾀﾛｳ</v>
      </c>
      <c r="O342" t="str">
        <f>$J342&amp;" "&amp;$I342&amp;" "&amp;"("&amp;$F342&amp;")"</f>
        <v>JPN Ryotaro (M2)</v>
      </c>
      <c r="P342" t="s">
        <v>4771</v>
      </c>
      <c r="Q342" t="s">
        <v>4807</v>
      </c>
      <c r="R342" s="118" t="str">
        <f>IF($B342="","",RIGHT($E342*1000+100+COUNTIF($E$2:$E342,$E342),9))</f>
        <v>020307101</v>
      </c>
    </row>
    <row r="343" spans="1:18" customFormat="1" x14ac:dyDescent="0.4">
      <c r="A343" s="259" t="s">
        <v>149</v>
      </c>
      <c r="B343" s="259">
        <v>342</v>
      </c>
      <c r="C343" s="259" t="s">
        <v>207</v>
      </c>
      <c r="D343" s="259" t="s">
        <v>208</v>
      </c>
      <c r="E343" s="261">
        <v>20010704</v>
      </c>
      <c r="F343" s="262" t="s">
        <v>453</v>
      </c>
      <c r="G343">
        <v>4</v>
      </c>
      <c r="H343" s="263" t="s">
        <v>209</v>
      </c>
      <c r="I343" s="263" t="s">
        <v>210</v>
      </c>
      <c r="J343" t="s">
        <v>4807</v>
      </c>
      <c r="L343">
        <f>IFERROR(INDEX(所属情報!$E:$E,MATCH(男子登録情報!A343,所属情報!$A:$A,0)),"")</f>
        <v>492200</v>
      </c>
      <c r="M343" t="str">
        <f t="shared" si="10"/>
        <v>山崎　公士 (M2)</v>
      </c>
      <c r="N343" t="str">
        <f t="shared" si="11"/>
        <v>ﾔﾏｻﾞｷ ｺｳｼ</v>
      </c>
      <c r="O343" t="str">
        <f>$J343&amp;" "&amp;$I343&amp;" "&amp;"("&amp;$F343&amp;")"</f>
        <v>JPN Koshi (M2)</v>
      </c>
      <c r="P343" t="s">
        <v>4766</v>
      </c>
      <c r="Q343" t="s">
        <v>4807</v>
      </c>
      <c r="R343" s="118" t="str">
        <f>IF($B343="","",RIGHT($E343*1000+100+COUNTIF($E$2:$E343,$E343),9))</f>
        <v>010704101</v>
      </c>
    </row>
    <row r="344" spans="1:18" customFormat="1" x14ac:dyDescent="0.4">
      <c r="A344" s="259" t="s">
        <v>149</v>
      </c>
      <c r="B344" s="259">
        <v>343</v>
      </c>
      <c r="C344" s="259" t="s">
        <v>218</v>
      </c>
      <c r="D344" s="259" t="s">
        <v>219</v>
      </c>
      <c r="E344" s="261">
        <v>20010417</v>
      </c>
      <c r="F344" s="262" t="s">
        <v>453</v>
      </c>
      <c r="G344">
        <v>25</v>
      </c>
      <c r="H344" s="263" t="s">
        <v>220</v>
      </c>
      <c r="I344" s="263" t="s">
        <v>221</v>
      </c>
      <c r="J344" t="s">
        <v>4807</v>
      </c>
      <c r="L344">
        <f>IFERROR(INDEX(所属情報!$E:$E,MATCH(男子登録情報!A344,所属情報!$A:$A,0)),"")</f>
        <v>492200</v>
      </c>
      <c r="M344" t="str">
        <f t="shared" si="10"/>
        <v>岩井　星澄 (M2)</v>
      </c>
      <c r="N344" t="str">
        <f t="shared" si="11"/>
        <v>ｲﾜｲ ｾｲﾄ</v>
      </c>
      <c r="O344" t="str">
        <f>$J344&amp;" "&amp;$I344&amp;" "&amp;"("&amp;$F344&amp;")"</f>
        <v>JPN Seito (M2)</v>
      </c>
      <c r="P344" t="s">
        <v>4771</v>
      </c>
      <c r="Q344" t="s">
        <v>4807</v>
      </c>
      <c r="R344" s="118" t="str">
        <f>IF($B344="","",RIGHT($E344*1000+100+COUNTIF($E$2:$E344,$E344),9))</f>
        <v>010417101</v>
      </c>
    </row>
    <row r="345" spans="1:18" customFormat="1" x14ac:dyDescent="0.4">
      <c r="A345" s="259" t="s">
        <v>149</v>
      </c>
      <c r="B345" s="259">
        <v>344</v>
      </c>
      <c r="C345" s="259" t="s">
        <v>228</v>
      </c>
      <c r="D345" s="259" t="s">
        <v>229</v>
      </c>
      <c r="E345" s="261">
        <v>20011025</v>
      </c>
      <c r="F345" s="262" t="s">
        <v>453</v>
      </c>
      <c r="G345">
        <v>28</v>
      </c>
      <c r="H345" s="263" t="s">
        <v>25</v>
      </c>
      <c r="I345" s="263" t="s">
        <v>36</v>
      </c>
      <c r="J345" t="s">
        <v>4807</v>
      </c>
      <c r="L345">
        <f>IFERROR(INDEX(所属情報!$E:$E,MATCH(男子登録情報!A345,所属情報!$A:$A,0)),"")</f>
        <v>492200</v>
      </c>
      <c r="M345" t="str">
        <f t="shared" si="10"/>
        <v>清水　優輝 (M2)</v>
      </c>
      <c r="N345" t="str">
        <f t="shared" si="11"/>
        <v>ｼﾐｽﾞ ﾕｳｷ</v>
      </c>
      <c r="O345" t="str">
        <f>$J345&amp;" "&amp;$I345&amp;" "&amp;"("&amp;$F345&amp;")"</f>
        <v>JPN Yuki (M2)</v>
      </c>
      <c r="P345" t="s">
        <v>4771</v>
      </c>
      <c r="Q345" t="s">
        <v>4807</v>
      </c>
      <c r="R345" s="118" t="str">
        <f>IF($B345="","",RIGHT($E345*1000+100+COUNTIF($E$2:$E345,$E345),9))</f>
        <v>011025101</v>
      </c>
    </row>
    <row r="346" spans="1:18" customFormat="1" x14ac:dyDescent="0.4">
      <c r="A346" s="259" t="s">
        <v>149</v>
      </c>
      <c r="B346" s="259">
        <v>345</v>
      </c>
      <c r="C346" s="259" t="s">
        <v>1050</v>
      </c>
      <c r="D346" s="259" t="s">
        <v>1051</v>
      </c>
      <c r="E346" s="261">
        <v>20010415</v>
      </c>
      <c r="F346" s="262" t="s">
        <v>453</v>
      </c>
      <c r="G346">
        <v>33</v>
      </c>
      <c r="H346" s="263" t="s">
        <v>320</v>
      </c>
      <c r="I346" s="263" t="s">
        <v>1052</v>
      </c>
      <c r="J346" t="s">
        <v>4807</v>
      </c>
      <c r="L346">
        <f>IFERROR(INDEX(所属情報!$E:$E,MATCH(男子登録情報!A346,所属情報!$A:$A,0)),"")</f>
        <v>492200</v>
      </c>
      <c r="M346" t="str">
        <f t="shared" si="10"/>
        <v>西山　在喜 (M2)</v>
      </c>
      <c r="N346" t="str">
        <f t="shared" si="11"/>
        <v>ﾆｼﾔﾏ ｱﾘｷ</v>
      </c>
      <c r="O346" t="str">
        <f>$J346&amp;" "&amp;$I346&amp;" "&amp;"("&amp;$F346&amp;")"</f>
        <v>JPN Ariki (M2)</v>
      </c>
      <c r="P346" t="s">
        <v>4769</v>
      </c>
      <c r="Q346" t="s">
        <v>4807</v>
      </c>
      <c r="R346" s="118" t="str">
        <f>IF($B346="","",RIGHT($E346*1000+100+COUNTIF($E$2:$E346,$E346),9))</f>
        <v>010415101</v>
      </c>
    </row>
    <row r="347" spans="1:18" customFormat="1" x14ac:dyDescent="0.4">
      <c r="A347" s="259" t="s">
        <v>149</v>
      </c>
      <c r="B347" s="259">
        <v>346</v>
      </c>
      <c r="C347" s="259" t="s">
        <v>5090</v>
      </c>
      <c r="D347" s="259" t="s">
        <v>5091</v>
      </c>
      <c r="E347" s="261">
        <v>20010429</v>
      </c>
      <c r="F347" s="262" t="s">
        <v>453</v>
      </c>
      <c r="G347">
        <v>18</v>
      </c>
      <c r="H347" s="263" t="s">
        <v>87</v>
      </c>
      <c r="I347" s="263" t="s">
        <v>119</v>
      </c>
      <c r="J347" t="s">
        <v>4807</v>
      </c>
      <c r="L347">
        <f>IFERROR(INDEX(所属情報!$E:$E,MATCH(男子登録情報!A347,所属情報!$A:$A,0)),"")</f>
        <v>492200</v>
      </c>
      <c r="M347" t="str">
        <f t="shared" si="10"/>
        <v>小林　一稀 (M2)</v>
      </c>
      <c r="N347" t="str">
        <f t="shared" si="11"/>
        <v>ｺﾊﾞﾔｼ ｶｽﾞｷ</v>
      </c>
      <c r="O347" t="str">
        <f>$J347&amp;" "&amp;$I347&amp;" "&amp;"("&amp;$F347&amp;")"</f>
        <v>JPN Kazuki (M2)</v>
      </c>
      <c r="P347" t="s">
        <v>4764</v>
      </c>
      <c r="Q347" t="s">
        <v>4807</v>
      </c>
      <c r="R347" s="118" t="str">
        <f>IF($B347="","",RIGHT($E347*1000+100+COUNTIF($E$2:$E347,$E347),9))</f>
        <v>010429101</v>
      </c>
    </row>
    <row r="348" spans="1:18" customFormat="1" x14ac:dyDescent="0.4">
      <c r="A348" s="259" t="s">
        <v>149</v>
      </c>
      <c r="B348" s="259">
        <v>347</v>
      </c>
      <c r="C348" s="259" t="s">
        <v>946</v>
      </c>
      <c r="D348" s="259" t="s">
        <v>947</v>
      </c>
      <c r="E348" s="261">
        <v>20021030</v>
      </c>
      <c r="F348" s="262" t="s">
        <v>150</v>
      </c>
      <c r="G348">
        <v>13</v>
      </c>
      <c r="H348" s="263" t="s">
        <v>244</v>
      </c>
      <c r="I348" s="263" t="s">
        <v>286</v>
      </c>
      <c r="J348" t="s">
        <v>4807</v>
      </c>
      <c r="L348">
        <f>IFERROR(INDEX(所属情報!$E:$E,MATCH(男子登録情報!A348,所属情報!$A:$A,0)),"")</f>
        <v>492200</v>
      </c>
      <c r="M348" t="str">
        <f t="shared" si="10"/>
        <v>山本　智丈 (M1)</v>
      </c>
      <c r="N348" t="str">
        <f t="shared" si="11"/>
        <v>ﾔﾏﾓﾄ ﾄﾓﾋﾛ</v>
      </c>
      <c r="O348" t="str">
        <f>$J348&amp;" "&amp;$I348&amp;" "&amp;"("&amp;$F348&amp;")"</f>
        <v>JPN Tomohiro (M1)</v>
      </c>
      <c r="P348" t="s">
        <v>4770</v>
      </c>
      <c r="Q348" t="s">
        <v>4807</v>
      </c>
      <c r="R348" s="118" t="str">
        <f>IF($B348="","",RIGHT($E348*1000+100+COUNTIF($E$2:$E348,$E348),9))</f>
        <v>021030101</v>
      </c>
    </row>
    <row r="349" spans="1:18" customFormat="1" x14ac:dyDescent="0.4">
      <c r="A349" s="259" t="s">
        <v>149</v>
      </c>
      <c r="B349" s="259">
        <v>348</v>
      </c>
      <c r="C349" s="259" t="s">
        <v>948</v>
      </c>
      <c r="D349" s="259" t="s">
        <v>949</v>
      </c>
      <c r="E349" s="261">
        <v>20011122</v>
      </c>
      <c r="F349" s="262" t="s">
        <v>150</v>
      </c>
      <c r="G349">
        <v>40</v>
      </c>
      <c r="H349" s="263" t="s">
        <v>950</v>
      </c>
      <c r="I349" s="263" t="s">
        <v>36</v>
      </c>
      <c r="J349" t="s">
        <v>4807</v>
      </c>
      <c r="L349">
        <f>IFERROR(INDEX(所属情報!$E:$E,MATCH(男子登録情報!A349,所属情報!$A:$A,0)),"")</f>
        <v>492200</v>
      </c>
      <c r="M349" t="str">
        <f t="shared" si="10"/>
        <v>細江　友暉 (M1)</v>
      </c>
      <c r="N349" t="str">
        <f t="shared" si="11"/>
        <v>ﾎｿｴ ﾕｳｷ</v>
      </c>
      <c r="O349" t="str">
        <f>$J349&amp;" "&amp;$I349&amp;" "&amp;"("&amp;$F349&amp;")"</f>
        <v>JPN Yuki (M1)</v>
      </c>
      <c r="P349" t="s">
        <v>4770</v>
      </c>
      <c r="Q349" t="s">
        <v>4807</v>
      </c>
      <c r="R349" s="118" t="str">
        <f>IF($B349="","",RIGHT($E349*1000+100+COUNTIF($E$2:$E349,$E349),9))</f>
        <v>011122101</v>
      </c>
    </row>
    <row r="350" spans="1:18" customFormat="1" x14ac:dyDescent="0.4">
      <c r="A350" s="259" t="s">
        <v>149</v>
      </c>
      <c r="B350" s="259">
        <v>349</v>
      </c>
      <c r="C350" s="259" t="s">
        <v>952</v>
      </c>
      <c r="D350" s="259" t="s">
        <v>953</v>
      </c>
      <c r="E350" s="261">
        <v>20020829</v>
      </c>
      <c r="F350" s="262" t="s">
        <v>150</v>
      </c>
      <c r="G350">
        <v>26</v>
      </c>
      <c r="H350" s="263" t="s">
        <v>315</v>
      </c>
      <c r="I350" s="263" t="s">
        <v>386</v>
      </c>
      <c r="J350" t="s">
        <v>4807</v>
      </c>
      <c r="L350">
        <f>IFERROR(INDEX(所属情報!$E:$E,MATCH(男子登録情報!A350,所属情報!$A:$A,0)),"")</f>
        <v>492200</v>
      </c>
      <c r="M350" t="str">
        <f t="shared" si="10"/>
        <v>橋本　慶太 (M1)</v>
      </c>
      <c r="N350" t="str">
        <f t="shared" si="11"/>
        <v>ﾊｼﾓﾄ ｹｲﾀ</v>
      </c>
      <c r="O350" t="str">
        <f>$J350&amp;" "&amp;$I350&amp;" "&amp;"("&amp;$F350&amp;")"</f>
        <v>JPN Keita (M1)</v>
      </c>
      <c r="P350" t="s">
        <v>4768</v>
      </c>
      <c r="Q350" t="s">
        <v>4807</v>
      </c>
      <c r="R350" s="118" t="str">
        <f>IF($B350="","",RIGHT($E350*1000+100+COUNTIF($E$2:$E350,$E350),9))</f>
        <v>020829101</v>
      </c>
    </row>
    <row r="351" spans="1:18" customFormat="1" x14ac:dyDescent="0.4">
      <c r="A351" s="259" t="s">
        <v>149</v>
      </c>
      <c r="B351" s="259">
        <v>350</v>
      </c>
      <c r="C351" s="259" t="s">
        <v>954</v>
      </c>
      <c r="D351" s="259" t="s">
        <v>955</v>
      </c>
      <c r="E351" s="261">
        <v>20020403</v>
      </c>
      <c r="F351" s="262" t="s">
        <v>150</v>
      </c>
      <c r="G351">
        <v>26</v>
      </c>
      <c r="H351" s="263" t="s">
        <v>651</v>
      </c>
      <c r="I351" s="263" t="s">
        <v>28</v>
      </c>
      <c r="J351" t="s">
        <v>4807</v>
      </c>
      <c r="L351">
        <f>IFERROR(INDEX(所属情報!$E:$E,MATCH(男子登録情報!A351,所属情報!$A:$A,0)),"")</f>
        <v>492200</v>
      </c>
      <c r="M351" t="str">
        <f t="shared" si="10"/>
        <v>関　晃太朗 (M1)</v>
      </c>
      <c r="N351" t="str">
        <f t="shared" si="11"/>
        <v>ｾｷ ｺｳﾀﾛｳ</v>
      </c>
      <c r="O351" t="str">
        <f>$J351&amp;" "&amp;$I351&amp;" "&amp;"("&amp;$F351&amp;")"</f>
        <v>JPN Kotaro (M1)</v>
      </c>
      <c r="P351" t="s">
        <v>4766</v>
      </c>
      <c r="Q351" t="s">
        <v>4807</v>
      </c>
      <c r="R351" s="118" t="str">
        <f>IF($B351="","",RIGHT($E351*1000+100+COUNTIF($E$2:$E351,$E351),9))</f>
        <v>020403101</v>
      </c>
    </row>
    <row r="352" spans="1:18" customFormat="1" x14ac:dyDescent="0.4">
      <c r="A352" s="259" t="s">
        <v>149</v>
      </c>
      <c r="B352" s="259">
        <v>351</v>
      </c>
      <c r="C352" s="259" t="s">
        <v>956</v>
      </c>
      <c r="D352" s="259" t="s">
        <v>957</v>
      </c>
      <c r="E352" s="261">
        <v>20010921</v>
      </c>
      <c r="F352" s="262" t="s">
        <v>150</v>
      </c>
      <c r="G352">
        <v>27</v>
      </c>
      <c r="H352" s="263" t="s">
        <v>110</v>
      </c>
      <c r="I352" s="263" t="s">
        <v>216</v>
      </c>
      <c r="J352" t="s">
        <v>4807</v>
      </c>
      <c r="L352">
        <f>IFERROR(INDEX(所属情報!$E:$E,MATCH(男子登録情報!A352,所属情報!$A:$A,0)),"")</f>
        <v>492200</v>
      </c>
      <c r="M352" t="str">
        <f t="shared" si="10"/>
        <v>中村　一貴 (M1)</v>
      </c>
      <c r="N352" t="str">
        <f t="shared" si="11"/>
        <v>ﾅｶﾑﾗ ｶｽﾞﾀｶ</v>
      </c>
      <c r="O352" t="str">
        <f>$J352&amp;" "&amp;$I352&amp;" "&amp;"("&amp;$F352&amp;")"</f>
        <v>JPN Kazutaka (M1)</v>
      </c>
      <c r="P352" t="s">
        <v>4765</v>
      </c>
      <c r="Q352" t="s">
        <v>4807</v>
      </c>
      <c r="R352" s="118" t="str">
        <f>IF($B352="","",RIGHT($E352*1000+100+COUNTIF($E$2:$E352,$E352),9))</f>
        <v>010921101</v>
      </c>
    </row>
    <row r="353" spans="1:18" customFormat="1" x14ac:dyDescent="0.4">
      <c r="A353" s="259" t="s">
        <v>149</v>
      </c>
      <c r="B353" s="259">
        <v>352</v>
      </c>
      <c r="C353" s="259" t="s">
        <v>1874</v>
      </c>
      <c r="D353" s="259" t="s">
        <v>1875</v>
      </c>
      <c r="E353" s="261">
        <v>20030527</v>
      </c>
      <c r="F353" s="262">
        <v>4</v>
      </c>
      <c r="G353">
        <v>21</v>
      </c>
      <c r="H353" s="263" t="s">
        <v>1876</v>
      </c>
      <c r="I353" s="263" t="s">
        <v>37</v>
      </c>
      <c r="J353" t="s">
        <v>4807</v>
      </c>
      <c r="L353">
        <f>IFERROR(INDEX(所属情報!$E:$E,MATCH(男子登録情報!A353,所属情報!$A:$A,0)),"")</f>
        <v>492200</v>
      </c>
      <c r="M353" t="str">
        <f t="shared" si="10"/>
        <v>栗本　遥生 (4)</v>
      </c>
      <c r="N353" t="str">
        <f t="shared" si="11"/>
        <v>ｸﾘﾓﾄ ﾊﾙｷ</v>
      </c>
      <c r="O353" t="str">
        <f>$J353&amp;" "&amp;$I353&amp;" "&amp;"("&amp;$F353&amp;")"</f>
        <v>JPN Haruki (4)</v>
      </c>
      <c r="P353" t="s">
        <v>4787</v>
      </c>
      <c r="Q353" t="s">
        <v>4807</v>
      </c>
      <c r="R353" s="118" t="str">
        <f>IF($B353="","",RIGHT($E353*1000+100+COUNTIF($E$2:$E353,$E353),9))</f>
        <v>030527101</v>
      </c>
    </row>
    <row r="354" spans="1:18" customFormat="1" x14ac:dyDescent="0.4">
      <c r="A354" s="259" t="s">
        <v>149</v>
      </c>
      <c r="B354" s="259">
        <v>353</v>
      </c>
      <c r="C354" s="259" t="s">
        <v>1877</v>
      </c>
      <c r="D354" s="259" t="s">
        <v>1878</v>
      </c>
      <c r="E354" s="261">
        <v>20030910</v>
      </c>
      <c r="F354" s="262">
        <v>4</v>
      </c>
      <c r="G354">
        <v>26</v>
      </c>
      <c r="H354" s="263" t="s">
        <v>245</v>
      </c>
      <c r="I354" s="263" t="s">
        <v>365</v>
      </c>
      <c r="J354" t="s">
        <v>4807</v>
      </c>
      <c r="L354">
        <f>IFERROR(INDEX(所属情報!$E:$E,MATCH(男子登録情報!A354,所属情報!$A:$A,0)),"")</f>
        <v>492200</v>
      </c>
      <c r="M354" t="str">
        <f t="shared" si="10"/>
        <v>渡邊　泰生 (4)</v>
      </c>
      <c r="N354" t="str">
        <f t="shared" si="11"/>
        <v>ﾜﾀﾅﾍﾞ ﾀｲｷ</v>
      </c>
      <c r="O354" t="str">
        <f>$J354&amp;" "&amp;$I354&amp;" "&amp;"("&amp;$F354&amp;")"</f>
        <v>JPN Taiki (4)</v>
      </c>
      <c r="P354" t="s">
        <v>4768</v>
      </c>
      <c r="Q354" t="s">
        <v>4807</v>
      </c>
      <c r="R354" s="118" t="str">
        <f>IF($B354="","",RIGHT($E354*1000+100+COUNTIF($E$2:$E354,$E354),9))</f>
        <v>030910101</v>
      </c>
    </row>
    <row r="355" spans="1:18" customFormat="1" x14ac:dyDescent="0.4">
      <c r="A355" s="259" t="s">
        <v>149</v>
      </c>
      <c r="B355" s="259">
        <v>354</v>
      </c>
      <c r="C355" s="259" t="s">
        <v>1879</v>
      </c>
      <c r="D355" s="259" t="s">
        <v>1880</v>
      </c>
      <c r="E355" s="261">
        <v>20031224</v>
      </c>
      <c r="F355" s="262">
        <v>4</v>
      </c>
      <c r="G355">
        <v>25</v>
      </c>
      <c r="H355" s="263" t="s">
        <v>1099</v>
      </c>
      <c r="I355" s="263" t="s">
        <v>139</v>
      </c>
      <c r="J355" t="s">
        <v>4807</v>
      </c>
      <c r="L355">
        <f>IFERROR(INDEX(所属情報!$E:$E,MATCH(男子登録情報!A355,所属情報!$A:$A,0)),"")</f>
        <v>492200</v>
      </c>
      <c r="M355" t="str">
        <f t="shared" si="10"/>
        <v>尾林　恒星 (4)</v>
      </c>
      <c r="N355" t="str">
        <f t="shared" si="11"/>
        <v>ｵﾊﾞﾔｼ ｺｳｾｲ</v>
      </c>
      <c r="O355" t="str">
        <f>$J355&amp;" "&amp;$I355&amp;" "&amp;"("&amp;$F355&amp;")"</f>
        <v>JPN Kosei (4)</v>
      </c>
      <c r="P355" t="s">
        <v>4766</v>
      </c>
      <c r="Q355" t="s">
        <v>4807</v>
      </c>
      <c r="R355" s="118" t="str">
        <f>IF($B355="","",RIGHT($E355*1000+100+COUNTIF($E$2:$E355,$E355),9))</f>
        <v>031224101</v>
      </c>
    </row>
    <row r="356" spans="1:18" customFormat="1" x14ac:dyDescent="0.4">
      <c r="A356" s="259" t="s">
        <v>149</v>
      </c>
      <c r="B356" s="259">
        <v>355</v>
      </c>
      <c r="C356" s="259" t="s">
        <v>1881</v>
      </c>
      <c r="D356" s="259" t="s">
        <v>1882</v>
      </c>
      <c r="E356" s="261">
        <v>20040202</v>
      </c>
      <c r="F356" s="262">
        <v>4</v>
      </c>
      <c r="G356">
        <v>25</v>
      </c>
      <c r="H356" s="263" t="s">
        <v>491</v>
      </c>
      <c r="I356" s="263" t="s">
        <v>136</v>
      </c>
      <c r="J356" t="s">
        <v>4807</v>
      </c>
      <c r="L356">
        <f>IFERROR(INDEX(所属情報!$E:$E,MATCH(男子登録情報!A356,所属情報!$A:$A,0)),"")</f>
        <v>492200</v>
      </c>
      <c r="M356" t="str">
        <f t="shared" si="10"/>
        <v>坂口　賢太朗 (4)</v>
      </c>
      <c r="N356" t="str">
        <f t="shared" si="11"/>
        <v>ｻｶｸﾞﾁ ｹﾝﾀﾛｳ</v>
      </c>
      <c r="O356" t="str">
        <f>$J356&amp;" "&amp;$I356&amp;" "&amp;"("&amp;$F356&amp;")"</f>
        <v>JPN Kentaro (4)</v>
      </c>
      <c r="P356" t="s">
        <v>4771</v>
      </c>
      <c r="Q356" t="s">
        <v>4807</v>
      </c>
      <c r="R356" s="118" t="str">
        <f>IF($B356="","",RIGHT($E356*1000+100+COUNTIF($E$2:$E356,$E356),9))</f>
        <v>040202101</v>
      </c>
    </row>
    <row r="357" spans="1:18" customFormat="1" x14ac:dyDescent="0.4">
      <c r="A357" s="259" t="s">
        <v>149</v>
      </c>
      <c r="B357" s="259">
        <v>356</v>
      </c>
      <c r="C357" s="259" t="s">
        <v>1883</v>
      </c>
      <c r="D357" s="259" t="s">
        <v>1884</v>
      </c>
      <c r="E357" s="261">
        <v>20040304</v>
      </c>
      <c r="F357" s="262">
        <v>4</v>
      </c>
      <c r="G357">
        <v>25</v>
      </c>
      <c r="H357" s="263" t="s">
        <v>298</v>
      </c>
      <c r="I357" s="263" t="s">
        <v>6506</v>
      </c>
      <c r="J357" t="s">
        <v>4807</v>
      </c>
      <c r="L357">
        <f>IFERROR(INDEX(所属情報!$E:$E,MATCH(男子登録情報!A357,所属情報!$A:$A,0)),"")</f>
        <v>492200</v>
      </c>
      <c r="M357" t="str">
        <f t="shared" si="10"/>
        <v>田部　央 (4)</v>
      </c>
      <c r="N357" t="str">
        <f t="shared" si="11"/>
        <v>ﾀﾅﾍﾞ ｵｳ</v>
      </c>
      <c r="O357" t="str">
        <f>$J357&amp;" "&amp;$I357&amp;" "&amp;"("&amp;$F357&amp;")"</f>
        <v>JPN O (4)</v>
      </c>
      <c r="P357" t="s">
        <v>4764</v>
      </c>
      <c r="Q357" t="s">
        <v>4807</v>
      </c>
      <c r="R357" s="118" t="str">
        <f>IF($B357="","",RIGHT($E357*1000+100+COUNTIF($E$2:$E357,$E357),9))</f>
        <v>040304101</v>
      </c>
    </row>
    <row r="358" spans="1:18" customFormat="1" x14ac:dyDescent="0.4">
      <c r="A358" s="259" t="s">
        <v>149</v>
      </c>
      <c r="B358" s="259">
        <v>357</v>
      </c>
      <c r="C358" s="259" t="s">
        <v>1885</v>
      </c>
      <c r="D358" s="259" t="s">
        <v>1886</v>
      </c>
      <c r="E358" s="261">
        <v>20030801</v>
      </c>
      <c r="F358" s="262">
        <v>4</v>
      </c>
      <c r="G358">
        <v>26</v>
      </c>
      <c r="H358" s="263" t="s">
        <v>248</v>
      </c>
      <c r="I358" s="263" t="s">
        <v>274</v>
      </c>
      <c r="J358" t="s">
        <v>4807</v>
      </c>
      <c r="L358">
        <f>IFERROR(INDEX(所属情報!$E:$E,MATCH(男子登録情報!A358,所属情報!$A:$A,0)),"")</f>
        <v>492200</v>
      </c>
      <c r="M358" t="str">
        <f t="shared" si="10"/>
        <v>井上　龍太 (4)</v>
      </c>
      <c r="N358" t="str">
        <f t="shared" si="11"/>
        <v>ｲﾉｳｴ ﾘｭｳﾀ</v>
      </c>
      <c r="O358" t="str">
        <f>$J358&amp;" "&amp;$I358&amp;" "&amp;"("&amp;$F358&amp;")"</f>
        <v>JPN Ryuta (4)</v>
      </c>
      <c r="P358" t="s">
        <v>4766</v>
      </c>
      <c r="Q358" t="s">
        <v>4807</v>
      </c>
      <c r="R358" s="118" t="str">
        <f>IF($B358="","",RIGHT($E358*1000+100+COUNTIF($E$2:$E358,$E358),9))</f>
        <v>030801101</v>
      </c>
    </row>
    <row r="359" spans="1:18" customFormat="1" x14ac:dyDescent="0.4">
      <c r="A359" s="259" t="s">
        <v>149</v>
      </c>
      <c r="B359" s="259">
        <v>358</v>
      </c>
      <c r="C359" s="259" t="s">
        <v>1887</v>
      </c>
      <c r="D359" s="259" t="s">
        <v>1888</v>
      </c>
      <c r="E359" s="261">
        <v>20030928</v>
      </c>
      <c r="F359" s="262">
        <v>4</v>
      </c>
      <c r="G359">
        <v>26</v>
      </c>
      <c r="H359" s="263" t="s">
        <v>1889</v>
      </c>
      <c r="I359" s="263" t="s">
        <v>583</v>
      </c>
      <c r="J359" t="s">
        <v>4807</v>
      </c>
      <c r="L359">
        <f>IFERROR(INDEX(所属情報!$E:$E,MATCH(男子登録情報!A359,所属情報!$A:$A,0)),"")</f>
        <v>492200</v>
      </c>
      <c r="M359" t="str">
        <f t="shared" si="10"/>
        <v>金高　哲哉 (4)</v>
      </c>
      <c r="N359" t="str">
        <f t="shared" si="11"/>
        <v>ｷﾝﾀｶ ﾃﾂﾔ</v>
      </c>
      <c r="O359" t="str">
        <f>$J359&amp;" "&amp;$I359&amp;" "&amp;"("&amp;$F359&amp;")"</f>
        <v>JPN Tetsuya (4)</v>
      </c>
      <c r="P359" t="s">
        <v>4787</v>
      </c>
      <c r="Q359" t="s">
        <v>4807</v>
      </c>
      <c r="R359" s="118" t="str">
        <f>IF($B359="","",RIGHT($E359*1000+100+COUNTIF($E$2:$E359,$E359),9))</f>
        <v>030928101</v>
      </c>
    </row>
    <row r="360" spans="1:18" customFormat="1" x14ac:dyDescent="0.4">
      <c r="A360" s="259" t="s">
        <v>149</v>
      </c>
      <c r="B360" s="259">
        <v>359</v>
      </c>
      <c r="C360" s="259" t="s">
        <v>1890</v>
      </c>
      <c r="D360" s="259" t="s">
        <v>1891</v>
      </c>
      <c r="E360" s="261">
        <v>20030806</v>
      </c>
      <c r="F360" s="262">
        <v>4</v>
      </c>
      <c r="G360">
        <v>29</v>
      </c>
      <c r="H360" s="263" t="s">
        <v>486</v>
      </c>
      <c r="I360" s="263" t="s">
        <v>351</v>
      </c>
      <c r="J360" t="s">
        <v>4807</v>
      </c>
      <c r="L360">
        <f>IFERROR(INDEX(所属情報!$E:$E,MATCH(男子登録情報!A360,所属情報!$A:$A,0)),"")</f>
        <v>492200</v>
      </c>
      <c r="M360" t="str">
        <f t="shared" si="10"/>
        <v>土屋　温希 (4)</v>
      </c>
      <c r="N360" t="str">
        <f t="shared" si="11"/>
        <v>ﾂﾁﾔ ｱﾂｷ</v>
      </c>
      <c r="O360" t="str">
        <f>$J360&amp;" "&amp;$I360&amp;" "&amp;"("&amp;$F360&amp;")"</f>
        <v>JPN Atsuki (4)</v>
      </c>
      <c r="P360" t="s">
        <v>4775</v>
      </c>
      <c r="Q360" t="s">
        <v>4807</v>
      </c>
      <c r="R360" s="118" t="str">
        <f>IF($B360="","",RIGHT($E360*1000+100+COUNTIF($E$2:$E360,$E360),9))</f>
        <v>030806101</v>
      </c>
    </row>
    <row r="361" spans="1:18" customFormat="1" x14ac:dyDescent="0.4">
      <c r="A361" s="259" t="s">
        <v>149</v>
      </c>
      <c r="B361" s="259">
        <v>360</v>
      </c>
      <c r="C361" s="259" t="s">
        <v>1892</v>
      </c>
      <c r="D361" s="259" t="s">
        <v>1893</v>
      </c>
      <c r="E361" s="261">
        <v>20030410</v>
      </c>
      <c r="F361" s="262">
        <v>4</v>
      </c>
      <c r="G361">
        <v>26</v>
      </c>
      <c r="H361" s="263" t="s">
        <v>51</v>
      </c>
      <c r="I361" s="263" t="s">
        <v>215</v>
      </c>
      <c r="J361" t="s">
        <v>4807</v>
      </c>
      <c r="L361">
        <f>IFERROR(INDEX(所属情報!$E:$E,MATCH(男子登録情報!A361,所属情報!$A:$A,0)),"")</f>
        <v>492200</v>
      </c>
      <c r="M361" t="str">
        <f t="shared" si="10"/>
        <v>八木　丞太郎 (4)</v>
      </c>
      <c r="N361" t="str">
        <f t="shared" si="11"/>
        <v>ﾔｷﾞ ｼｮｳﾀﾛｳ</v>
      </c>
      <c r="O361" t="str">
        <f>$J361&amp;" "&amp;$I361&amp;" "&amp;"("&amp;$F361&amp;")"</f>
        <v>JPN Shotaro (4)</v>
      </c>
      <c r="P361" t="s">
        <v>4775</v>
      </c>
      <c r="Q361" t="s">
        <v>4807</v>
      </c>
      <c r="R361" s="118" t="str">
        <f>IF($B361="","",RIGHT($E361*1000+100+COUNTIF($E$2:$E361,$E361),9))</f>
        <v>030410101</v>
      </c>
    </row>
    <row r="362" spans="1:18" customFormat="1" x14ac:dyDescent="0.4">
      <c r="A362" s="259" t="s">
        <v>149</v>
      </c>
      <c r="B362" s="259">
        <v>361</v>
      </c>
      <c r="C362" s="259" t="s">
        <v>1894</v>
      </c>
      <c r="D362" s="259" t="s">
        <v>1895</v>
      </c>
      <c r="E362" s="261">
        <v>20030430</v>
      </c>
      <c r="F362" s="262">
        <v>4</v>
      </c>
      <c r="G362">
        <v>25</v>
      </c>
      <c r="H362" s="263" t="s">
        <v>1896</v>
      </c>
      <c r="I362" s="263" t="s">
        <v>1897</v>
      </c>
      <c r="J362" t="s">
        <v>4807</v>
      </c>
      <c r="L362">
        <f>IFERROR(INDEX(所属情報!$E:$E,MATCH(男子登録情報!A362,所属情報!$A:$A,0)),"")</f>
        <v>492200</v>
      </c>
      <c r="M362" t="str">
        <f t="shared" si="10"/>
        <v>福谷　苑樹 (4)</v>
      </c>
      <c r="N362" t="str">
        <f t="shared" si="11"/>
        <v>ﾌｸﾀﾆ ｴﾝｼﾞｭ</v>
      </c>
      <c r="O362" t="str">
        <f>$J362&amp;" "&amp;$I362&amp;" "&amp;"("&amp;$F362&amp;")"</f>
        <v>JPN Enju (4)</v>
      </c>
      <c r="P362" t="s">
        <v>4771</v>
      </c>
      <c r="Q362" t="s">
        <v>4807</v>
      </c>
      <c r="R362" s="118" t="str">
        <f>IF($B362="","",RIGHT($E362*1000+100+COUNTIF($E$2:$E362,$E362),9))</f>
        <v>030430101</v>
      </c>
    </row>
    <row r="363" spans="1:18" customFormat="1" x14ac:dyDescent="0.4">
      <c r="A363" s="259" t="s">
        <v>149</v>
      </c>
      <c r="B363" s="259">
        <v>362</v>
      </c>
      <c r="C363" s="259" t="s">
        <v>1898</v>
      </c>
      <c r="D363" s="259" t="s">
        <v>1899</v>
      </c>
      <c r="E363" s="261">
        <v>20030807</v>
      </c>
      <c r="F363" s="262">
        <v>4</v>
      </c>
      <c r="G363">
        <v>29</v>
      </c>
      <c r="H363" s="263" t="s">
        <v>1900</v>
      </c>
      <c r="I363" s="263" t="s">
        <v>400</v>
      </c>
      <c r="J363" t="s">
        <v>4807</v>
      </c>
      <c r="L363">
        <f>IFERROR(INDEX(所属情報!$E:$E,MATCH(男子登録情報!A363,所属情報!$A:$A,0)),"")</f>
        <v>492200</v>
      </c>
      <c r="M363" t="str">
        <f t="shared" si="10"/>
        <v>倉橋　慶 (4)</v>
      </c>
      <c r="N363" t="str">
        <f t="shared" si="11"/>
        <v>ｸﾗﾊｼ ｹｲ</v>
      </c>
      <c r="O363" t="str">
        <f>$J363&amp;" "&amp;$I363&amp;" "&amp;"("&amp;$F363&amp;")"</f>
        <v>JPN Kei (4)</v>
      </c>
      <c r="P363" t="s">
        <v>4769</v>
      </c>
      <c r="Q363" t="s">
        <v>4807</v>
      </c>
      <c r="R363" s="118" t="str">
        <f>IF($B363="","",RIGHT($E363*1000+100+COUNTIF($E$2:$E363,$E363),9))</f>
        <v>030807101</v>
      </c>
    </row>
    <row r="364" spans="1:18" customFormat="1" x14ac:dyDescent="0.4">
      <c r="A364" s="259" t="s">
        <v>149</v>
      </c>
      <c r="B364" s="259">
        <v>363</v>
      </c>
      <c r="C364" s="259" t="s">
        <v>1901</v>
      </c>
      <c r="D364" s="259" t="s">
        <v>1902</v>
      </c>
      <c r="E364" s="261">
        <v>20030624</v>
      </c>
      <c r="F364" s="262">
        <v>4</v>
      </c>
      <c r="G364">
        <v>26</v>
      </c>
      <c r="H364" s="263" t="s">
        <v>241</v>
      </c>
      <c r="I364" s="263" t="s">
        <v>154</v>
      </c>
      <c r="J364" t="s">
        <v>4807</v>
      </c>
      <c r="L364">
        <f>IFERROR(INDEX(所属情報!$E:$E,MATCH(男子登録情報!A364,所属情報!$A:$A,0)),"")</f>
        <v>492200</v>
      </c>
      <c r="M364" t="str">
        <f t="shared" si="10"/>
        <v>長澤　悠太 (4)</v>
      </c>
      <c r="N364" t="str">
        <f t="shared" si="11"/>
        <v>ﾅｶﾞｻﾜ ﾕｳﾀ</v>
      </c>
      <c r="O364" t="str">
        <f>$J364&amp;" "&amp;$I364&amp;" "&amp;"("&amp;$F364&amp;")"</f>
        <v>JPN Yuta (4)</v>
      </c>
      <c r="P364" t="s">
        <v>4770</v>
      </c>
      <c r="Q364" t="s">
        <v>4807</v>
      </c>
      <c r="R364" s="118" t="str">
        <f>IF($B364="","",RIGHT($E364*1000+100+COUNTIF($E$2:$E364,$E364),9))</f>
        <v>030624101</v>
      </c>
    </row>
    <row r="365" spans="1:18" customFormat="1" x14ac:dyDescent="0.4">
      <c r="A365" s="259" t="s">
        <v>149</v>
      </c>
      <c r="B365" s="259">
        <v>364</v>
      </c>
      <c r="C365" s="259" t="s">
        <v>1903</v>
      </c>
      <c r="D365" s="259" t="s">
        <v>1904</v>
      </c>
      <c r="E365" s="261">
        <v>20030718</v>
      </c>
      <c r="F365" s="262">
        <v>4</v>
      </c>
      <c r="G365">
        <v>25</v>
      </c>
      <c r="H365" s="263" t="s">
        <v>1905</v>
      </c>
      <c r="I365" s="263" t="s">
        <v>81</v>
      </c>
      <c r="J365" t="s">
        <v>4807</v>
      </c>
      <c r="L365">
        <f>IFERROR(INDEX(所属情報!$E:$E,MATCH(男子登録情報!A365,所属情報!$A:$A,0)),"")</f>
        <v>492200</v>
      </c>
      <c r="M365" t="str">
        <f t="shared" si="10"/>
        <v>茶木　涼介 (4)</v>
      </c>
      <c r="N365" t="str">
        <f t="shared" si="11"/>
        <v>ﾁｬｷ ﾘｮｳｽｹ</v>
      </c>
      <c r="O365" t="str">
        <f>$J365&amp;" "&amp;$I365&amp;" "&amp;"("&amp;$F365&amp;")"</f>
        <v>JPN Ryosuke (4)</v>
      </c>
      <c r="P365" t="s">
        <v>4764</v>
      </c>
      <c r="Q365" t="s">
        <v>4807</v>
      </c>
      <c r="R365" s="118" t="str">
        <f>IF($B365="","",RIGHT($E365*1000+100+COUNTIF($E$2:$E365,$E365),9))</f>
        <v>030718102</v>
      </c>
    </row>
    <row r="366" spans="1:18" customFormat="1" x14ac:dyDescent="0.4">
      <c r="A366" s="259" t="s">
        <v>149</v>
      </c>
      <c r="B366" s="259">
        <v>365</v>
      </c>
      <c r="C366" s="259" t="s">
        <v>1906</v>
      </c>
      <c r="D366" s="259" t="s">
        <v>1907</v>
      </c>
      <c r="E366" s="261">
        <v>20031031</v>
      </c>
      <c r="F366" s="262">
        <v>4</v>
      </c>
      <c r="G366">
        <v>27</v>
      </c>
      <c r="H366" s="263" t="s">
        <v>1908</v>
      </c>
      <c r="I366" s="263" t="s">
        <v>334</v>
      </c>
      <c r="J366" t="s">
        <v>4807</v>
      </c>
      <c r="L366">
        <f>IFERROR(INDEX(所属情報!$E:$E,MATCH(男子登録情報!A366,所属情報!$A:$A,0)),"")</f>
        <v>492200</v>
      </c>
      <c r="M366" t="str">
        <f t="shared" si="10"/>
        <v>高　蓮太郎 (4)</v>
      </c>
      <c r="N366" t="str">
        <f t="shared" si="11"/>
        <v>ｺｳ ﾚﾝﾀﾛｳ</v>
      </c>
      <c r="O366" t="str">
        <f>$J366&amp;" "&amp;$I366&amp;" "&amp;"("&amp;$F366&amp;")"</f>
        <v>JPN Rentaro (4)</v>
      </c>
      <c r="P366" t="s">
        <v>4770</v>
      </c>
      <c r="Q366" t="s">
        <v>4807</v>
      </c>
      <c r="R366" s="118" t="str">
        <f>IF($B366="","",RIGHT($E366*1000+100+COUNTIF($E$2:$E366,$E366),9))</f>
        <v>031031101</v>
      </c>
    </row>
    <row r="367" spans="1:18" customFormat="1" x14ac:dyDescent="0.4">
      <c r="A367" s="259" t="s">
        <v>149</v>
      </c>
      <c r="B367" s="259">
        <v>366</v>
      </c>
      <c r="C367" s="259" t="s">
        <v>1909</v>
      </c>
      <c r="D367" s="259" t="s">
        <v>1910</v>
      </c>
      <c r="E367" s="261">
        <v>20031006</v>
      </c>
      <c r="F367" s="262">
        <v>4</v>
      </c>
      <c r="G367">
        <v>1</v>
      </c>
      <c r="H367" s="263" t="s">
        <v>87</v>
      </c>
      <c r="I367" s="263" t="s">
        <v>1911</v>
      </c>
      <c r="J367" t="s">
        <v>4807</v>
      </c>
      <c r="L367">
        <f>IFERROR(INDEX(所属情報!$E:$E,MATCH(男子登録情報!A367,所属情報!$A:$A,0)),"")</f>
        <v>492200</v>
      </c>
      <c r="M367" t="str">
        <f t="shared" si="10"/>
        <v>小林　生承 (4)</v>
      </c>
      <c r="N367" t="str">
        <f t="shared" si="11"/>
        <v>ｺﾊﾞﾔｼ ｷｼｮｳ</v>
      </c>
      <c r="O367" t="str">
        <f>$J367&amp;" "&amp;$I367&amp;" "&amp;"("&amp;$F367&amp;")"</f>
        <v>JPN Kisho (4)</v>
      </c>
      <c r="P367" t="s">
        <v>4764</v>
      </c>
      <c r="Q367" t="s">
        <v>4807</v>
      </c>
      <c r="R367" s="118" t="str">
        <f>IF($B367="","",RIGHT($E367*1000+100+COUNTIF($E$2:$E367,$E367),9))</f>
        <v>031006102</v>
      </c>
    </row>
    <row r="368" spans="1:18" customFormat="1" x14ac:dyDescent="0.4">
      <c r="A368" s="259" t="s">
        <v>149</v>
      </c>
      <c r="B368" s="259">
        <v>367</v>
      </c>
      <c r="C368" s="259" t="s">
        <v>1912</v>
      </c>
      <c r="D368" s="259" t="s">
        <v>1913</v>
      </c>
      <c r="E368" s="261">
        <v>20030505</v>
      </c>
      <c r="F368" s="262">
        <v>4</v>
      </c>
      <c r="G368">
        <v>31</v>
      </c>
      <c r="H368" s="263" t="s">
        <v>1084</v>
      </c>
      <c r="I368" s="263" t="s">
        <v>268</v>
      </c>
      <c r="J368" t="s">
        <v>4807</v>
      </c>
      <c r="L368">
        <f>IFERROR(INDEX(所属情報!$E:$E,MATCH(男子登録情報!A368,所属情報!$A:$A,0)),"")</f>
        <v>492200</v>
      </c>
      <c r="M368" t="str">
        <f t="shared" si="10"/>
        <v>上田　瑞樹 (4)</v>
      </c>
      <c r="N368" t="str">
        <f t="shared" si="11"/>
        <v>ｳｴﾀ ﾐｽﾞｷ</v>
      </c>
      <c r="O368" t="str">
        <f>$J368&amp;" "&amp;$I368&amp;" "&amp;"("&amp;$F368&amp;")"</f>
        <v>JPN Mizuki (4)</v>
      </c>
      <c r="P368" t="s">
        <v>4772</v>
      </c>
      <c r="Q368" t="s">
        <v>4807</v>
      </c>
      <c r="R368" s="118" t="str">
        <f>IF($B368="","",RIGHT($E368*1000+100+COUNTIF($E$2:$E368,$E368),9))</f>
        <v>030505101</v>
      </c>
    </row>
    <row r="369" spans="1:18" customFormat="1" x14ac:dyDescent="0.4">
      <c r="A369" s="259" t="s">
        <v>149</v>
      </c>
      <c r="B369" s="259">
        <v>368</v>
      </c>
      <c r="C369" s="259" t="s">
        <v>1914</v>
      </c>
      <c r="D369" s="259" t="s">
        <v>1915</v>
      </c>
      <c r="E369" s="261">
        <v>20031017</v>
      </c>
      <c r="F369" s="262">
        <v>4</v>
      </c>
      <c r="G369">
        <v>23</v>
      </c>
      <c r="H369" s="263" t="s">
        <v>372</v>
      </c>
      <c r="I369" s="263" t="s">
        <v>81</v>
      </c>
      <c r="J369" t="s">
        <v>4807</v>
      </c>
      <c r="L369">
        <f>IFERROR(INDEX(所属情報!$E:$E,MATCH(男子登録情報!A369,所属情報!$A:$A,0)),"")</f>
        <v>492200</v>
      </c>
      <c r="M369" t="str">
        <f t="shared" si="10"/>
        <v>木下　凌輔 (4)</v>
      </c>
      <c r="N369" t="str">
        <f t="shared" si="11"/>
        <v>ｷﾉｼﾀ ﾘｮｳｽｹ</v>
      </c>
      <c r="O369" t="str">
        <f>$J369&amp;" "&amp;$I369&amp;" "&amp;"("&amp;$F369&amp;")"</f>
        <v>JPN Ryosuke (4)</v>
      </c>
      <c r="P369" t="s">
        <v>4771</v>
      </c>
      <c r="Q369" t="s">
        <v>4807</v>
      </c>
      <c r="R369" s="118" t="str">
        <f>IF($B369="","",RIGHT($E369*1000+100+COUNTIF($E$2:$E369,$E369),9))</f>
        <v>031017101</v>
      </c>
    </row>
    <row r="370" spans="1:18" customFormat="1" x14ac:dyDescent="0.4">
      <c r="A370" s="259" t="s">
        <v>149</v>
      </c>
      <c r="B370" s="259">
        <v>369</v>
      </c>
      <c r="C370" s="259" t="s">
        <v>1916</v>
      </c>
      <c r="D370" s="259" t="s">
        <v>1917</v>
      </c>
      <c r="E370" s="261">
        <v>20030821</v>
      </c>
      <c r="F370" s="262">
        <v>4</v>
      </c>
      <c r="G370">
        <v>1</v>
      </c>
      <c r="H370" s="263" t="s">
        <v>247</v>
      </c>
      <c r="I370" s="263" t="s">
        <v>404</v>
      </c>
      <c r="J370" t="s">
        <v>4807</v>
      </c>
      <c r="L370">
        <f>IFERROR(INDEX(所属情報!$E:$E,MATCH(男子登録情報!A370,所属情報!$A:$A,0)),"")</f>
        <v>492200</v>
      </c>
      <c r="M370" t="str">
        <f t="shared" si="10"/>
        <v>松井　聰 (4)</v>
      </c>
      <c r="N370" t="str">
        <f t="shared" si="11"/>
        <v>ﾏﾂｲ ﾊｼﾞﾒ</v>
      </c>
      <c r="O370" t="str">
        <f>$J370&amp;" "&amp;$I370&amp;" "&amp;"("&amp;$F370&amp;")"</f>
        <v>JPN Hajime (4)</v>
      </c>
      <c r="P370" t="s">
        <v>4764</v>
      </c>
      <c r="Q370" t="s">
        <v>4807</v>
      </c>
      <c r="R370" s="118" t="str">
        <f>IF($B370="","",RIGHT($E370*1000+100+COUNTIF($E$2:$E370,$E370),9))</f>
        <v>030821101</v>
      </c>
    </row>
    <row r="371" spans="1:18" customFormat="1" x14ac:dyDescent="0.4">
      <c r="A371" s="259" t="s">
        <v>149</v>
      </c>
      <c r="B371" s="259">
        <v>370</v>
      </c>
      <c r="C371" s="259" t="s">
        <v>1918</v>
      </c>
      <c r="D371" s="259" t="s">
        <v>1919</v>
      </c>
      <c r="E371" s="261">
        <v>20030805</v>
      </c>
      <c r="F371" s="262">
        <v>4</v>
      </c>
      <c r="G371">
        <v>23</v>
      </c>
      <c r="H371" s="263" t="s">
        <v>568</v>
      </c>
      <c r="I371" s="263" t="s">
        <v>92</v>
      </c>
      <c r="J371" t="s">
        <v>4807</v>
      </c>
      <c r="L371">
        <f>IFERROR(INDEX(所属情報!$E:$E,MATCH(男子登録情報!A371,所属情報!$A:$A,0)),"")</f>
        <v>492200</v>
      </c>
      <c r="M371" t="str">
        <f t="shared" si="10"/>
        <v>田原　佳悟 (4)</v>
      </c>
      <c r="N371" t="str">
        <f t="shared" si="11"/>
        <v>ﾀﾊﾗ ｹｲｺﾞ</v>
      </c>
      <c r="O371" t="str">
        <f>$J371&amp;" "&amp;$I371&amp;" "&amp;"("&amp;$F371&amp;")"</f>
        <v>JPN Keigo (4)</v>
      </c>
      <c r="P371" t="s">
        <v>4791</v>
      </c>
      <c r="Q371" t="s">
        <v>4807</v>
      </c>
      <c r="R371" s="118" t="str">
        <f>IF($B371="","",RIGHT($E371*1000+100+COUNTIF($E$2:$E371,$E371),9))</f>
        <v>030805101</v>
      </c>
    </row>
    <row r="372" spans="1:18" customFormat="1" x14ac:dyDescent="0.4">
      <c r="A372" s="259" t="s">
        <v>149</v>
      </c>
      <c r="B372" s="259">
        <v>371</v>
      </c>
      <c r="C372" s="259" t="s">
        <v>2002</v>
      </c>
      <c r="D372" s="259" t="s">
        <v>2003</v>
      </c>
      <c r="E372" s="261">
        <v>20020424</v>
      </c>
      <c r="F372" s="262">
        <v>4</v>
      </c>
      <c r="G372">
        <v>45</v>
      </c>
      <c r="H372" s="263" t="s">
        <v>2004</v>
      </c>
      <c r="I372" s="263" t="s">
        <v>89</v>
      </c>
      <c r="J372" t="s">
        <v>4807</v>
      </c>
      <c r="L372">
        <f>IFERROR(INDEX(所属情報!$E:$E,MATCH(男子登録情報!A372,所属情報!$A:$A,0)),"")</f>
        <v>492200</v>
      </c>
      <c r="M372" t="str">
        <f t="shared" si="10"/>
        <v>久永　健太 (4)</v>
      </c>
      <c r="N372" t="str">
        <f t="shared" si="11"/>
        <v>ﾋｻﾅｶﾞ ｹﾝﾀ</v>
      </c>
      <c r="O372" t="str">
        <f>$J372&amp;" "&amp;$I372&amp;" "&amp;"("&amp;$F372&amp;")"</f>
        <v>JPN Kenta (4)</v>
      </c>
      <c r="P372" t="s">
        <v>4770</v>
      </c>
      <c r="Q372" t="s">
        <v>4807</v>
      </c>
      <c r="R372" s="118" t="str">
        <f>IF($B372="","",RIGHT($E372*1000+100+COUNTIF($E$2:$E372,$E372),9))</f>
        <v>020424101</v>
      </c>
    </row>
    <row r="373" spans="1:18" customFormat="1" x14ac:dyDescent="0.4">
      <c r="A373" s="259" t="s">
        <v>149</v>
      </c>
      <c r="B373" s="259">
        <v>372</v>
      </c>
      <c r="C373" s="259" t="s">
        <v>1920</v>
      </c>
      <c r="D373" s="259" t="s">
        <v>1921</v>
      </c>
      <c r="E373" s="261">
        <v>20030509</v>
      </c>
      <c r="F373" s="262">
        <v>4</v>
      </c>
      <c r="G373">
        <v>33</v>
      </c>
      <c r="H373" s="263" t="s">
        <v>320</v>
      </c>
      <c r="I373" s="263" t="s">
        <v>400</v>
      </c>
      <c r="J373" t="s">
        <v>4807</v>
      </c>
      <c r="L373">
        <f>IFERROR(INDEX(所属情報!$E:$E,MATCH(男子登録情報!A373,所属情報!$A:$A,0)),"")</f>
        <v>492200</v>
      </c>
      <c r="M373" t="str">
        <f t="shared" si="10"/>
        <v>西山　慧 (4)</v>
      </c>
      <c r="N373" t="str">
        <f t="shared" si="11"/>
        <v>ﾆｼﾔﾏ ｹｲ</v>
      </c>
      <c r="O373" t="str">
        <f>$J373&amp;" "&amp;$I373&amp;" "&amp;"("&amp;$F373&amp;")"</f>
        <v>JPN Kei (4)</v>
      </c>
      <c r="P373" t="s">
        <v>4764</v>
      </c>
      <c r="Q373" t="s">
        <v>4807</v>
      </c>
      <c r="R373" s="118" t="str">
        <f>IF($B373="","",RIGHT($E373*1000+100+COUNTIF($E$2:$E373,$E373),9))</f>
        <v>030509102</v>
      </c>
    </row>
    <row r="374" spans="1:18" customFormat="1" x14ac:dyDescent="0.4">
      <c r="A374" s="259" t="s">
        <v>149</v>
      </c>
      <c r="B374" s="259">
        <v>373</v>
      </c>
      <c r="C374" s="259" t="s">
        <v>1922</v>
      </c>
      <c r="D374" s="259" t="s">
        <v>1923</v>
      </c>
      <c r="E374" s="261">
        <v>20031005</v>
      </c>
      <c r="F374" s="262">
        <v>4</v>
      </c>
      <c r="G374">
        <v>28</v>
      </c>
      <c r="H374" s="263" t="s">
        <v>1924</v>
      </c>
      <c r="I374" s="263" t="s">
        <v>54</v>
      </c>
      <c r="J374" t="s">
        <v>4807</v>
      </c>
      <c r="L374">
        <f>IFERROR(INDEX(所属情報!$E:$E,MATCH(男子登録情報!A374,所属情報!$A:$A,0)),"")</f>
        <v>492200</v>
      </c>
      <c r="M374" t="str">
        <f t="shared" si="10"/>
        <v>横田　紘季 (4)</v>
      </c>
      <c r="N374" t="str">
        <f t="shared" si="11"/>
        <v>ﾖｺﾀ ｺｳｷ</v>
      </c>
      <c r="O374" t="str">
        <f>$J374&amp;" "&amp;$I374&amp;" "&amp;"("&amp;$F374&amp;")"</f>
        <v>JPN Koki (4)</v>
      </c>
      <c r="P374" t="s">
        <v>4766</v>
      </c>
      <c r="Q374" t="s">
        <v>4807</v>
      </c>
      <c r="R374" s="118" t="str">
        <f>IF($B374="","",RIGHT($E374*1000+100+COUNTIF($E$2:$E374,$E374),9))</f>
        <v>031005101</v>
      </c>
    </row>
    <row r="375" spans="1:18" customFormat="1" x14ac:dyDescent="0.4">
      <c r="A375" s="259" t="s">
        <v>149</v>
      </c>
      <c r="B375" s="259">
        <v>374</v>
      </c>
      <c r="C375" s="259" t="s">
        <v>1925</v>
      </c>
      <c r="D375" s="259" t="s">
        <v>1926</v>
      </c>
      <c r="E375" s="261">
        <v>20030403</v>
      </c>
      <c r="F375" s="262">
        <v>4</v>
      </c>
      <c r="G375">
        <v>1</v>
      </c>
      <c r="H375" s="263" t="s">
        <v>886</v>
      </c>
      <c r="I375" s="263" t="s">
        <v>63</v>
      </c>
      <c r="J375" t="s">
        <v>4807</v>
      </c>
      <c r="L375">
        <f>IFERROR(INDEX(所属情報!$E:$E,MATCH(男子登録情報!A375,所属情報!$A:$A,0)),"")</f>
        <v>492200</v>
      </c>
      <c r="M375" t="str">
        <f t="shared" si="10"/>
        <v>北川　広大 (4)</v>
      </c>
      <c r="N375" t="str">
        <f t="shared" si="11"/>
        <v>ｷﾀｶﾞﾜ ｺｳﾀﾞｲ</v>
      </c>
      <c r="O375" t="str">
        <f>$J375&amp;" "&amp;$I375&amp;" "&amp;"("&amp;$F375&amp;")"</f>
        <v>JPN Kodai (4)</v>
      </c>
      <c r="P375" t="s">
        <v>4769</v>
      </c>
      <c r="Q375" t="s">
        <v>4807</v>
      </c>
      <c r="R375" s="118" t="str">
        <f>IF($B375="","",RIGHT($E375*1000+100+COUNTIF($E$2:$E375,$E375),9))</f>
        <v>030403101</v>
      </c>
    </row>
    <row r="376" spans="1:18" customFormat="1" x14ac:dyDescent="0.4">
      <c r="A376" s="259" t="s">
        <v>149</v>
      </c>
      <c r="B376" s="259">
        <v>375</v>
      </c>
      <c r="C376" s="259" t="s">
        <v>1927</v>
      </c>
      <c r="D376" s="259" t="s">
        <v>1928</v>
      </c>
      <c r="E376" s="261">
        <v>20030619</v>
      </c>
      <c r="F376" s="262">
        <v>4</v>
      </c>
      <c r="G376">
        <v>27</v>
      </c>
      <c r="H376" s="263" t="s">
        <v>25</v>
      </c>
      <c r="I376" s="263" t="s">
        <v>206</v>
      </c>
      <c r="J376" t="s">
        <v>4807</v>
      </c>
      <c r="L376">
        <f>IFERROR(INDEX(所属情報!$E:$E,MATCH(男子登録情報!A376,所属情報!$A:$A,0)),"")</f>
        <v>492200</v>
      </c>
      <c r="M376" t="str">
        <f t="shared" si="10"/>
        <v>清水　慎太郎 (4)</v>
      </c>
      <c r="N376" t="str">
        <f t="shared" si="11"/>
        <v>ｼﾐｽﾞ ｼﾝﾀﾛｳ</v>
      </c>
      <c r="O376" t="str">
        <f>$J376&amp;" "&amp;$I376&amp;" "&amp;"("&amp;$F376&amp;")"</f>
        <v>JPN Shintaro (4)</v>
      </c>
      <c r="P376" t="s">
        <v>4795</v>
      </c>
      <c r="Q376" t="s">
        <v>4807</v>
      </c>
      <c r="R376" s="118" t="str">
        <f>IF($B376="","",RIGHT($E376*1000+100+COUNTIF($E$2:$E376,$E376),9))</f>
        <v>030619102</v>
      </c>
    </row>
    <row r="377" spans="1:18" customFormat="1" x14ac:dyDescent="0.4">
      <c r="A377" s="259" t="s">
        <v>149</v>
      </c>
      <c r="B377" s="259">
        <v>376</v>
      </c>
      <c r="C377" s="259" t="s">
        <v>1929</v>
      </c>
      <c r="D377" s="259" t="s">
        <v>1930</v>
      </c>
      <c r="E377" s="261">
        <v>20040130</v>
      </c>
      <c r="F377" s="262">
        <v>4</v>
      </c>
      <c r="G377">
        <v>28</v>
      </c>
      <c r="H377" s="263" t="s">
        <v>169</v>
      </c>
      <c r="I377" s="263" t="s">
        <v>55</v>
      </c>
      <c r="J377" t="s">
        <v>4807</v>
      </c>
      <c r="L377">
        <f>IFERROR(INDEX(所属情報!$E:$E,MATCH(男子登録情報!A377,所属情報!$A:$A,0)),"")</f>
        <v>492200</v>
      </c>
      <c r="M377" t="str">
        <f t="shared" si="10"/>
        <v>山下　諒 (4)</v>
      </c>
      <c r="N377" t="str">
        <f t="shared" si="11"/>
        <v>ﾔﾏｼﾀ ﾘｮｳ</v>
      </c>
      <c r="O377" t="str">
        <f>$J377&amp;" "&amp;$I377&amp;" "&amp;"("&amp;$F377&amp;")"</f>
        <v>JPN Ryo (4)</v>
      </c>
      <c r="P377" t="s">
        <v>4765</v>
      </c>
      <c r="Q377" t="s">
        <v>4807</v>
      </c>
      <c r="R377" s="118" t="str">
        <f>IF($B377="","",RIGHT($E377*1000+100+COUNTIF($E$2:$E377,$E377),9))</f>
        <v>040130101</v>
      </c>
    </row>
    <row r="378" spans="1:18" customFormat="1" x14ac:dyDescent="0.4">
      <c r="A378" s="259" t="s">
        <v>149</v>
      </c>
      <c r="B378" s="259">
        <v>377</v>
      </c>
      <c r="C378" s="259" t="s">
        <v>1931</v>
      </c>
      <c r="D378" s="259" t="s">
        <v>1932</v>
      </c>
      <c r="E378" s="261">
        <v>20031028</v>
      </c>
      <c r="F378" s="262">
        <v>4</v>
      </c>
      <c r="G378">
        <v>12</v>
      </c>
      <c r="H378" s="263" t="s">
        <v>1110</v>
      </c>
      <c r="I378" s="263" t="s">
        <v>418</v>
      </c>
      <c r="J378" t="s">
        <v>4807</v>
      </c>
      <c r="L378">
        <f>IFERROR(INDEX(所属情報!$E:$E,MATCH(男子登録情報!A378,所属情報!$A:$A,0)),"")</f>
        <v>492200</v>
      </c>
      <c r="M378" t="str">
        <f t="shared" si="10"/>
        <v>依田　巧磨 (4)</v>
      </c>
      <c r="N378" t="str">
        <f t="shared" si="11"/>
        <v>ﾖﾀﾞ ﾀｸﾏ</v>
      </c>
      <c r="O378" t="str">
        <f>$J378&amp;" "&amp;$I378&amp;" "&amp;"("&amp;$F378&amp;")"</f>
        <v>JPN Takuma (4)</v>
      </c>
      <c r="P378" t="s">
        <v>4772</v>
      </c>
      <c r="Q378" t="s">
        <v>4807</v>
      </c>
      <c r="R378" s="118" t="str">
        <f>IF($B378="","",RIGHT($E378*1000+100+COUNTIF($E$2:$E378,$E378),9))</f>
        <v>031028101</v>
      </c>
    </row>
    <row r="379" spans="1:18" customFormat="1" x14ac:dyDescent="0.4">
      <c r="A379" s="259" t="s">
        <v>149</v>
      </c>
      <c r="B379" s="259">
        <v>378</v>
      </c>
      <c r="C379" s="259" t="s">
        <v>1933</v>
      </c>
      <c r="D379" s="259" t="s">
        <v>1934</v>
      </c>
      <c r="E379" s="261">
        <v>20031126</v>
      </c>
      <c r="F379" s="262">
        <v>4</v>
      </c>
      <c r="G379">
        <v>33</v>
      </c>
      <c r="H379" s="263" t="s">
        <v>963</v>
      </c>
      <c r="I379" s="263" t="s">
        <v>314</v>
      </c>
      <c r="J379" t="s">
        <v>4807</v>
      </c>
      <c r="L379">
        <f>IFERROR(INDEX(所属情報!$E:$E,MATCH(男子登録情報!A379,所属情報!$A:$A,0)),"")</f>
        <v>492200</v>
      </c>
      <c r="M379" t="str">
        <f t="shared" si="10"/>
        <v>檀上　亜里 (4)</v>
      </c>
      <c r="N379" t="str">
        <f t="shared" si="11"/>
        <v>ﾀﾞﾝｼﾞｮｳ ｱｻﾄ</v>
      </c>
      <c r="O379" t="str">
        <f>$J379&amp;" "&amp;$I379&amp;" "&amp;"("&amp;$F379&amp;")"</f>
        <v>JPN Asato (4)</v>
      </c>
      <c r="P379" t="s">
        <v>4773</v>
      </c>
      <c r="Q379" t="s">
        <v>4807</v>
      </c>
      <c r="R379" s="118" t="str">
        <f>IF($B379="","",RIGHT($E379*1000+100+COUNTIF($E$2:$E379,$E379),9))</f>
        <v>031126101</v>
      </c>
    </row>
    <row r="380" spans="1:18" customFormat="1" x14ac:dyDescent="0.4">
      <c r="A380" s="259" t="s">
        <v>149</v>
      </c>
      <c r="B380" s="259">
        <v>379</v>
      </c>
      <c r="C380" s="259" t="s">
        <v>1935</v>
      </c>
      <c r="D380" s="259" t="s">
        <v>1936</v>
      </c>
      <c r="E380" s="261">
        <v>20030416</v>
      </c>
      <c r="F380" s="262">
        <v>4</v>
      </c>
      <c r="G380">
        <v>23</v>
      </c>
      <c r="H380" s="263" t="s">
        <v>223</v>
      </c>
      <c r="I380" s="263" t="s">
        <v>109</v>
      </c>
      <c r="J380" t="s">
        <v>4807</v>
      </c>
      <c r="L380">
        <f>IFERROR(INDEX(所属情報!$E:$E,MATCH(男子登録情報!A380,所属情報!$A:$A,0)),"")</f>
        <v>492200</v>
      </c>
      <c r="M380" t="str">
        <f t="shared" si="10"/>
        <v>山口　達也 (4)</v>
      </c>
      <c r="N380" t="str">
        <f t="shared" si="11"/>
        <v>ﾔﾏｸﾞﾁ ﾀﾂﾔ</v>
      </c>
      <c r="O380" t="str">
        <f>$J380&amp;" "&amp;$I380&amp;" "&amp;"("&amp;$F380&amp;")"</f>
        <v>JPN Tatsuya (4)</v>
      </c>
      <c r="P380" t="s">
        <v>4799</v>
      </c>
      <c r="Q380" t="s">
        <v>4807</v>
      </c>
      <c r="R380" s="118" t="str">
        <f>IF($B380="","",RIGHT($E380*1000+100+COUNTIF($E$2:$E380,$E380),9))</f>
        <v>030416101</v>
      </c>
    </row>
    <row r="381" spans="1:18" customFormat="1" x14ac:dyDescent="0.4">
      <c r="A381" s="259" t="s">
        <v>149</v>
      </c>
      <c r="B381" s="259">
        <v>380</v>
      </c>
      <c r="C381" s="259" t="s">
        <v>1937</v>
      </c>
      <c r="D381" s="259" t="s">
        <v>1938</v>
      </c>
      <c r="E381" s="261">
        <v>20030801</v>
      </c>
      <c r="F381" s="262">
        <v>4</v>
      </c>
      <c r="G381">
        <v>26</v>
      </c>
      <c r="H381" s="263" t="s">
        <v>25</v>
      </c>
      <c r="I381" s="263" t="s">
        <v>73</v>
      </c>
      <c r="J381" t="s">
        <v>4807</v>
      </c>
      <c r="L381">
        <f>IFERROR(INDEX(所属情報!$E:$E,MATCH(男子登録情報!A381,所属情報!$A:$A,0)),"")</f>
        <v>492200</v>
      </c>
      <c r="M381" t="str">
        <f t="shared" si="10"/>
        <v>清水　隼人 (4)</v>
      </c>
      <c r="N381" t="str">
        <f t="shared" si="11"/>
        <v>ｼﾐｽﾞ ﾊﾔﾄ</v>
      </c>
      <c r="O381" t="str">
        <f>$J381&amp;" "&amp;$I381&amp;" "&amp;"("&amp;$F381&amp;")"</f>
        <v>JPN Hayato (4)</v>
      </c>
      <c r="P381" t="s">
        <v>4771</v>
      </c>
      <c r="Q381" t="s">
        <v>4807</v>
      </c>
      <c r="R381" s="118" t="str">
        <f>IF($B381="","",RIGHT($E381*1000+100+COUNTIF($E$2:$E381,$E381),9))</f>
        <v>030801102</v>
      </c>
    </row>
    <row r="382" spans="1:18" customFormat="1" x14ac:dyDescent="0.4">
      <c r="A382" s="259" t="s">
        <v>149</v>
      </c>
      <c r="B382" s="259">
        <v>381</v>
      </c>
      <c r="C382" s="259" t="s">
        <v>1939</v>
      </c>
      <c r="D382" s="259" t="s">
        <v>1940</v>
      </c>
      <c r="E382" s="261">
        <v>20030406</v>
      </c>
      <c r="F382" s="262">
        <v>4</v>
      </c>
      <c r="G382">
        <v>34</v>
      </c>
      <c r="H382" s="263" t="s">
        <v>1941</v>
      </c>
      <c r="I382" s="263" t="s">
        <v>36</v>
      </c>
      <c r="J382" t="s">
        <v>4807</v>
      </c>
      <c r="L382">
        <f>IFERROR(INDEX(所属情報!$E:$E,MATCH(男子登録情報!A382,所属情報!$A:$A,0)),"")</f>
        <v>492200</v>
      </c>
      <c r="M382" t="str">
        <f t="shared" si="10"/>
        <v>恵南　優貴 (4)</v>
      </c>
      <c r="N382" t="str">
        <f t="shared" si="11"/>
        <v>ｴﾅﾐ ﾕｳｷ</v>
      </c>
      <c r="O382" t="str">
        <f>$J382&amp;" "&amp;$I382&amp;" "&amp;"("&amp;$F382&amp;")"</f>
        <v>JPN Yuki (4)</v>
      </c>
      <c r="P382" t="s">
        <v>4787</v>
      </c>
      <c r="Q382" t="s">
        <v>4807</v>
      </c>
      <c r="R382" s="118" t="str">
        <f>IF($B382="","",RIGHT($E382*1000+100+COUNTIF($E$2:$E382,$E382),9))</f>
        <v>030406102</v>
      </c>
    </row>
    <row r="383" spans="1:18" customFormat="1" x14ac:dyDescent="0.4">
      <c r="A383" s="259" t="s">
        <v>149</v>
      </c>
      <c r="B383" s="259">
        <v>382</v>
      </c>
      <c r="C383" s="259" t="s">
        <v>1942</v>
      </c>
      <c r="D383" s="259" t="s">
        <v>1943</v>
      </c>
      <c r="E383" s="261">
        <v>20030524</v>
      </c>
      <c r="F383" s="262">
        <v>4</v>
      </c>
      <c r="G383">
        <v>43</v>
      </c>
      <c r="H383" s="263" t="s">
        <v>245</v>
      </c>
      <c r="I383" s="263" t="s">
        <v>394</v>
      </c>
      <c r="J383" t="s">
        <v>4807</v>
      </c>
      <c r="L383">
        <f>IFERROR(INDEX(所属情報!$E:$E,MATCH(男子登録情報!A383,所属情報!$A:$A,0)),"")</f>
        <v>492200</v>
      </c>
      <c r="M383" t="str">
        <f t="shared" si="10"/>
        <v>渡邉　拓 (4)</v>
      </c>
      <c r="N383" t="str">
        <f t="shared" si="11"/>
        <v>ﾜﾀﾅﾍﾞ ﾀｸ</v>
      </c>
      <c r="O383" t="str">
        <f>$J383&amp;" "&amp;$I383&amp;" "&amp;"("&amp;$F383&amp;")"</f>
        <v>JPN Taku (4)</v>
      </c>
      <c r="P383" t="s">
        <v>4800</v>
      </c>
      <c r="Q383" t="s">
        <v>4807</v>
      </c>
      <c r="R383" s="118" t="str">
        <f>IF($B383="","",RIGHT($E383*1000+100+COUNTIF($E$2:$E383,$E383),9))</f>
        <v>030524101</v>
      </c>
    </row>
    <row r="384" spans="1:18" customFormat="1" x14ac:dyDescent="0.4">
      <c r="A384" s="259" t="s">
        <v>149</v>
      </c>
      <c r="B384" s="259">
        <v>383</v>
      </c>
      <c r="C384" s="259" t="s">
        <v>1944</v>
      </c>
      <c r="D384" s="259" t="s">
        <v>1945</v>
      </c>
      <c r="E384" s="261">
        <v>20040112</v>
      </c>
      <c r="F384" s="262">
        <v>4</v>
      </c>
      <c r="G384">
        <v>39</v>
      </c>
      <c r="H384" s="263" t="s">
        <v>1946</v>
      </c>
      <c r="I384" s="263" t="s">
        <v>466</v>
      </c>
      <c r="J384" t="s">
        <v>4807</v>
      </c>
      <c r="L384">
        <f>IFERROR(INDEX(所属情報!$E:$E,MATCH(男子登録情報!A384,所属情報!$A:$A,0)),"")</f>
        <v>492200</v>
      </c>
      <c r="M384" t="str">
        <f t="shared" si="10"/>
        <v>門脇　優 (4)</v>
      </c>
      <c r="N384" t="str">
        <f t="shared" si="11"/>
        <v>ｶﾄﾞﾜｷ ﾕｳ</v>
      </c>
      <c r="O384" t="str">
        <f>$J384&amp;" "&amp;$I384&amp;" "&amp;"("&amp;$F384&amp;")"</f>
        <v>JPN Yu (4)</v>
      </c>
      <c r="P384" t="s">
        <v>4777</v>
      </c>
      <c r="Q384" t="s">
        <v>4807</v>
      </c>
      <c r="R384" s="118" t="str">
        <f>IF($B384="","",RIGHT($E384*1000+100+COUNTIF($E$2:$E384,$E384),9))</f>
        <v>040112102</v>
      </c>
    </row>
    <row r="385" spans="1:18" customFormat="1" x14ac:dyDescent="0.4">
      <c r="A385" s="259" t="s">
        <v>149</v>
      </c>
      <c r="B385" s="259">
        <v>384</v>
      </c>
      <c r="C385" s="259" t="s">
        <v>1947</v>
      </c>
      <c r="D385" s="259" t="s">
        <v>1948</v>
      </c>
      <c r="E385" s="261">
        <v>20020502</v>
      </c>
      <c r="F385" s="262">
        <v>4</v>
      </c>
      <c r="G385">
        <v>27</v>
      </c>
      <c r="H385" s="263" t="s">
        <v>813</v>
      </c>
      <c r="I385" s="263" t="s">
        <v>155</v>
      </c>
      <c r="J385" t="s">
        <v>4807</v>
      </c>
      <c r="L385">
        <f>IFERROR(INDEX(所属情報!$E:$E,MATCH(男子登録情報!A385,所属情報!$A:$A,0)),"")</f>
        <v>492200</v>
      </c>
      <c r="M385" t="str">
        <f t="shared" si="10"/>
        <v>黒瀬　涼大 (4)</v>
      </c>
      <c r="N385" t="str">
        <f t="shared" si="11"/>
        <v>ｸﾛｾ ﾘｮｳﾀ</v>
      </c>
      <c r="O385" t="str">
        <f>$J385&amp;" "&amp;$I385&amp;" "&amp;"("&amp;$F385&amp;")"</f>
        <v>JPN Ryota (4)</v>
      </c>
      <c r="P385" t="s">
        <v>4777</v>
      </c>
      <c r="Q385" t="s">
        <v>4807</v>
      </c>
      <c r="R385" s="118" t="str">
        <f>IF($B385="","",RIGHT($E385*1000+100+COUNTIF($E$2:$E385,$E385),9))</f>
        <v>020502101</v>
      </c>
    </row>
    <row r="386" spans="1:18" customFormat="1" x14ac:dyDescent="0.4">
      <c r="A386" s="259" t="s">
        <v>149</v>
      </c>
      <c r="B386" s="259">
        <v>385</v>
      </c>
      <c r="C386" s="259" t="s">
        <v>1949</v>
      </c>
      <c r="D386" s="259" t="s">
        <v>1950</v>
      </c>
      <c r="E386" s="261">
        <v>20030408</v>
      </c>
      <c r="F386" s="262">
        <v>4</v>
      </c>
      <c r="G386">
        <v>27</v>
      </c>
      <c r="H386" s="263" t="s">
        <v>376</v>
      </c>
      <c r="I386" s="263" t="s">
        <v>1951</v>
      </c>
      <c r="J386" t="s">
        <v>4807</v>
      </c>
      <c r="L386">
        <f>IFERROR(INDEX(所属情報!$E:$E,MATCH(男子登録情報!A386,所属情報!$A:$A,0)),"")</f>
        <v>492200</v>
      </c>
      <c r="M386" t="str">
        <f t="shared" ref="M386:M449" si="12">$C386&amp;" "&amp;"("&amp;$F386&amp;")"</f>
        <v>中野　峻作 (4)</v>
      </c>
      <c r="N386" t="str">
        <f t="shared" si="11"/>
        <v>ﾅｶﾉ ｼｭﾝｻｸ</v>
      </c>
      <c r="O386" t="str">
        <f>$J386&amp;" "&amp;$I386&amp;" "&amp;"("&amp;$F386&amp;")"</f>
        <v>JPN Shunsaku (4)</v>
      </c>
      <c r="P386" t="s">
        <v>4777</v>
      </c>
      <c r="Q386" t="s">
        <v>4807</v>
      </c>
      <c r="R386" s="118" t="str">
        <f>IF($B386="","",RIGHT($E386*1000+100+COUNTIF($E$2:$E386,$E386),9))</f>
        <v>030408101</v>
      </c>
    </row>
    <row r="387" spans="1:18" customFormat="1" x14ac:dyDescent="0.4">
      <c r="A387" s="259" t="s">
        <v>149</v>
      </c>
      <c r="B387" s="259">
        <v>386</v>
      </c>
      <c r="C387" s="259" t="s">
        <v>1952</v>
      </c>
      <c r="D387" s="259" t="s">
        <v>1953</v>
      </c>
      <c r="E387" s="261">
        <v>20030707</v>
      </c>
      <c r="F387" s="262">
        <v>4</v>
      </c>
      <c r="G387">
        <v>14</v>
      </c>
      <c r="H387" s="263" t="s">
        <v>315</v>
      </c>
      <c r="I387" s="263" t="s">
        <v>246</v>
      </c>
      <c r="J387" t="s">
        <v>4807</v>
      </c>
      <c r="L387">
        <f>IFERROR(INDEX(所属情報!$E:$E,MATCH(男子登録情報!A387,所属情報!$A:$A,0)),"")</f>
        <v>492200</v>
      </c>
      <c r="M387" t="str">
        <f t="shared" si="12"/>
        <v>橋本　翔太 (4)</v>
      </c>
      <c r="N387" t="str">
        <f t="shared" ref="N387:N450" si="13">$D387</f>
        <v>ﾊｼﾓﾄ ｼｮｳﾀ</v>
      </c>
      <c r="O387" t="str">
        <f>$J387&amp;" "&amp;$I387&amp;" "&amp;"("&amp;$F387&amp;")"</f>
        <v>JPN Shota (4)</v>
      </c>
      <c r="P387" t="s">
        <v>4777</v>
      </c>
      <c r="Q387" t="s">
        <v>4807</v>
      </c>
      <c r="R387" s="118" t="str">
        <f>IF($B387="","",RIGHT($E387*1000+100+COUNTIF($E$2:$E387,$E387),9))</f>
        <v>030707102</v>
      </c>
    </row>
    <row r="388" spans="1:18" customFormat="1" x14ac:dyDescent="0.4">
      <c r="A388" s="259" t="s">
        <v>149</v>
      </c>
      <c r="B388" s="259">
        <v>387</v>
      </c>
      <c r="C388" s="259" t="s">
        <v>1954</v>
      </c>
      <c r="D388" s="259" t="s">
        <v>1955</v>
      </c>
      <c r="E388" s="261">
        <v>20040310</v>
      </c>
      <c r="F388" s="262">
        <v>4</v>
      </c>
      <c r="G388">
        <v>21</v>
      </c>
      <c r="H388" s="263" t="s">
        <v>595</v>
      </c>
      <c r="I388" s="263" t="s">
        <v>386</v>
      </c>
      <c r="J388" t="s">
        <v>4807</v>
      </c>
      <c r="L388">
        <f>IFERROR(INDEX(所属情報!$E:$E,MATCH(男子登録情報!A388,所属情報!$A:$A,0)),"")</f>
        <v>492200</v>
      </c>
      <c r="M388" t="str">
        <f t="shared" si="12"/>
        <v>中島　慶大 (4)</v>
      </c>
      <c r="N388" t="str">
        <f t="shared" si="13"/>
        <v>ﾅｶｼﾏ ｹｲﾀ</v>
      </c>
      <c r="O388" t="str">
        <f>$J388&amp;" "&amp;$I388&amp;" "&amp;"("&amp;$F388&amp;")"</f>
        <v>JPN Keita (4)</v>
      </c>
      <c r="P388" t="s">
        <v>4777</v>
      </c>
      <c r="Q388" t="s">
        <v>4807</v>
      </c>
      <c r="R388" s="118" t="str">
        <f>IF($B388="","",RIGHT($E388*1000+100+COUNTIF($E$2:$E388,$E388),9))</f>
        <v>040310101</v>
      </c>
    </row>
    <row r="389" spans="1:18" customFormat="1" x14ac:dyDescent="0.4">
      <c r="A389" s="259" t="s">
        <v>149</v>
      </c>
      <c r="B389" s="259">
        <v>388</v>
      </c>
      <c r="C389" s="259" t="s">
        <v>1956</v>
      </c>
      <c r="D389" s="259" t="s">
        <v>1957</v>
      </c>
      <c r="E389" s="261">
        <v>20030406</v>
      </c>
      <c r="F389" s="262">
        <v>4</v>
      </c>
      <c r="G389">
        <v>28</v>
      </c>
      <c r="H389" s="263" t="s">
        <v>1958</v>
      </c>
      <c r="I389" s="263" t="s">
        <v>1959</v>
      </c>
      <c r="J389" t="s">
        <v>4807</v>
      </c>
      <c r="L389">
        <f>IFERROR(INDEX(所属情報!$E:$E,MATCH(男子登録情報!A389,所属情報!$A:$A,0)),"")</f>
        <v>492200</v>
      </c>
      <c r="M389" t="str">
        <f t="shared" si="12"/>
        <v>宿野　咲太 (4)</v>
      </c>
      <c r="N389" t="str">
        <f t="shared" si="13"/>
        <v>ｼｭｸﾉ ｻｸﾀ</v>
      </c>
      <c r="O389" t="str">
        <f>$J389&amp;" "&amp;$I389&amp;" "&amp;"("&amp;$F389&amp;")"</f>
        <v>JPN Sakuta (4)</v>
      </c>
      <c r="P389" t="s">
        <v>4776</v>
      </c>
      <c r="Q389" t="s">
        <v>4807</v>
      </c>
      <c r="R389" s="118" t="str">
        <f>IF($B389="","",RIGHT($E389*1000+100+COUNTIF($E$2:$E389,$E389),9))</f>
        <v>030406103</v>
      </c>
    </row>
    <row r="390" spans="1:18" customFormat="1" x14ac:dyDescent="0.4">
      <c r="A390" s="259" t="s">
        <v>149</v>
      </c>
      <c r="B390" s="259">
        <v>389</v>
      </c>
      <c r="C390" s="259" t="s">
        <v>1960</v>
      </c>
      <c r="D390" s="259" t="s">
        <v>1961</v>
      </c>
      <c r="E390" s="261">
        <v>20030512</v>
      </c>
      <c r="F390" s="262">
        <v>4</v>
      </c>
      <c r="G390">
        <v>27</v>
      </c>
      <c r="H390" s="263" t="s">
        <v>1896</v>
      </c>
      <c r="I390" s="263" t="s">
        <v>95</v>
      </c>
      <c r="J390" t="s">
        <v>4807</v>
      </c>
      <c r="L390">
        <f>IFERROR(INDEX(所属情報!$E:$E,MATCH(男子登録情報!A390,所属情報!$A:$A,0)),"")</f>
        <v>492200</v>
      </c>
      <c r="M390" t="str">
        <f t="shared" si="12"/>
        <v>福谷　知紀 (4)</v>
      </c>
      <c r="N390" t="str">
        <f t="shared" si="13"/>
        <v>ﾌｸﾀﾆ ﾄﾓｷ</v>
      </c>
      <c r="O390" t="str">
        <f>$J390&amp;" "&amp;$I390&amp;" "&amp;"("&amp;$F390&amp;")"</f>
        <v>JPN Tomoki (4)</v>
      </c>
      <c r="P390" t="s">
        <v>4764</v>
      </c>
      <c r="Q390" t="s">
        <v>4807</v>
      </c>
      <c r="R390" s="118" t="str">
        <f>IF($B390="","",RIGHT($E390*1000+100+COUNTIF($E$2:$E390,$E390),9))</f>
        <v>030512101</v>
      </c>
    </row>
    <row r="391" spans="1:18" customFormat="1" x14ac:dyDescent="0.4">
      <c r="A391" s="259" t="s">
        <v>149</v>
      </c>
      <c r="B391" s="259">
        <v>390</v>
      </c>
      <c r="C391" s="259" t="s">
        <v>1962</v>
      </c>
      <c r="D391" s="259" t="s">
        <v>1963</v>
      </c>
      <c r="E391" s="261">
        <v>20030501</v>
      </c>
      <c r="F391" s="262">
        <v>4</v>
      </c>
      <c r="G391">
        <v>23</v>
      </c>
      <c r="H391" s="263" t="s">
        <v>1964</v>
      </c>
      <c r="I391" s="263" t="s">
        <v>29</v>
      </c>
      <c r="J391" t="s">
        <v>4807</v>
      </c>
      <c r="L391">
        <f>IFERROR(INDEX(所属情報!$E:$E,MATCH(男子登録情報!A391,所属情報!$A:$A,0)),"")</f>
        <v>492200</v>
      </c>
      <c r="M391" t="str">
        <f t="shared" si="12"/>
        <v>久留宮　圭祐 (4)</v>
      </c>
      <c r="N391" t="str">
        <f t="shared" si="13"/>
        <v>ｸﾙﾐﾔ ｹｲｽｹ</v>
      </c>
      <c r="O391" t="str">
        <f>$J391&amp;" "&amp;$I391&amp;" "&amp;"("&amp;$F391&amp;")"</f>
        <v>JPN Keisuke (4)</v>
      </c>
      <c r="P391" t="s">
        <v>4765</v>
      </c>
      <c r="Q391" t="s">
        <v>4807</v>
      </c>
      <c r="R391" s="118" t="str">
        <f>IF($B391="","",RIGHT($E391*1000+100+COUNTIF($E$2:$E391,$E391),9))</f>
        <v>030501101</v>
      </c>
    </row>
    <row r="392" spans="1:18" customFormat="1" x14ac:dyDescent="0.4">
      <c r="A392" s="259" t="s">
        <v>149</v>
      </c>
      <c r="B392" s="259">
        <v>391</v>
      </c>
      <c r="C392" s="259" t="s">
        <v>1965</v>
      </c>
      <c r="D392" s="259" t="s">
        <v>1966</v>
      </c>
      <c r="E392" s="261">
        <v>20030708</v>
      </c>
      <c r="F392" s="262">
        <v>4</v>
      </c>
      <c r="G392">
        <v>26</v>
      </c>
      <c r="H392" s="263" t="s">
        <v>178</v>
      </c>
      <c r="I392" s="263" t="s">
        <v>55</v>
      </c>
      <c r="J392" t="s">
        <v>4807</v>
      </c>
      <c r="L392">
        <f>IFERROR(INDEX(所属情報!$E:$E,MATCH(男子登録情報!A392,所属情報!$A:$A,0)),"")</f>
        <v>492200</v>
      </c>
      <c r="M392" t="str">
        <f t="shared" si="12"/>
        <v>増田　涼 (4)</v>
      </c>
      <c r="N392" t="str">
        <f t="shared" si="13"/>
        <v>ﾏｽﾀﾞ ﾘｮｳ</v>
      </c>
      <c r="O392" t="str">
        <f>$J392&amp;" "&amp;$I392&amp;" "&amp;"("&amp;$F392&amp;")"</f>
        <v>JPN Ryo (4)</v>
      </c>
      <c r="P392" t="s">
        <v>4765</v>
      </c>
      <c r="Q392" t="s">
        <v>4807</v>
      </c>
      <c r="R392" s="118" t="str">
        <f>IF($B392="","",RIGHT($E392*1000+100+COUNTIF($E$2:$E392,$E392),9))</f>
        <v>030708101</v>
      </c>
    </row>
    <row r="393" spans="1:18" customFormat="1" x14ac:dyDescent="0.4">
      <c r="A393" s="259" t="s">
        <v>149</v>
      </c>
      <c r="B393" s="259">
        <v>392</v>
      </c>
      <c r="C393" s="259" t="s">
        <v>1967</v>
      </c>
      <c r="D393" s="259" t="s">
        <v>1968</v>
      </c>
      <c r="E393" s="261">
        <v>20030712</v>
      </c>
      <c r="F393" s="262">
        <v>4</v>
      </c>
      <c r="G393">
        <v>27</v>
      </c>
      <c r="H393" s="263" t="s">
        <v>928</v>
      </c>
      <c r="I393" s="263" t="s">
        <v>158</v>
      </c>
      <c r="J393" t="s">
        <v>4807</v>
      </c>
      <c r="L393">
        <f>IFERROR(INDEX(所属情報!$E:$E,MATCH(男子登録情報!A393,所属情報!$A:$A,0)),"")</f>
        <v>492200</v>
      </c>
      <c r="M393" t="str">
        <f t="shared" si="12"/>
        <v>山上　海斗 (4)</v>
      </c>
      <c r="N393" t="str">
        <f t="shared" si="13"/>
        <v>ﾔﾏｶﾞﾐ ｶｲﾄ</v>
      </c>
      <c r="O393" t="str">
        <f>$J393&amp;" "&amp;$I393&amp;" "&amp;"("&amp;$F393&amp;")"</f>
        <v>JPN Kaito (4)</v>
      </c>
      <c r="P393" t="s">
        <v>4765</v>
      </c>
      <c r="Q393" t="s">
        <v>4807</v>
      </c>
      <c r="R393" s="118" t="str">
        <f>IF($B393="","",RIGHT($E393*1000+100+COUNTIF($E$2:$E393,$E393),9))</f>
        <v>030712101</v>
      </c>
    </row>
    <row r="394" spans="1:18" customFormat="1" x14ac:dyDescent="0.4">
      <c r="A394" s="259" t="s">
        <v>149</v>
      </c>
      <c r="B394" s="259">
        <v>393</v>
      </c>
      <c r="C394" s="259" t="s">
        <v>1969</v>
      </c>
      <c r="D394" s="259" t="s">
        <v>1970</v>
      </c>
      <c r="E394" s="261">
        <v>20040228</v>
      </c>
      <c r="F394" s="262">
        <v>4</v>
      </c>
      <c r="G394">
        <v>33</v>
      </c>
      <c r="H394" s="263" t="s">
        <v>463</v>
      </c>
      <c r="I394" s="263" t="s">
        <v>1971</v>
      </c>
      <c r="J394" t="s">
        <v>4807</v>
      </c>
      <c r="L394">
        <f>IFERROR(INDEX(所属情報!$E:$E,MATCH(男子登録情報!A394,所属情報!$A:$A,0)),"")</f>
        <v>492200</v>
      </c>
      <c r="M394" t="str">
        <f t="shared" si="12"/>
        <v>宇野　京弥 (4)</v>
      </c>
      <c r="N394" t="str">
        <f t="shared" si="13"/>
        <v>ｳﾉ ｷｮｳﾔ</v>
      </c>
      <c r="O394" t="str">
        <f>$J394&amp;" "&amp;$I394&amp;" "&amp;"("&amp;$F394&amp;")"</f>
        <v>JPN Kyoya (4)</v>
      </c>
      <c r="P394" t="s">
        <v>4765</v>
      </c>
      <c r="Q394" t="s">
        <v>4807</v>
      </c>
      <c r="R394" s="118" t="str">
        <f>IF($B394="","",RIGHT($E394*1000+100+COUNTIF($E$2:$E394,$E394),9))</f>
        <v>040228101</v>
      </c>
    </row>
    <row r="395" spans="1:18" customFormat="1" x14ac:dyDescent="0.4">
      <c r="A395" s="259" t="s">
        <v>149</v>
      </c>
      <c r="B395" s="259">
        <v>394</v>
      </c>
      <c r="C395" s="259" t="s">
        <v>1972</v>
      </c>
      <c r="D395" s="259" t="s">
        <v>1973</v>
      </c>
      <c r="E395" s="261">
        <v>20030927</v>
      </c>
      <c r="F395" s="262">
        <v>4</v>
      </c>
      <c r="G395">
        <v>27</v>
      </c>
      <c r="H395" s="263" t="s">
        <v>1098</v>
      </c>
      <c r="I395" s="263" t="s">
        <v>1974</v>
      </c>
      <c r="J395" t="s">
        <v>4807</v>
      </c>
      <c r="L395">
        <f>IFERROR(INDEX(所属情報!$E:$E,MATCH(男子登録情報!A395,所属情報!$A:$A,0)),"")</f>
        <v>492200</v>
      </c>
      <c r="M395" t="str">
        <f t="shared" si="12"/>
        <v>福井　大斗 (4)</v>
      </c>
      <c r="N395" t="str">
        <f t="shared" si="13"/>
        <v>ﾌｸｲ ﾀﾞｲﾄ</v>
      </c>
      <c r="O395" t="str">
        <f>$J395&amp;" "&amp;$I395&amp;" "&amp;"("&amp;$F395&amp;")"</f>
        <v>JPN Daito (4)</v>
      </c>
      <c r="P395" t="s">
        <v>4776</v>
      </c>
      <c r="Q395" t="s">
        <v>4807</v>
      </c>
      <c r="R395" s="118" t="str">
        <f>IF($B395="","",RIGHT($E395*1000+100+COUNTIF($E$2:$E395,$E395),9))</f>
        <v>030927101</v>
      </c>
    </row>
    <row r="396" spans="1:18" customFormat="1" x14ac:dyDescent="0.4">
      <c r="A396" s="259" t="s">
        <v>149</v>
      </c>
      <c r="B396" s="259">
        <v>395</v>
      </c>
      <c r="C396" s="259" t="s">
        <v>1975</v>
      </c>
      <c r="D396" s="259" t="s">
        <v>1976</v>
      </c>
      <c r="E396" s="261">
        <v>20030613</v>
      </c>
      <c r="F396" s="262">
        <v>4</v>
      </c>
      <c r="G396">
        <v>25</v>
      </c>
      <c r="H396" s="263" t="s">
        <v>337</v>
      </c>
      <c r="I396" s="263" t="s">
        <v>171</v>
      </c>
      <c r="J396" t="s">
        <v>4807</v>
      </c>
      <c r="L396">
        <f>IFERROR(INDEX(所属情報!$E:$E,MATCH(男子登録情報!A396,所属情報!$A:$A,0)),"")</f>
        <v>492200</v>
      </c>
      <c r="M396" t="str">
        <f t="shared" si="12"/>
        <v>澤田　潤 (4)</v>
      </c>
      <c r="N396" t="str">
        <f t="shared" si="13"/>
        <v>ｻﾜﾀﾞ ｼﾞｭﾝ</v>
      </c>
      <c r="O396" t="str">
        <f>$J396&amp;" "&amp;$I396&amp;" "&amp;"("&amp;$F396&amp;")"</f>
        <v>JPN Jun (4)</v>
      </c>
      <c r="P396" t="s">
        <v>4771</v>
      </c>
      <c r="Q396" t="s">
        <v>4807</v>
      </c>
      <c r="R396" s="118" t="str">
        <f>IF($B396="","",RIGHT($E396*1000+100+COUNTIF($E$2:$E396,$E396),9))</f>
        <v>030613102</v>
      </c>
    </row>
    <row r="397" spans="1:18" customFormat="1" x14ac:dyDescent="0.4">
      <c r="A397" s="259" t="s">
        <v>149</v>
      </c>
      <c r="B397" s="259">
        <v>396</v>
      </c>
      <c r="C397" s="259" t="s">
        <v>1977</v>
      </c>
      <c r="D397" s="259" t="s">
        <v>1978</v>
      </c>
      <c r="E397" s="261">
        <v>20031112</v>
      </c>
      <c r="F397" s="262">
        <v>4</v>
      </c>
      <c r="G397">
        <v>26</v>
      </c>
      <c r="H397" s="263" t="s">
        <v>742</v>
      </c>
      <c r="I397" s="263" t="s">
        <v>222</v>
      </c>
      <c r="J397" t="s">
        <v>4807</v>
      </c>
      <c r="L397">
        <f>IFERROR(INDEX(所属情報!$E:$E,MATCH(男子登録情報!A397,所属情報!$A:$A,0)),"")</f>
        <v>492200</v>
      </c>
      <c r="M397" t="str">
        <f t="shared" si="12"/>
        <v>尾上　陽人 (4)</v>
      </c>
      <c r="N397" t="str">
        <f t="shared" si="13"/>
        <v>ｵﾉｳｴ ﾊﾙﾄ</v>
      </c>
      <c r="O397" t="str">
        <f>$J397&amp;" "&amp;$I397&amp;" "&amp;"("&amp;$F397&amp;")"</f>
        <v>JPN Haruto (4)</v>
      </c>
      <c r="P397" t="s">
        <v>4770</v>
      </c>
      <c r="Q397" t="s">
        <v>4807</v>
      </c>
      <c r="R397" s="118" t="str">
        <f>IF($B397="","",RIGHT($E397*1000+100+COUNTIF($E$2:$E397,$E397),9))</f>
        <v>031112101</v>
      </c>
    </row>
    <row r="398" spans="1:18" customFormat="1" x14ac:dyDescent="0.4">
      <c r="A398" s="259" t="s">
        <v>149</v>
      </c>
      <c r="B398" s="259">
        <v>397</v>
      </c>
      <c r="C398" s="259" t="s">
        <v>3504</v>
      </c>
      <c r="D398" s="259" t="s">
        <v>3505</v>
      </c>
      <c r="E398" s="261">
        <v>20030504</v>
      </c>
      <c r="F398" s="262">
        <v>4</v>
      </c>
      <c r="G398">
        <v>27</v>
      </c>
      <c r="H398" s="263" t="s">
        <v>4407</v>
      </c>
      <c r="I398" s="263" t="s">
        <v>181</v>
      </c>
      <c r="J398" t="s">
        <v>4807</v>
      </c>
      <c r="L398">
        <f>IFERROR(INDEX(所属情報!$E:$E,MATCH(男子登録情報!A398,所属情報!$A:$A,0)),"")</f>
        <v>492200</v>
      </c>
      <c r="M398" t="str">
        <f t="shared" si="12"/>
        <v>中道　勇翔 (4)</v>
      </c>
      <c r="N398" t="str">
        <f t="shared" si="13"/>
        <v>ﾅｶﾐﾁ ﾕｳﾄ</v>
      </c>
      <c r="O398" t="str">
        <f>$J398&amp;" "&amp;$I398&amp;" "&amp;"("&amp;$F398&amp;")"</f>
        <v>JPN Yuto (4)</v>
      </c>
      <c r="P398" t="s">
        <v>4784</v>
      </c>
      <c r="Q398" t="s">
        <v>4807</v>
      </c>
      <c r="R398" s="118" t="str">
        <f>IF($B398="","",RIGHT($E398*1000+100+COUNTIF($E$2:$E398,$E398),9))</f>
        <v>030504101</v>
      </c>
    </row>
    <row r="399" spans="1:18" customFormat="1" x14ac:dyDescent="0.4">
      <c r="A399" s="259" t="s">
        <v>149</v>
      </c>
      <c r="B399" s="259">
        <v>398</v>
      </c>
      <c r="C399" s="259" t="s">
        <v>1979</v>
      </c>
      <c r="D399" s="259" t="s">
        <v>1980</v>
      </c>
      <c r="E399" s="261">
        <v>20040701</v>
      </c>
      <c r="F399" s="262">
        <v>3</v>
      </c>
      <c r="G399">
        <v>25</v>
      </c>
      <c r="H399" s="263" t="s">
        <v>426</v>
      </c>
      <c r="I399" s="263" t="s">
        <v>152</v>
      </c>
      <c r="J399" t="s">
        <v>4807</v>
      </c>
      <c r="L399">
        <f>IFERROR(INDEX(所属情報!$E:$E,MATCH(男子登録情報!A399,所属情報!$A:$A,0)),"")</f>
        <v>492200</v>
      </c>
      <c r="M399" t="str">
        <f t="shared" si="12"/>
        <v>児玉　航洋 (3)</v>
      </c>
      <c r="N399" t="str">
        <f t="shared" si="13"/>
        <v>ｺﾀﾞﾏ ｺｳﾖｳ</v>
      </c>
      <c r="O399" t="str">
        <f>$J399&amp;" "&amp;$I399&amp;" "&amp;"("&amp;$F399&amp;")"</f>
        <v>JPN Koyo (3)</v>
      </c>
      <c r="P399" t="s">
        <v>4770</v>
      </c>
      <c r="Q399" t="s">
        <v>4807</v>
      </c>
      <c r="R399" s="118" t="str">
        <f>IF($B399="","",RIGHT($E399*1000+100+COUNTIF($E$2:$E399,$E399),9))</f>
        <v>040701101</v>
      </c>
    </row>
    <row r="400" spans="1:18" customFormat="1" x14ac:dyDescent="0.4">
      <c r="A400" s="259" t="s">
        <v>149</v>
      </c>
      <c r="B400" s="259">
        <v>399</v>
      </c>
      <c r="C400" s="259" t="s">
        <v>1981</v>
      </c>
      <c r="D400" s="259" t="s">
        <v>1982</v>
      </c>
      <c r="E400" s="261">
        <v>20040922</v>
      </c>
      <c r="F400" s="262">
        <v>3</v>
      </c>
      <c r="G400">
        <v>28</v>
      </c>
      <c r="H400" s="263" t="s">
        <v>161</v>
      </c>
      <c r="I400" s="263" t="s">
        <v>1983</v>
      </c>
      <c r="J400" t="s">
        <v>4807</v>
      </c>
      <c r="L400">
        <f>IFERROR(INDEX(所属情報!$E:$E,MATCH(男子登録情報!A400,所属情報!$A:$A,0)),"")</f>
        <v>492200</v>
      </c>
      <c r="M400" t="str">
        <f t="shared" si="12"/>
        <v>吉田　正道 (3)</v>
      </c>
      <c r="N400" t="str">
        <f t="shared" si="13"/>
        <v>ﾖｼﾀﾞ ﾏｻﾐﾁ</v>
      </c>
      <c r="O400" t="str">
        <f>$J400&amp;" "&amp;$I400&amp;" "&amp;"("&amp;$F400&amp;")"</f>
        <v>JPN Masamichi (3)</v>
      </c>
      <c r="P400" t="s">
        <v>4771</v>
      </c>
      <c r="Q400" t="s">
        <v>4807</v>
      </c>
      <c r="R400" s="118" t="str">
        <f>IF($B400="","",RIGHT($E400*1000+100+COUNTIF($E$2:$E400,$E400),9))</f>
        <v>040922101</v>
      </c>
    </row>
    <row r="401" spans="1:18" customFormat="1" x14ac:dyDescent="0.4">
      <c r="A401" s="259" t="s">
        <v>149</v>
      </c>
      <c r="B401" s="259">
        <v>400</v>
      </c>
      <c r="C401" s="259" t="s">
        <v>1984</v>
      </c>
      <c r="D401" s="259" t="s">
        <v>1985</v>
      </c>
      <c r="E401" s="261">
        <v>20040725</v>
      </c>
      <c r="F401" s="262">
        <v>3</v>
      </c>
      <c r="G401">
        <v>25</v>
      </c>
      <c r="H401" s="263" t="s">
        <v>739</v>
      </c>
      <c r="I401" s="263" t="s">
        <v>28</v>
      </c>
      <c r="J401" t="s">
        <v>4807</v>
      </c>
      <c r="L401">
        <f>IFERROR(INDEX(所属情報!$E:$E,MATCH(男子登録情報!A401,所属情報!$A:$A,0)),"")</f>
        <v>492200</v>
      </c>
      <c r="M401" t="str">
        <f t="shared" si="12"/>
        <v>堀　航太朗 (3)</v>
      </c>
      <c r="N401" t="str">
        <f t="shared" si="13"/>
        <v>ﾎﾘ ｺｳﾀﾛｳ</v>
      </c>
      <c r="O401" t="str">
        <f>$J401&amp;" "&amp;$I401&amp;" "&amp;"("&amp;$F401&amp;")"</f>
        <v>JPN Kotaro (3)</v>
      </c>
      <c r="P401" t="s">
        <v>4772</v>
      </c>
      <c r="Q401" t="s">
        <v>4807</v>
      </c>
      <c r="R401" s="118" t="str">
        <f>IF($B401="","",RIGHT($E401*1000+100+COUNTIF($E$2:$E401,$E401),9))</f>
        <v>040725101</v>
      </c>
    </row>
    <row r="402" spans="1:18" customFormat="1" x14ac:dyDescent="0.4">
      <c r="A402" s="259" t="s">
        <v>149</v>
      </c>
      <c r="B402" s="259">
        <v>401</v>
      </c>
      <c r="C402" s="259" t="s">
        <v>1986</v>
      </c>
      <c r="D402" s="259" t="s">
        <v>1987</v>
      </c>
      <c r="E402" s="261">
        <v>20040807</v>
      </c>
      <c r="F402" s="262">
        <v>3</v>
      </c>
      <c r="G402">
        <v>25</v>
      </c>
      <c r="H402" s="263" t="s">
        <v>1988</v>
      </c>
      <c r="I402" s="263" t="s">
        <v>222</v>
      </c>
      <c r="J402" t="s">
        <v>4807</v>
      </c>
      <c r="L402">
        <f>IFERROR(INDEX(所属情報!$E:$E,MATCH(男子登録情報!A402,所属情報!$A:$A,0)),"")</f>
        <v>492200</v>
      </c>
      <c r="M402" t="str">
        <f t="shared" si="12"/>
        <v>今岡　遥仁 (3)</v>
      </c>
      <c r="N402" t="str">
        <f t="shared" si="13"/>
        <v>ｲﾏｵｶ ﾊﾙﾄ</v>
      </c>
      <c r="O402" t="str">
        <f>$J402&amp;" "&amp;$I402&amp;" "&amp;"("&amp;$F402&amp;")"</f>
        <v>JPN Haruto (3)</v>
      </c>
      <c r="P402" t="s">
        <v>4766</v>
      </c>
      <c r="Q402" t="s">
        <v>4807</v>
      </c>
      <c r="R402" s="118" t="str">
        <f>IF($B402="","",RIGHT($E402*1000+100+COUNTIF($E$2:$E402,$E402),9))</f>
        <v>040807102</v>
      </c>
    </row>
    <row r="403" spans="1:18" customFormat="1" x14ac:dyDescent="0.4">
      <c r="A403" s="259" t="s">
        <v>149</v>
      </c>
      <c r="B403" s="259">
        <v>402</v>
      </c>
      <c r="C403" s="259" t="s">
        <v>1989</v>
      </c>
      <c r="D403" s="259" t="s">
        <v>1990</v>
      </c>
      <c r="E403" s="261">
        <v>20041110</v>
      </c>
      <c r="F403" s="262">
        <v>3</v>
      </c>
      <c r="G403">
        <v>1</v>
      </c>
      <c r="H403" s="263" t="s">
        <v>1991</v>
      </c>
      <c r="I403" s="263" t="s">
        <v>154</v>
      </c>
      <c r="J403" t="s">
        <v>4807</v>
      </c>
      <c r="L403">
        <f>IFERROR(INDEX(所属情報!$E:$E,MATCH(男子登録情報!A403,所属情報!$A:$A,0)),"")</f>
        <v>492200</v>
      </c>
      <c r="M403" t="str">
        <f t="shared" si="12"/>
        <v>宮坂　侑汰 (3)</v>
      </c>
      <c r="N403" t="str">
        <f t="shared" si="13"/>
        <v>ﾐﾔｻｶ ﾕｳﾀ</v>
      </c>
      <c r="O403" t="str">
        <f>$J403&amp;" "&amp;$I403&amp;" "&amp;"("&amp;$F403&amp;")"</f>
        <v>JPN Yuta (3)</v>
      </c>
      <c r="P403" t="s">
        <v>4778</v>
      </c>
      <c r="Q403" t="s">
        <v>4807</v>
      </c>
      <c r="R403" s="118" t="str">
        <f>IF($B403="","",RIGHT($E403*1000+100+COUNTIF($E$2:$E403,$E403),9))</f>
        <v>041110101</v>
      </c>
    </row>
    <row r="404" spans="1:18" customFormat="1" x14ac:dyDescent="0.4">
      <c r="A404" s="259" t="s">
        <v>149</v>
      </c>
      <c r="B404" s="259">
        <v>403</v>
      </c>
      <c r="C404" s="259" t="s">
        <v>1992</v>
      </c>
      <c r="D404" s="259" t="s">
        <v>1993</v>
      </c>
      <c r="E404" s="261">
        <v>20041219</v>
      </c>
      <c r="F404" s="262">
        <v>3</v>
      </c>
      <c r="G404">
        <v>28</v>
      </c>
      <c r="H404" s="263" t="s">
        <v>214</v>
      </c>
      <c r="I404" s="263" t="s">
        <v>101</v>
      </c>
      <c r="J404" t="s">
        <v>4807</v>
      </c>
      <c r="L404">
        <f>IFERROR(INDEX(所属情報!$E:$E,MATCH(男子登録情報!A404,所属情報!$A:$A,0)),"")</f>
        <v>492200</v>
      </c>
      <c r="M404" t="str">
        <f t="shared" si="12"/>
        <v>中山　柊太 (3)</v>
      </c>
      <c r="N404" t="str">
        <f t="shared" si="13"/>
        <v>ﾅｶﾔﾏ ｼｭｳﾀ</v>
      </c>
      <c r="O404" t="str">
        <f>$J404&amp;" "&amp;$I404&amp;" "&amp;"("&amp;$F404&amp;")"</f>
        <v>JPN Shuta (3)</v>
      </c>
      <c r="P404" t="s">
        <v>4771</v>
      </c>
      <c r="Q404" t="s">
        <v>4807</v>
      </c>
      <c r="R404" s="118" t="str">
        <f>IF($B404="","",RIGHT($E404*1000+100+COUNTIF($E$2:$E404,$E404),9))</f>
        <v>041219101</v>
      </c>
    </row>
    <row r="405" spans="1:18" customFormat="1" x14ac:dyDescent="0.4">
      <c r="A405" s="259" t="s">
        <v>149</v>
      </c>
      <c r="B405" s="259">
        <v>404</v>
      </c>
      <c r="C405" s="259" t="s">
        <v>1994</v>
      </c>
      <c r="D405" s="259" t="s">
        <v>1995</v>
      </c>
      <c r="E405" s="261">
        <v>20040911</v>
      </c>
      <c r="F405" s="262">
        <v>3</v>
      </c>
      <c r="G405">
        <v>40</v>
      </c>
      <c r="H405" s="263" t="s">
        <v>373</v>
      </c>
      <c r="I405" s="263" t="s">
        <v>269</v>
      </c>
      <c r="J405" t="s">
        <v>4807</v>
      </c>
      <c r="L405">
        <f>IFERROR(INDEX(所属情報!$E:$E,MATCH(男子登録情報!A405,所属情報!$A:$A,0)),"")</f>
        <v>492200</v>
      </c>
      <c r="M405" t="str">
        <f t="shared" si="12"/>
        <v>髙木　大翔 (3)</v>
      </c>
      <c r="N405" t="str">
        <f t="shared" si="13"/>
        <v>ﾀｶｷﾞ ﾀｲﾄ</v>
      </c>
      <c r="O405" t="str">
        <f>$J405&amp;" "&amp;$I405&amp;" "&amp;"("&amp;$F405&amp;")"</f>
        <v>JPN Taito (3)</v>
      </c>
      <c r="P405" t="s">
        <v>4770</v>
      </c>
      <c r="Q405" t="s">
        <v>4807</v>
      </c>
      <c r="R405" s="118" t="str">
        <f>IF($B405="","",RIGHT($E405*1000+100+COUNTIF($E$2:$E405,$E405),9))</f>
        <v>040911101</v>
      </c>
    </row>
    <row r="406" spans="1:18" customFormat="1" x14ac:dyDescent="0.4">
      <c r="A406" s="259" t="s">
        <v>149</v>
      </c>
      <c r="B406" s="259">
        <v>405</v>
      </c>
      <c r="C406" s="259" t="s">
        <v>1996</v>
      </c>
      <c r="D406" s="259" t="s">
        <v>1997</v>
      </c>
      <c r="E406" s="261">
        <v>20040924</v>
      </c>
      <c r="F406" s="262">
        <v>3</v>
      </c>
      <c r="G406">
        <v>28</v>
      </c>
      <c r="H406" s="263" t="s">
        <v>521</v>
      </c>
      <c r="I406" s="263" t="s">
        <v>246</v>
      </c>
      <c r="J406" t="s">
        <v>4807</v>
      </c>
      <c r="L406">
        <f>IFERROR(INDEX(所属情報!$E:$E,MATCH(男子登録情報!A406,所属情報!$A:$A,0)),"")</f>
        <v>492200</v>
      </c>
      <c r="M406" t="str">
        <f t="shared" si="12"/>
        <v>中井　翔太 (3)</v>
      </c>
      <c r="N406" t="str">
        <f t="shared" si="13"/>
        <v>ﾅｶｲ ｼｮｳﾀ</v>
      </c>
      <c r="O406" t="str">
        <f>$J406&amp;" "&amp;$I406&amp;" "&amp;"("&amp;$F406&amp;")"</f>
        <v>JPN Shota (3)</v>
      </c>
      <c r="P406" t="s">
        <v>4766</v>
      </c>
      <c r="Q406" t="s">
        <v>4807</v>
      </c>
      <c r="R406" s="118" t="str">
        <f>IF($B406="","",RIGHT($E406*1000+100+COUNTIF($E$2:$E406,$E406),9))</f>
        <v>040924102</v>
      </c>
    </row>
    <row r="407" spans="1:18" customFormat="1" x14ac:dyDescent="0.4">
      <c r="A407" s="259" t="s">
        <v>149</v>
      </c>
      <c r="B407" s="259">
        <v>406</v>
      </c>
      <c r="C407" s="259" t="s">
        <v>1998</v>
      </c>
      <c r="D407" s="259" t="s">
        <v>1999</v>
      </c>
      <c r="E407" s="261">
        <v>20040611</v>
      </c>
      <c r="F407" s="262">
        <v>3</v>
      </c>
      <c r="G407">
        <v>36</v>
      </c>
      <c r="H407" s="263" t="s">
        <v>456</v>
      </c>
      <c r="I407" s="263" t="s">
        <v>253</v>
      </c>
      <c r="J407" t="s">
        <v>4807</v>
      </c>
      <c r="L407">
        <f>IFERROR(INDEX(所属情報!$E:$E,MATCH(男子登録情報!A407,所属情報!$A:$A,0)),"")</f>
        <v>492200</v>
      </c>
      <c r="M407" t="str">
        <f t="shared" si="12"/>
        <v>村田　真一朗 (3)</v>
      </c>
      <c r="N407" t="str">
        <f t="shared" si="13"/>
        <v>ﾑﾗﾀ ｼﾝｲﾁﾛｳ</v>
      </c>
      <c r="O407" t="str">
        <f>$J407&amp;" "&amp;$I407&amp;" "&amp;"("&amp;$F407&amp;")"</f>
        <v>JPN Shinichiro (3)</v>
      </c>
      <c r="P407" t="s">
        <v>4770</v>
      </c>
      <c r="Q407" t="s">
        <v>4807</v>
      </c>
      <c r="R407" s="118" t="str">
        <f>IF($B407="","",RIGHT($E407*1000+100+COUNTIF($E$2:$E407,$E407),9))</f>
        <v>040611102</v>
      </c>
    </row>
    <row r="408" spans="1:18" customFormat="1" x14ac:dyDescent="0.4">
      <c r="A408" s="259" t="s">
        <v>149</v>
      </c>
      <c r="B408" s="259">
        <v>407</v>
      </c>
      <c r="C408" s="259" t="s">
        <v>2000</v>
      </c>
      <c r="D408" s="259" t="s">
        <v>2001</v>
      </c>
      <c r="E408" s="261">
        <v>20040831</v>
      </c>
      <c r="F408" s="262">
        <v>3</v>
      </c>
      <c r="G408">
        <v>23</v>
      </c>
      <c r="H408" s="263" t="s">
        <v>1101</v>
      </c>
      <c r="I408" s="263" t="s">
        <v>589</v>
      </c>
      <c r="J408" t="s">
        <v>4807</v>
      </c>
      <c r="L408">
        <f>IFERROR(INDEX(所属情報!$E:$E,MATCH(男子登録情報!A408,所属情報!$A:$A,0)),"")</f>
        <v>492200</v>
      </c>
      <c r="M408" t="str">
        <f t="shared" si="12"/>
        <v>藪田　虎志朗 (3)</v>
      </c>
      <c r="N408" t="str">
        <f t="shared" si="13"/>
        <v>ﾔﾌﾞﾀ ｺｼﾞﾛｳ</v>
      </c>
      <c r="O408" t="str">
        <f>$J408&amp;" "&amp;$I408&amp;" "&amp;"("&amp;$F408&amp;")"</f>
        <v>JPN Kojiro (3)</v>
      </c>
      <c r="P408" t="s">
        <v>4771</v>
      </c>
      <c r="Q408" t="s">
        <v>4807</v>
      </c>
      <c r="R408" s="118" t="str">
        <f>IF($B408="","",RIGHT($E408*1000+100+COUNTIF($E$2:$E408,$E408),9))</f>
        <v>040831102</v>
      </c>
    </row>
    <row r="409" spans="1:18" customFormat="1" x14ac:dyDescent="0.4">
      <c r="A409" s="259" t="s">
        <v>149</v>
      </c>
      <c r="B409" s="259">
        <v>408</v>
      </c>
      <c r="C409" s="259" t="s">
        <v>2005</v>
      </c>
      <c r="D409" s="259" t="s">
        <v>2006</v>
      </c>
      <c r="E409" s="261">
        <v>20040530</v>
      </c>
      <c r="F409" s="262">
        <v>3</v>
      </c>
      <c r="G409">
        <v>22</v>
      </c>
      <c r="H409" s="263" t="s">
        <v>307</v>
      </c>
      <c r="I409" s="263" t="s">
        <v>266</v>
      </c>
      <c r="J409" t="s">
        <v>4807</v>
      </c>
      <c r="L409">
        <f>IFERROR(INDEX(所属情報!$E:$E,MATCH(男子登録情報!A409,所属情報!$A:$A,0)),"")</f>
        <v>492200</v>
      </c>
      <c r="M409" t="str">
        <f t="shared" si="12"/>
        <v>望月　大生 (3)</v>
      </c>
      <c r="N409" t="str">
        <f t="shared" si="13"/>
        <v>ﾓﾁﾂﾞｷ ﾀｲｾｲ</v>
      </c>
      <c r="O409" t="str">
        <f>$J409&amp;" "&amp;$I409&amp;" "&amp;"("&amp;$F409&amp;")"</f>
        <v>JPN Taisei (3)</v>
      </c>
      <c r="P409" t="s">
        <v>4766</v>
      </c>
      <c r="Q409" t="s">
        <v>4807</v>
      </c>
      <c r="R409" s="118" t="str">
        <f>IF($B409="","",RIGHT($E409*1000+100+COUNTIF($E$2:$E409,$E409),9))</f>
        <v>040530101</v>
      </c>
    </row>
    <row r="410" spans="1:18" customFormat="1" x14ac:dyDescent="0.4">
      <c r="A410" s="259" t="s">
        <v>149</v>
      </c>
      <c r="B410" s="259">
        <v>409</v>
      </c>
      <c r="C410" s="259" t="s">
        <v>3303</v>
      </c>
      <c r="D410" s="259" t="s">
        <v>3304</v>
      </c>
      <c r="E410" s="261">
        <v>20041110</v>
      </c>
      <c r="F410" s="262">
        <v>3</v>
      </c>
      <c r="G410">
        <v>28</v>
      </c>
      <c r="H410" s="263" t="s">
        <v>315</v>
      </c>
      <c r="I410" s="263" t="s">
        <v>119</v>
      </c>
      <c r="J410" t="s">
        <v>4807</v>
      </c>
      <c r="L410">
        <f>IFERROR(INDEX(所属情報!$E:$E,MATCH(男子登録情報!A410,所属情報!$A:$A,0)),"")</f>
        <v>492200</v>
      </c>
      <c r="M410" t="str">
        <f t="shared" si="12"/>
        <v>橋本　和希 (3)</v>
      </c>
      <c r="N410" t="str">
        <f t="shared" si="13"/>
        <v>ﾊｼﾓﾄ ｶｽﾞｷ</v>
      </c>
      <c r="O410" t="str">
        <f>$J410&amp;" "&amp;$I410&amp;" "&amp;"("&amp;$F410&amp;")"</f>
        <v>JPN Kazuki (3)</v>
      </c>
      <c r="P410" t="s">
        <v>4764</v>
      </c>
      <c r="Q410" t="s">
        <v>4807</v>
      </c>
      <c r="R410" s="118" t="str">
        <f>IF($B410="","",RIGHT($E410*1000+100+COUNTIF($E$2:$E410,$E410),9))</f>
        <v>041110102</v>
      </c>
    </row>
    <row r="411" spans="1:18" customFormat="1" x14ac:dyDescent="0.4">
      <c r="A411" s="259" t="s">
        <v>149</v>
      </c>
      <c r="B411" s="259">
        <v>410</v>
      </c>
      <c r="C411" s="259" t="s">
        <v>3305</v>
      </c>
      <c r="D411" s="259" t="s">
        <v>3306</v>
      </c>
      <c r="E411" s="261">
        <v>20040622</v>
      </c>
      <c r="F411" s="262">
        <v>3</v>
      </c>
      <c r="G411">
        <v>11</v>
      </c>
      <c r="H411" s="263" t="s">
        <v>361</v>
      </c>
      <c r="I411" s="263" t="s">
        <v>73</v>
      </c>
      <c r="J411" t="s">
        <v>4807</v>
      </c>
      <c r="L411">
        <f>IFERROR(INDEX(所属情報!$E:$E,MATCH(男子登録情報!A411,所属情報!$A:$A,0)),"")</f>
        <v>492200</v>
      </c>
      <c r="M411" t="str">
        <f t="shared" si="12"/>
        <v>髙橋　早大 (3)</v>
      </c>
      <c r="N411" t="str">
        <f t="shared" si="13"/>
        <v>ﾀｶﾊｼ ﾊﾔﾄ</v>
      </c>
      <c r="O411" t="str">
        <f>$J411&amp;" "&amp;$I411&amp;" "&amp;"("&amp;$F411&amp;")"</f>
        <v>JPN Hayato (3)</v>
      </c>
      <c r="P411" t="s">
        <v>4770</v>
      </c>
      <c r="Q411" t="s">
        <v>4807</v>
      </c>
      <c r="R411" s="118" t="str">
        <f>IF($B411="","",RIGHT($E411*1000+100+COUNTIF($E$2:$E411,$E411),9))</f>
        <v>040622101</v>
      </c>
    </row>
    <row r="412" spans="1:18" customFormat="1" x14ac:dyDescent="0.4">
      <c r="A412" s="259" t="s">
        <v>149</v>
      </c>
      <c r="B412" s="259">
        <v>411</v>
      </c>
      <c r="C412" s="259" t="s">
        <v>3307</v>
      </c>
      <c r="D412" s="259" t="s">
        <v>3308</v>
      </c>
      <c r="E412" s="261">
        <v>20040701</v>
      </c>
      <c r="F412" s="262">
        <v>3</v>
      </c>
      <c r="G412">
        <v>26</v>
      </c>
      <c r="H412" s="263" t="s">
        <v>79</v>
      </c>
      <c r="I412" s="263" t="s">
        <v>75</v>
      </c>
      <c r="J412" t="s">
        <v>4807</v>
      </c>
      <c r="L412">
        <f>IFERROR(INDEX(所属情報!$E:$E,MATCH(男子登録情報!A412,所属情報!$A:$A,0)),"")</f>
        <v>492200</v>
      </c>
      <c r="M412" t="str">
        <f t="shared" si="12"/>
        <v>今井　颯太 (3)</v>
      </c>
      <c r="N412" t="str">
        <f t="shared" si="13"/>
        <v>ｲﾏｲ ｿｳﾀ</v>
      </c>
      <c r="O412" t="str">
        <f>$J412&amp;" "&amp;$I412&amp;" "&amp;"("&amp;$F412&amp;")"</f>
        <v>JPN Sota (3)</v>
      </c>
      <c r="P412" t="s">
        <v>4775</v>
      </c>
      <c r="Q412" t="s">
        <v>4807</v>
      </c>
      <c r="R412" s="118" t="str">
        <f>IF($B412="","",RIGHT($E412*1000+100+COUNTIF($E$2:$E412,$E412),9))</f>
        <v>040701102</v>
      </c>
    </row>
    <row r="413" spans="1:18" customFormat="1" x14ac:dyDescent="0.4">
      <c r="A413" s="259" t="s">
        <v>149</v>
      </c>
      <c r="B413" s="259">
        <v>412</v>
      </c>
      <c r="C413" s="259" t="s">
        <v>3452</v>
      </c>
      <c r="D413" s="259" t="s">
        <v>3453</v>
      </c>
      <c r="E413" s="261">
        <v>20040806</v>
      </c>
      <c r="F413" s="262">
        <v>3</v>
      </c>
      <c r="G413">
        <v>25</v>
      </c>
      <c r="H413" s="263" t="s">
        <v>317</v>
      </c>
      <c r="I413" s="263" t="s">
        <v>554</v>
      </c>
      <c r="J413" t="s">
        <v>4807</v>
      </c>
      <c r="L413">
        <f>IFERROR(INDEX(所属情報!$E:$E,MATCH(男子登録情報!A413,所属情報!$A:$A,0)),"")</f>
        <v>492200</v>
      </c>
      <c r="M413" t="str">
        <f t="shared" si="12"/>
        <v>吉川　大洋 (3)</v>
      </c>
      <c r="N413" t="str">
        <f t="shared" si="13"/>
        <v>ﾖｼｶﾜ ﾀｲﾖｳ</v>
      </c>
      <c r="O413" t="str">
        <f>$J413&amp;" "&amp;$I413&amp;" "&amp;"("&amp;$F413&amp;")"</f>
        <v>JPN Taiyo (3)</v>
      </c>
      <c r="P413" t="s">
        <v>4770</v>
      </c>
      <c r="Q413" t="s">
        <v>4807</v>
      </c>
      <c r="R413" s="118" t="str">
        <f>IF($B413="","",RIGHT($E413*1000+100+COUNTIF($E$2:$E413,$E413),9))</f>
        <v>040806102</v>
      </c>
    </row>
    <row r="414" spans="1:18" customFormat="1" x14ac:dyDescent="0.4">
      <c r="A414" s="259" t="s">
        <v>149</v>
      </c>
      <c r="B414" s="259">
        <v>413</v>
      </c>
      <c r="C414" s="259" t="s">
        <v>3454</v>
      </c>
      <c r="D414" s="259" t="s">
        <v>3455</v>
      </c>
      <c r="E414" s="261">
        <v>20040520</v>
      </c>
      <c r="F414" s="262">
        <v>3</v>
      </c>
      <c r="G414">
        <v>8</v>
      </c>
      <c r="H414" s="263" t="s">
        <v>161</v>
      </c>
      <c r="I414" s="263" t="s">
        <v>123</v>
      </c>
      <c r="J414" t="s">
        <v>4807</v>
      </c>
      <c r="L414">
        <f>IFERROR(INDEX(所属情報!$E:$E,MATCH(男子登録情報!A414,所属情報!$A:$A,0)),"")</f>
        <v>492200</v>
      </c>
      <c r="M414" t="str">
        <f t="shared" si="12"/>
        <v>吉田　蒼 (3)</v>
      </c>
      <c r="N414" t="str">
        <f t="shared" si="13"/>
        <v>ﾖｼﾀﾞ ｿｳ</v>
      </c>
      <c r="O414" t="str">
        <f>$J414&amp;" "&amp;$I414&amp;" "&amp;"("&amp;$F414&amp;")"</f>
        <v>JPN So (3)</v>
      </c>
      <c r="P414" t="s">
        <v>4771</v>
      </c>
      <c r="Q414" t="s">
        <v>4807</v>
      </c>
      <c r="R414" s="118" t="str">
        <f>IF($B414="","",RIGHT($E414*1000+100+COUNTIF($E$2:$E414,$E414),9))</f>
        <v>040520102</v>
      </c>
    </row>
    <row r="415" spans="1:18" customFormat="1" x14ac:dyDescent="0.4">
      <c r="A415" s="259" t="s">
        <v>149</v>
      </c>
      <c r="B415" s="259">
        <v>414</v>
      </c>
      <c r="C415" s="259" t="s">
        <v>3456</v>
      </c>
      <c r="D415" s="259" t="s">
        <v>3457</v>
      </c>
      <c r="E415" s="261">
        <v>20040828</v>
      </c>
      <c r="F415" s="262">
        <v>3</v>
      </c>
      <c r="G415">
        <v>6</v>
      </c>
      <c r="H415" s="263" t="s">
        <v>245</v>
      </c>
      <c r="I415" s="263" t="s">
        <v>75</v>
      </c>
      <c r="J415" t="s">
        <v>4807</v>
      </c>
      <c r="L415">
        <f>IFERROR(INDEX(所属情報!$E:$E,MATCH(男子登録情報!A415,所属情報!$A:$A,0)),"")</f>
        <v>492200</v>
      </c>
      <c r="M415" t="str">
        <f t="shared" si="12"/>
        <v>渡邉　壮大 (3)</v>
      </c>
      <c r="N415" t="str">
        <f t="shared" si="13"/>
        <v>ﾜﾀﾅﾍﾞ ｿｳﾀ</v>
      </c>
      <c r="O415" t="str">
        <f>$J415&amp;" "&amp;$I415&amp;" "&amp;"("&amp;$F415&amp;")"</f>
        <v>JPN Sota (3)</v>
      </c>
      <c r="P415" t="s">
        <v>4765</v>
      </c>
      <c r="Q415" t="s">
        <v>4807</v>
      </c>
      <c r="R415" s="118" t="str">
        <f>IF($B415="","",RIGHT($E415*1000+100+COUNTIF($E$2:$E415,$E415),9))</f>
        <v>040828101</v>
      </c>
    </row>
    <row r="416" spans="1:18" customFormat="1" x14ac:dyDescent="0.4">
      <c r="A416" s="259" t="s">
        <v>149</v>
      </c>
      <c r="B416" s="259">
        <v>415</v>
      </c>
      <c r="C416" s="259" t="s">
        <v>3458</v>
      </c>
      <c r="D416" s="259" t="s">
        <v>3459</v>
      </c>
      <c r="E416" s="261">
        <v>20040801</v>
      </c>
      <c r="F416" s="262">
        <v>3</v>
      </c>
      <c r="G416">
        <v>26</v>
      </c>
      <c r="H416" s="263" t="s">
        <v>4390</v>
      </c>
      <c r="I416" s="263" t="s">
        <v>4391</v>
      </c>
      <c r="J416" t="s">
        <v>4807</v>
      </c>
      <c r="L416">
        <f>IFERROR(INDEX(所属情報!$E:$E,MATCH(男子登録情報!A416,所属情報!$A:$A,0)),"")</f>
        <v>492200</v>
      </c>
      <c r="M416" t="str">
        <f t="shared" si="12"/>
        <v>井田　想 (3)</v>
      </c>
      <c r="N416" t="str">
        <f t="shared" si="13"/>
        <v>ｲﾀﾞ ｺｺﾛ</v>
      </c>
      <c r="O416" t="str">
        <f>$J416&amp;" "&amp;$I416&amp;" "&amp;"("&amp;$F416&amp;")"</f>
        <v>JPN Kokoro (3)</v>
      </c>
      <c r="P416" t="s">
        <v>4770</v>
      </c>
      <c r="Q416" t="s">
        <v>4807</v>
      </c>
      <c r="R416" s="118" t="str">
        <f>IF($B416="","",RIGHT($E416*1000+100+COUNTIF($E$2:$E416,$E416),9))</f>
        <v>040801101</v>
      </c>
    </row>
    <row r="417" spans="1:18" customFormat="1" x14ac:dyDescent="0.4">
      <c r="A417" s="259" t="s">
        <v>149</v>
      </c>
      <c r="B417" s="259">
        <v>416</v>
      </c>
      <c r="C417" s="259" t="s">
        <v>3460</v>
      </c>
      <c r="D417" s="259" t="s">
        <v>3461</v>
      </c>
      <c r="E417" s="261">
        <v>20040818</v>
      </c>
      <c r="F417" s="262">
        <v>3</v>
      </c>
      <c r="G417">
        <v>22</v>
      </c>
      <c r="H417" s="263" t="s">
        <v>4392</v>
      </c>
      <c r="I417" s="263" t="s">
        <v>820</v>
      </c>
      <c r="J417" t="s">
        <v>4807</v>
      </c>
      <c r="L417">
        <f>IFERROR(INDEX(所属情報!$E:$E,MATCH(男子登録情報!A417,所属情報!$A:$A,0)),"")</f>
        <v>492200</v>
      </c>
      <c r="M417" t="str">
        <f t="shared" si="12"/>
        <v>小穴　陽哉 (3)</v>
      </c>
      <c r="N417" t="str">
        <f t="shared" si="13"/>
        <v>ｵｱﾅ ﾊﾙﾔ</v>
      </c>
      <c r="O417" t="str">
        <f>$J417&amp;" "&amp;$I417&amp;" "&amp;"("&amp;$F417&amp;")"</f>
        <v>JPN Haruya (3)</v>
      </c>
      <c r="P417" t="s">
        <v>4789</v>
      </c>
      <c r="Q417" t="s">
        <v>4807</v>
      </c>
      <c r="R417" s="118" t="str">
        <f>IF($B417="","",RIGHT($E417*1000+100+COUNTIF($E$2:$E417,$E417),9))</f>
        <v>040818102</v>
      </c>
    </row>
    <row r="418" spans="1:18" customFormat="1" x14ac:dyDescent="0.4">
      <c r="A418" s="259" t="s">
        <v>149</v>
      </c>
      <c r="B418" s="259">
        <v>417</v>
      </c>
      <c r="C418" s="259" t="s">
        <v>3462</v>
      </c>
      <c r="D418" s="259" t="s">
        <v>3463</v>
      </c>
      <c r="E418" s="261">
        <v>20040617</v>
      </c>
      <c r="F418" s="262">
        <v>3</v>
      </c>
      <c r="G418">
        <v>25</v>
      </c>
      <c r="H418" s="263" t="s">
        <v>4393</v>
      </c>
      <c r="I418" s="263" t="s">
        <v>4394</v>
      </c>
      <c r="J418" t="s">
        <v>4807</v>
      </c>
      <c r="L418">
        <f>IFERROR(INDEX(所属情報!$E:$E,MATCH(男子登録情報!A418,所属情報!$A:$A,0)),"")</f>
        <v>492200</v>
      </c>
      <c r="M418" t="str">
        <f t="shared" si="12"/>
        <v>川路　竜平 (3)</v>
      </c>
      <c r="N418" t="str">
        <f t="shared" si="13"/>
        <v>ｶﾜｼﾞ ﾘｭｳﾍｲ</v>
      </c>
      <c r="O418" t="str">
        <f>$J418&amp;" "&amp;$I418&amp;" "&amp;"("&amp;$F418&amp;")"</f>
        <v>JPN Ryuhei (3)</v>
      </c>
      <c r="P418" t="s">
        <v>4770</v>
      </c>
      <c r="Q418" t="s">
        <v>4807</v>
      </c>
      <c r="R418" s="118" t="str">
        <f>IF($B418="","",RIGHT($E418*1000+100+COUNTIF($E$2:$E418,$E418),9))</f>
        <v>040617103</v>
      </c>
    </row>
    <row r="419" spans="1:18" customFormat="1" x14ac:dyDescent="0.4">
      <c r="A419" s="259" t="s">
        <v>149</v>
      </c>
      <c r="B419" s="259">
        <v>418</v>
      </c>
      <c r="C419" s="259" t="s">
        <v>3464</v>
      </c>
      <c r="D419" s="259" t="s">
        <v>3465</v>
      </c>
      <c r="E419" s="261">
        <v>20040730</v>
      </c>
      <c r="F419" s="262">
        <v>3</v>
      </c>
      <c r="G419">
        <v>26</v>
      </c>
      <c r="H419" s="263" t="s">
        <v>4395</v>
      </c>
      <c r="I419" s="263" t="s">
        <v>68</v>
      </c>
      <c r="J419" t="s">
        <v>4807</v>
      </c>
      <c r="L419">
        <f>IFERROR(INDEX(所属情報!$E:$E,MATCH(男子登録情報!A419,所属情報!$A:$A,0)),"")</f>
        <v>492200</v>
      </c>
      <c r="M419" t="str">
        <f t="shared" si="12"/>
        <v>安木　康太 (3)</v>
      </c>
      <c r="N419" t="str">
        <f t="shared" si="13"/>
        <v>ﾔｽｷ ｺｳﾀ</v>
      </c>
      <c r="O419" t="str">
        <f>$J419&amp;" "&amp;$I419&amp;" "&amp;"("&amp;$F419&amp;")"</f>
        <v>JPN Kota (3)</v>
      </c>
      <c r="P419" t="s">
        <v>4771</v>
      </c>
      <c r="Q419" t="s">
        <v>4807</v>
      </c>
      <c r="R419" s="118" t="str">
        <f>IF($B419="","",RIGHT($E419*1000+100+COUNTIF($E$2:$E419,$E419),9))</f>
        <v>040730101</v>
      </c>
    </row>
    <row r="420" spans="1:18" customFormat="1" x14ac:dyDescent="0.4">
      <c r="A420" s="259" t="s">
        <v>149</v>
      </c>
      <c r="B420" s="259">
        <v>419</v>
      </c>
      <c r="C420" s="259" t="s">
        <v>3466</v>
      </c>
      <c r="D420" s="259" t="s">
        <v>3467</v>
      </c>
      <c r="E420" s="261">
        <v>20040531</v>
      </c>
      <c r="F420" s="262">
        <v>3</v>
      </c>
      <c r="G420">
        <v>25</v>
      </c>
      <c r="H420" s="263" t="s">
        <v>361</v>
      </c>
      <c r="I420" s="263" t="s">
        <v>132</v>
      </c>
      <c r="J420" t="s">
        <v>4807</v>
      </c>
      <c r="L420">
        <f>IFERROR(INDEX(所属情報!$E:$E,MATCH(男子登録情報!A420,所属情報!$A:$A,0)),"")</f>
        <v>492200</v>
      </c>
      <c r="M420" t="str">
        <f t="shared" si="12"/>
        <v>髙橋　侑聖 (3)</v>
      </c>
      <c r="N420" t="str">
        <f t="shared" si="13"/>
        <v>ﾀｶﾊｼ ﾕｳﾏ</v>
      </c>
      <c r="O420" t="str">
        <f>$J420&amp;" "&amp;$I420&amp;" "&amp;"("&amp;$F420&amp;")"</f>
        <v>JPN Yuma (3)</v>
      </c>
      <c r="P420" t="s">
        <v>4770</v>
      </c>
      <c r="Q420" t="s">
        <v>4807</v>
      </c>
      <c r="R420" s="118" t="str">
        <f>IF($B420="","",RIGHT($E420*1000+100+COUNTIF($E$2:$E420,$E420),9))</f>
        <v>040531101</v>
      </c>
    </row>
    <row r="421" spans="1:18" customFormat="1" x14ac:dyDescent="0.4">
      <c r="A421" s="259" t="s">
        <v>149</v>
      </c>
      <c r="B421" s="259">
        <v>420</v>
      </c>
      <c r="C421" s="259" t="s">
        <v>3468</v>
      </c>
      <c r="D421" s="259" t="s">
        <v>3469</v>
      </c>
      <c r="E421" s="261">
        <v>20040702</v>
      </c>
      <c r="F421" s="262">
        <v>3</v>
      </c>
      <c r="G421">
        <v>26</v>
      </c>
      <c r="H421" s="263" t="s">
        <v>135</v>
      </c>
      <c r="I421" s="263" t="s">
        <v>240</v>
      </c>
      <c r="J421" t="s">
        <v>4807</v>
      </c>
      <c r="L421">
        <f>IFERROR(INDEX(所属情報!$E:$E,MATCH(男子登録情報!A421,所属情報!$A:$A,0)),"")</f>
        <v>492200</v>
      </c>
      <c r="M421" t="str">
        <f t="shared" si="12"/>
        <v>仲谷　颯真 (3)</v>
      </c>
      <c r="N421" t="str">
        <f t="shared" si="13"/>
        <v>ﾅｶﾀﾆ ｿｳﾏ</v>
      </c>
      <c r="O421" t="str">
        <f>$J421&amp;" "&amp;$I421&amp;" "&amp;"("&amp;$F421&amp;")"</f>
        <v>JPN Soma (3)</v>
      </c>
      <c r="P421" t="s">
        <v>4773</v>
      </c>
      <c r="Q421" t="s">
        <v>4807</v>
      </c>
      <c r="R421" s="118" t="str">
        <f>IF($B421="","",RIGHT($E421*1000+100+COUNTIF($E$2:$E421,$E421),9))</f>
        <v>040702101</v>
      </c>
    </row>
    <row r="422" spans="1:18" customFormat="1" x14ac:dyDescent="0.4">
      <c r="A422" s="259" t="s">
        <v>149</v>
      </c>
      <c r="B422" s="259">
        <v>421</v>
      </c>
      <c r="C422" s="259" t="s">
        <v>3470</v>
      </c>
      <c r="D422" s="259" t="s">
        <v>3471</v>
      </c>
      <c r="E422" s="261">
        <v>20041212</v>
      </c>
      <c r="F422" s="262">
        <v>3</v>
      </c>
      <c r="G422">
        <v>27</v>
      </c>
      <c r="H422" s="263" t="s">
        <v>4396</v>
      </c>
      <c r="I422" s="263" t="s">
        <v>4397</v>
      </c>
      <c r="J422" t="s">
        <v>4807</v>
      </c>
      <c r="L422">
        <f>IFERROR(INDEX(所属情報!$E:$E,MATCH(男子登録情報!A422,所属情報!$A:$A,0)),"")</f>
        <v>492200</v>
      </c>
      <c r="M422" t="str">
        <f t="shared" si="12"/>
        <v>金近　東悟 (3)</v>
      </c>
      <c r="N422" t="str">
        <f t="shared" si="13"/>
        <v>ｶﾈﾁｶ ﾄｳｺﾞ</v>
      </c>
      <c r="O422" t="str">
        <f>$J422&amp;" "&amp;$I422&amp;" "&amp;"("&amp;$F422&amp;")"</f>
        <v>JPN Togo (3)</v>
      </c>
      <c r="P422" t="s">
        <v>4765</v>
      </c>
      <c r="Q422" t="s">
        <v>4807</v>
      </c>
      <c r="R422" s="118" t="str">
        <f>IF($B422="","",RIGHT($E422*1000+100+COUNTIF($E$2:$E422,$E422),9))</f>
        <v>041212101</v>
      </c>
    </row>
    <row r="423" spans="1:18" customFormat="1" x14ac:dyDescent="0.4">
      <c r="A423" s="259" t="s">
        <v>149</v>
      </c>
      <c r="B423" s="259">
        <v>422</v>
      </c>
      <c r="C423" s="259" t="s">
        <v>3472</v>
      </c>
      <c r="D423" s="259" t="s">
        <v>3473</v>
      </c>
      <c r="E423" s="261">
        <v>20041222</v>
      </c>
      <c r="F423" s="262">
        <v>3</v>
      </c>
      <c r="G423">
        <v>25</v>
      </c>
      <c r="H423" s="263" t="s">
        <v>672</v>
      </c>
      <c r="I423" s="263" t="s">
        <v>4398</v>
      </c>
      <c r="J423" t="s">
        <v>4807</v>
      </c>
      <c r="L423">
        <f>IFERROR(INDEX(所属情報!$E:$E,MATCH(男子登録情報!A423,所属情報!$A:$A,0)),"")</f>
        <v>492200</v>
      </c>
      <c r="M423" t="str">
        <f t="shared" si="12"/>
        <v>畑中　常似 (3)</v>
      </c>
      <c r="N423" t="str">
        <f t="shared" si="13"/>
        <v>ﾊﾀﾅｶ ｼﾞｮｳｼﾞ</v>
      </c>
      <c r="O423" t="str">
        <f>$J423&amp;" "&amp;$I423&amp;" "&amp;"("&amp;$F423&amp;")"</f>
        <v>JPN Joji (3)</v>
      </c>
      <c r="P423" t="s">
        <v>4784</v>
      </c>
      <c r="Q423" t="s">
        <v>4807</v>
      </c>
      <c r="R423" s="118" t="str">
        <f>IF($B423="","",RIGHT($E423*1000+100+COUNTIF($E$2:$E423,$E423),9))</f>
        <v>041222101</v>
      </c>
    </row>
    <row r="424" spans="1:18" customFormat="1" x14ac:dyDescent="0.4">
      <c r="A424" s="259" t="s">
        <v>149</v>
      </c>
      <c r="B424" s="259">
        <v>423</v>
      </c>
      <c r="C424" s="259" t="s">
        <v>3474</v>
      </c>
      <c r="D424" s="259" t="s">
        <v>3475</v>
      </c>
      <c r="E424" s="261">
        <v>20040814</v>
      </c>
      <c r="F424" s="262">
        <v>3</v>
      </c>
      <c r="G424">
        <v>25</v>
      </c>
      <c r="H424" s="263" t="s">
        <v>131</v>
      </c>
      <c r="I424" s="263" t="s">
        <v>4399</v>
      </c>
      <c r="J424" t="s">
        <v>4807</v>
      </c>
      <c r="L424">
        <f>IFERROR(INDEX(所属情報!$E:$E,MATCH(男子登録情報!A424,所属情報!$A:$A,0)),"")</f>
        <v>492200</v>
      </c>
      <c r="M424" t="str">
        <f t="shared" si="12"/>
        <v>柴田　怜人 (3)</v>
      </c>
      <c r="N424" t="str">
        <f t="shared" si="13"/>
        <v>ｼﾊﾞﾀ ﾚｲﾄ</v>
      </c>
      <c r="O424" t="str">
        <f>$J424&amp;" "&amp;$I424&amp;" "&amp;"("&amp;$F424&amp;")"</f>
        <v>JPN Reito (3)</v>
      </c>
      <c r="P424" t="s">
        <v>4764</v>
      </c>
      <c r="Q424" t="s">
        <v>4807</v>
      </c>
      <c r="R424" s="118" t="str">
        <f>IF($B424="","",RIGHT($E424*1000+100+COUNTIF($E$2:$E424,$E424),9))</f>
        <v>040814101</v>
      </c>
    </row>
    <row r="425" spans="1:18" customFormat="1" x14ac:dyDescent="0.4">
      <c r="A425" s="259" t="s">
        <v>149</v>
      </c>
      <c r="B425" s="259">
        <v>424</v>
      </c>
      <c r="C425" s="259" t="s">
        <v>3476</v>
      </c>
      <c r="D425" s="259" t="s">
        <v>3477</v>
      </c>
      <c r="E425" s="261">
        <v>20040807</v>
      </c>
      <c r="F425" s="262">
        <v>3</v>
      </c>
      <c r="G425">
        <v>40</v>
      </c>
      <c r="H425" s="263" t="s">
        <v>114</v>
      </c>
      <c r="I425" s="263" t="s">
        <v>1037</v>
      </c>
      <c r="J425" t="s">
        <v>4807</v>
      </c>
      <c r="L425">
        <f>IFERROR(INDEX(所属情報!$E:$E,MATCH(男子登録情報!A425,所属情報!$A:$A,0)),"")</f>
        <v>492200</v>
      </c>
      <c r="M425" t="str">
        <f t="shared" si="12"/>
        <v>齋藤　幹斗 (3)</v>
      </c>
      <c r="N425" t="str">
        <f t="shared" si="13"/>
        <v>ｻｲﾄｳ ﾐｷﾄ</v>
      </c>
      <c r="O425" t="str">
        <f>$J425&amp;" "&amp;$I425&amp;" "&amp;"("&amp;$F425&amp;")"</f>
        <v>JPN Mikito (3)</v>
      </c>
      <c r="P425" t="s">
        <v>4771</v>
      </c>
      <c r="Q425" t="s">
        <v>4807</v>
      </c>
      <c r="R425" s="118" t="str">
        <f>IF($B425="","",RIGHT($E425*1000+100+COUNTIF($E$2:$E425,$E425),9))</f>
        <v>040807103</v>
      </c>
    </row>
    <row r="426" spans="1:18" customFormat="1" x14ac:dyDescent="0.4">
      <c r="A426" s="259" t="s">
        <v>149</v>
      </c>
      <c r="B426" s="259">
        <v>425</v>
      </c>
      <c r="C426" s="259" t="s">
        <v>3478</v>
      </c>
      <c r="D426" s="259" t="s">
        <v>3479</v>
      </c>
      <c r="E426" s="261">
        <v>20041103</v>
      </c>
      <c r="F426" s="262">
        <v>3</v>
      </c>
      <c r="G426">
        <v>33</v>
      </c>
      <c r="H426" s="263" t="s">
        <v>1708</v>
      </c>
      <c r="I426" s="263" t="s">
        <v>711</v>
      </c>
      <c r="J426" t="s">
        <v>4807</v>
      </c>
      <c r="L426">
        <f>IFERROR(INDEX(所属情報!$E:$E,MATCH(男子登録情報!A426,所属情報!$A:$A,0)),"")</f>
        <v>492200</v>
      </c>
      <c r="M426" t="str">
        <f t="shared" si="12"/>
        <v>秋山　柊二 (3)</v>
      </c>
      <c r="N426" t="str">
        <f t="shared" si="13"/>
        <v>ｱｷﾔﾏ ｼｭｳｼﾞ</v>
      </c>
      <c r="O426" t="str">
        <f>$J426&amp;" "&amp;$I426&amp;" "&amp;"("&amp;$F426&amp;")"</f>
        <v>JPN Shuji (3)</v>
      </c>
      <c r="P426" t="s">
        <v>4765</v>
      </c>
      <c r="Q426" t="s">
        <v>4807</v>
      </c>
      <c r="R426" s="118" t="str">
        <f>IF($B426="","",RIGHT($E426*1000+100+COUNTIF($E$2:$E426,$E426),9))</f>
        <v>041103101</v>
      </c>
    </row>
    <row r="427" spans="1:18" customFormat="1" x14ac:dyDescent="0.4">
      <c r="A427" s="259" t="s">
        <v>149</v>
      </c>
      <c r="B427" s="259">
        <v>426</v>
      </c>
      <c r="C427" s="259" t="s">
        <v>3480</v>
      </c>
      <c r="D427" s="259" t="s">
        <v>3481</v>
      </c>
      <c r="E427" s="261">
        <v>20030625</v>
      </c>
      <c r="F427" s="262">
        <v>3</v>
      </c>
      <c r="G427">
        <v>43</v>
      </c>
      <c r="H427" s="263" t="s">
        <v>108</v>
      </c>
      <c r="I427" s="263" t="s">
        <v>181</v>
      </c>
      <c r="J427" t="s">
        <v>4807</v>
      </c>
      <c r="L427">
        <f>IFERROR(INDEX(所属情報!$E:$E,MATCH(男子登録情報!A427,所属情報!$A:$A,0)),"")</f>
        <v>492200</v>
      </c>
      <c r="M427" t="str">
        <f t="shared" si="12"/>
        <v>田中　裕人 (3)</v>
      </c>
      <c r="N427" t="str">
        <f t="shared" si="13"/>
        <v>ﾀﾅｶ ﾕｳﾄ</v>
      </c>
      <c r="O427" t="str">
        <f>$J427&amp;" "&amp;$I427&amp;" "&amp;"("&amp;$F427&amp;")"</f>
        <v>JPN Yuto (3)</v>
      </c>
      <c r="P427" t="s">
        <v>4770</v>
      </c>
      <c r="Q427" t="s">
        <v>4807</v>
      </c>
      <c r="R427" s="118" t="str">
        <f>IF($B427="","",RIGHT($E427*1000+100+COUNTIF($E$2:$E427,$E427),9))</f>
        <v>030625101</v>
      </c>
    </row>
    <row r="428" spans="1:18" customFormat="1" x14ac:dyDescent="0.4">
      <c r="A428" s="259" t="s">
        <v>149</v>
      </c>
      <c r="B428" s="259">
        <v>427</v>
      </c>
      <c r="C428" s="259" t="s">
        <v>3482</v>
      </c>
      <c r="D428" s="259" t="s">
        <v>3483</v>
      </c>
      <c r="E428" s="261">
        <v>20040504</v>
      </c>
      <c r="F428" s="262">
        <v>3</v>
      </c>
      <c r="G428">
        <v>26</v>
      </c>
      <c r="H428" s="263" t="s">
        <v>4400</v>
      </c>
      <c r="I428" s="263" t="s">
        <v>4401</v>
      </c>
      <c r="J428" t="s">
        <v>4807</v>
      </c>
      <c r="L428">
        <f>IFERROR(INDEX(所属情報!$E:$E,MATCH(男子登録情報!A428,所属情報!$A:$A,0)),"")</f>
        <v>492200</v>
      </c>
      <c r="M428" t="str">
        <f t="shared" si="12"/>
        <v>高屋　天海 (3)</v>
      </c>
      <c r="N428" t="str">
        <f t="shared" si="13"/>
        <v>ﾀｶﾔ ﾃﾝｶ</v>
      </c>
      <c r="O428" t="str">
        <f>$J428&amp;" "&amp;$I428&amp;" "&amp;"("&amp;$F428&amp;")"</f>
        <v>JPN Tenka (3)</v>
      </c>
      <c r="P428" t="s">
        <v>4771</v>
      </c>
      <c r="Q428" t="s">
        <v>4807</v>
      </c>
      <c r="R428" s="118" t="str">
        <f>IF($B428="","",RIGHT($E428*1000+100+COUNTIF($E$2:$E428,$E428),9))</f>
        <v>040504101</v>
      </c>
    </row>
    <row r="429" spans="1:18" customFormat="1" x14ac:dyDescent="0.4">
      <c r="A429" s="259" t="s">
        <v>149</v>
      </c>
      <c r="B429" s="259">
        <v>428</v>
      </c>
      <c r="C429" s="259" t="s">
        <v>3484</v>
      </c>
      <c r="D429" s="259" t="s">
        <v>3485</v>
      </c>
      <c r="E429" s="261">
        <v>20040818</v>
      </c>
      <c r="F429" s="262">
        <v>3</v>
      </c>
      <c r="G429">
        <v>27</v>
      </c>
      <c r="H429" s="263" t="s">
        <v>153</v>
      </c>
      <c r="I429" s="263" t="s">
        <v>1083</v>
      </c>
      <c r="J429" t="s">
        <v>4807</v>
      </c>
      <c r="L429">
        <f>IFERROR(INDEX(所属情報!$E:$E,MATCH(男子登録情報!A429,所属情報!$A:$A,0)),"")</f>
        <v>492200</v>
      </c>
      <c r="M429" t="str">
        <f t="shared" si="12"/>
        <v>鈴木　陽太 (3)</v>
      </c>
      <c r="N429" t="str">
        <f t="shared" si="13"/>
        <v>ｽｽﾞｷ ﾋﾅﾀ</v>
      </c>
      <c r="O429" t="str">
        <f>$J429&amp;" "&amp;$I429&amp;" "&amp;"("&amp;$F429&amp;")"</f>
        <v>JPN Hinata (3)</v>
      </c>
      <c r="P429" t="s">
        <v>4770</v>
      </c>
      <c r="Q429" t="s">
        <v>4807</v>
      </c>
      <c r="R429" s="118" t="str">
        <f>IF($B429="","",RIGHT($E429*1000+100+COUNTIF($E$2:$E429,$E429),9))</f>
        <v>040818103</v>
      </c>
    </row>
    <row r="430" spans="1:18" customFormat="1" x14ac:dyDescent="0.4">
      <c r="A430" s="259" t="s">
        <v>149</v>
      </c>
      <c r="B430" s="259">
        <v>429</v>
      </c>
      <c r="C430" s="259" t="s">
        <v>3486</v>
      </c>
      <c r="D430" s="259" t="s">
        <v>3487</v>
      </c>
      <c r="E430" s="261">
        <v>20041023</v>
      </c>
      <c r="F430" s="262">
        <v>3</v>
      </c>
      <c r="G430">
        <v>24</v>
      </c>
      <c r="H430" s="263" t="s">
        <v>4402</v>
      </c>
      <c r="I430" s="263" t="s">
        <v>4403</v>
      </c>
      <c r="J430" t="s">
        <v>4807</v>
      </c>
      <c r="L430">
        <f>IFERROR(INDEX(所属情報!$E:$E,MATCH(男子登録情報!A430,所属情報!$A:$A,0)),"")</f>
        <v>492200</v>
      </c>
      <c r="M430" t="str">
        <f t="shared" si="12"/>
        <v>浦﨑　倖碧 (3)</v>
      </c>
      <c r="N430" t="str">
        <f t="shared" si="13"/>
        <v>ｳﾗｻｷ ｺｳﾍｷ</v>
      </c>
      <c r="O430" t="str">
        <f>$J430&amp;" "&amp;$I430&amp;" "&amp;"("&amp;$F430&amp;")"</f>
        <v>JPN Koheki (3)</v>
      </c>
      <c r="P430" t="s">
        <v>4770</v>
      </c>
      <c r="Q430" t="s">
        <v>4807</v>
      </c>
      <c r="R430" s="118" t="str">
        <f>IF($B430="","",RIGHT($E430*1000+100+COUNTIF($E$2:$E430,$E430),9))</f>
        <v>041023101</v>
      </c>
    </row>
    <row r="431" spans="1:18" customFormat="1" x14ac:dyDescent="0.4">
      <c r="A431" s="259" t="s">
        <v>149</v>
      </c>
      <c r="B431" s="259">
        <v>430</v>
      </c>
      <c r="C431" s="259" t="s">
        <v>3488</v>
      </c>
      <c r="D431" s="259" t="s">
        <v>3489</v>
      </c>
      <c r="E431" s="261">
        <v>20040412</v>
      </c>
      <c r="F431" s="262">
        <v>3</v>
      </c>
      <c r="G431">
        <v>22</v>
      </c>
      <c r="H431" s="263" t="s">
        <v>252</v>
      </c>
      <c r="I431" s="263" t="s">
        <v>254</v>
      </c>
      <c r="J431" t="s">
        <v>4807</v>
      </c>
      <c r="L431">
        <f>IFERROR(INDEX(所属情報!$E:$E,MATCH(男子登録情報!A431,所属情報!$A:$A,0)),"")</f>
        <v>492200</v>
      </c>
      <c r="M431" t="str">
        <f t="shared" si="12"/>
        <v>落合　駿介 (3)</v>
      </c>
      <c r="N431" t="str">
        <f t="shared" si="13"/>
        <v>ｵﾁｱｲ ｼｭﾝｽｹ</v>
      </c>
      <c r="O431" t="str">
        <f>$J431&amp;" "&amp;$I431&amp;" "&amp;"("&amp;$F431&amp;")"</f>
        <v>JPN Shunsuke (3)</v>
      </c>
      <c r="P431" t="s">
        <v>4770</v>
      </c>
      <c r="Q431" t="s">
        <v>4807</v>
      </c>
      <c r="R431" s="118" t="str">
        <f>IF($B431="","",RIGHT($E431*1000+100+COUNTIF($E$2:$E431,$E431),9))</f>
        <v>040412102</v>
      </c>
    </row>
    <row r="432" spans="1:18" customFormat="1" x14ac:dyDescent="0.4">
      <c r="A432" s="259" t="s">
        <v>149</v>
      </c>
      <c r="B432" s="259">
        <v>431</v>
      </c>
      <c r="C432" s="259" t="s">
        <v>3490</v>
      </c>
      <c r="D432" s="259" t="s">
        <v>3491</v>
      </c>
      <c r="E432" s="261">
        <v>20040514</v>
      </c>
      <c r="F432" s="262">
        <v>3</v>
      </c>
      <c r="G432">
        <v>25</v>
      </c>
      <c r="H432" s="263" t="s">
        <v>159</v>
      </c>
      <c r="I432" s="263" t="s">
        <v>1638</v>
      </c>
      <c r="J432" t="s">
        <v>4807</v>
      </c>
      <c r="L432">
        <f>IFERROR(INDEX(所属情報!$E:$E,MATCH(男子登録情報!A432,所属情報!$A:$A,0)),"")</f>
        <v>492200</v>
      </c>
      <c r="M432" t="str">
        <f t="shared" si="12"/>
        <v>東　誠樹 (3)</v>
      </c>
      <c r="N432" t="str">
        <f t="shared" si="13"/>
        <v>ﾋｶﾞｼ ﾅﾙｷ</v>
      </c>
      <c r="O432" t="str">
        <f>$J432&amp;" "&amp;$I432&amp;" "&amp;"("&amp;$F432&amp;")"</f>
        <v>JPN Naruki (3)</v>
      </c>
      <c r="P432" t="s">
        <v>4765</v>
      </c>
      <c r="Q432" t="s">
        <v>4807</v>
      </c>
      <c r="R432" s="118" t="str">
        <f>IF($B432="","",RIGHT($E432*1000+100+COUNTIF($E$2:$E432,$E432),9))</f>
        <v>040514101</v>
      </c>
    </row>
    <row r="433" spans="1:18" customFormat="1" x14ac:dyDescent="0.4">
      <c r="A433" s="259" t="s">
        <v>149</v>
      </c>
      <c r="B433" s="259">
        <v>432</v>
      </c>
      <c r="C433" s="259" t="s">
        <v>3492</v>
      </c>
      <c r="D433" s="259" t="s">
        <v>3493</v>
      </c>
      <c r="E433" s="261">
        <v>20030516</v>
      </c>
      <c r="F433" s="262">
        <v>3</v>
      </c>
      <c r="G433">
        <v>36</v>
      </c>
      <c r="H433" s="263" t="s">
        <v>520</v>
      </c>
      <c r="I433" s="263" t="s">
        <v>91</v>
      </c>
      <c r="J433" t="s">
        <v>4807</v>
      </c>
      <c r="L433">
        <f>IFERROR(INDEX(所属情報!$E:$E,MATCH(男子登録情報!A433,所属情報!$A:$A,0)),"")</f>
        <v>492200</v>
      </c>
      <c r="M433" t="str">
        <f t="shared" si="12"/>
        <v>小西　篤史 (3)</v>
      </c>
      <c r="N433" t="str">
        <f t="shared" si="13"/>
        <v>ｺﾆｼ ｱﾂｼ</v>
      </c>
      <c r="O433" t="str">
        <f>$J433&amp;" "&amp;$I433&amp;" "&amp;"("&amp;$F433&amp;")"</f>
        <v>JPN Atsushi (3)</v>
      </c>
      <c r="P433" t="s">
        <v>4770</v>
      </c>
      <c r="Q433" t="s">
        <v>4807</v>
      </c>
      <c r="R433" s="118" t="str">
        <f>IF($B433="","",RIGHT($E433*1000+100+COUNTIF($E$2:$E433,$E433),9))</f>
        <v>030516101</v>
      </c>
    </row>
    <row r="434" spans="1:18" customFormat="1" x14ac:dyDescent="0.4">
      <c r="A434" s="259" t="s">
        <v>149</v>
      </c>
      <c r="B434" s="259">
        <v>433</v>
      </c>
      <c r="C434" s="259" t="s">
        <v>3494</v>
      </c>
      <c r="D434" s="259" t="s">
        <v>3495</v>
      </c>
      <c r="E434" s="261">
        <v>20030605</v>
      </c>
      <c r="F434" s="262">
        <v>3</v>
      </c>
      <c r="G434">
        <v>27</v>
      </c>
      <c r="H434" s="263" t="s">
        <v>4404</v>
      </c>
      <c r="I434" s="263" t="s">
        <v>181</v>
      </c>
      <c r="J434" t="s">
        <v>4807</v>
      </c>
      <c r="L434">
        <f>IFERROR(INDEX(所属情報!$E:$E,MATCH(男子登録情報!A434,所属情報!$A:$A,0)),"")</f>
        <v>492200</v>
      </c>
      <c r="M434" t="str">
        <f t="shared" si="12"/>
        <v>鈴江　優人 (3)</v>
      </c>
      <c r="N434" t="str">
        <f t="shared" si="13"/>
        <v>ｽｽﾞｴ ﾕｳﾄ</v>
      </c>
      <c r="O434" t="str">
        <f>$J434&amp;" "&amp;$I434&amp;" "&amp;"("&amp;$F434&amp;")"</f>
        <v>JPN Yuto (3)</v>
      </c>
      <c r="P434" t="s">
        <v>4770</v>
      </c>
      <c r="Q434" t="s">
        <v>4807</v>
      </c>
      <c r="R434" s="118" t="str">
        <f>IF($B434="","",RIGHT($E434*1000+100+COUNTIF($E$2:$E434,$E434),9))</f>
        <v>030605101</v>
      </c>
    </row>
    <row r="435" spans="1:18" customFormat="1" x14ac:dyDescent="0.4">
      <c r="A435" s="259" t="s">
        <v>149</v>
      </c>
      <c r="B435" s="259">
        <v>434</v>
      </c>
      <c r="C435" s="259" t="s">
        <v>3496</v>
      </c>
      <c r="D435" s="259" t="s">
        <v>3497</v>
      </c>
      <c r="E435" s="261">
        <v>20040423</v>
      </c>
      <c r="F435" s="262">
        <v>3</v>
      </c>
      <c r="G435">
        <v>25</v>
      </c>
      <c r="H435" s="263" t="s">
        <v>4405</v>
      </c>
      <c r="I435" s="263" t="s">
        <v>160</v>
      </c>
      <c r="J435" t="s">
        <v>4807</v>
      </c>
      <c r="L435">
        <f>IFERROR(INDEX(所属情報!$E:$E,MATCH(男子登録情報!A435,所属情報!$A:$A,0)),"")</f>
        <v>492200</v>
      </c>
      <c r="M435" t="str">
        <f t="shared" si="12"/>
        <v>今在家　直暉 (3)</v>
      </c>
      <c r="N435" t="str">
        <f t="shared" si="13"/>
        <v>ｲﾏｻﾞｲｹ ﾅｵｷ</v>
      </c>
      <c r="O435" t="str">
        <f>$J435&amp;" "&amp;$I435&amp;" "&amp;"("&amp;$F435&amp;")"</f>
        <v>JPN Naoki (3)</v>
      </c>
      <c r="P435" t="s">
        <v>4766</v>
      </c>
      <c r="Q435" t="s">
        <v>4807</v>
      </c>
      <c r="R435" s="118" t="str">
        <f>IF($B435="","",RIGHT($E435*1000+100+COUNTIF($E$2:$E435,$E435),9))</f>
        <v>040423101</v>
      </c>
    </row>
    <row r="436" spans="1:18" customFormat="1" x14ac:dyDescent="0.4">
      <c r="A436" s="259" t="s">
        <v>149</v>
      </c>
      <c r="B436" s="259">
        <v>435</v>
      </c>
      <c r="C436" s="259" t="s">
        <v>3498</v>
      </c>
      <c r="D436" s="259" t="s">
        <v>3499</v>
      </c>
      <c r="E436" s="261">
        <v>20040906</v>
      </c>
      <c r="F436" s="262">
        <v>3</v>
      </c>
      <c r="G436">
        <v>28</v>
      </c>
      <c r="H436" s="263" t="s">
        <v>336</v>
      </c>
      <c r="I436" s="263" t="s">
        <v>213</v>
      </c>
      <c r="J436" t="s">
        <v>4807</v>
      </c>
      <c r="L436">
        <f>IFERROR(INDEX(所属情報!$E:$E,MATCH(男子登録情報!A436,所属情報!$A:$A,0)),"")</f>
        <v>492200</v>
      </c>
      <c r="M436" t="str">
        <f t="shared" si="12"/>
        <v>織田　誠也 (3)</v>
      </c>
      <c r="N436" t="str">
        <f t="shared" si="13"/>
        <v>ｵﾀﾞ ｾｲﾔ</v>
      </c>
      <c r="O436" t="str">
        <f>$J436&amp;" "&amp;$I436&amp;" "&amp;"("&amp;$F436&amp;")"</f>
        <v>JPN Seiya (3)</v>
      </c>
      <c r="P436" t="s">
        <v>4768</v>
      </c>
      <c r="Q436" t="s">
        <v>4807</v>
      </c>
      <c r="R436" s="118" t="str">
        <f>IF($B436="","",RIGHT($E436*1000+100+COUNTIF($E$2:$E436,$E436),9))</f>
        <v>040906101</v>
      </c>
    </row>
    <row r="437" spans="1:18" customFormat="1" x14ac:dyDescent="0.4">
      <c r="A437" s="259" t="s">
        <v>149</v>
      </c>
      <c r="B437" s="259">
        <v>436</v>
      </c>
      <c r="C437" s="259" t="s">
        <v>3500</v>
      </c>
      <c r="D437" s="259" t="s">
        <v>3501</v>
      </c>
      <c r="E437" s="261">
        <v>20050113</v>
      </c>
      <c r="F437" s="262">
        <v>3</v>
      </c>
      <c r="G437">
        <v>24</v>
      </c>
      <c r="H437" s="263" t="s">
        <v>80</v>
      </c>
      <c r="I437" s="263" t="s">
        <v>54</v>
      </c>
      <c r="J437" t="s">
        <v>4807</v>
      </c>
      <c r="L437">
        <f>IFERROR(INDEX(所属情報!$E:$E,MATCH(男子登録情報!A437,所属情報!$A:$A,0)),"")</f>
        <v>492200</v>
      </c>
      <c r="M437" t="str">
        <f t="shared" si="12"/>
        <v>岩本　嵩己 (3)</v>
      </c>
      <c r="N437" t="str">
        <f t="shared" si="13"/>
        <v>ｲﾜﾓﾄ ｺｳｷ</v>
      </c>
      <c r="O437" t="str">
        <f>$J437&amp;" "&amp;$I437&amp;" "&amp;"("&amp;$F437&amp;")"</f>
        <v>JPN Koki (3)</v>
      </c>
      <c r="P437" t="s">
        <v>4772</v>
      </c>
      <c r="Q437" t="s">
        <v>4807</v>
      </c>
      <c r="R437" s="118" t="str">
        <f>IF($B437="","",RIGHT($E437*1000+100+COUNTIF($E$2:$E437,$E437),9))</f>
        <v>050113102</v>
      </c>
    </row>
    <row r="438" spans="1:18" customFormat="1" x14ac:dyDescent="0.4">
      <c r="A438" s="259" t="s">
        <v>149</v>
      </c>
      <c r="B438" s="259">
        <v>437</v>
      </c>
      <c r="C438" s="259" t="s">
        <v>3502</v>
      </c>
      <c r="D438" s="259" t="s">
        <v>3503</v>
      </c>
      <c r="E438" s="261">
        <v>20040901</v>
      </c>
      <c r="F438" s="262">
        <v>3</v>
      </c>
      <c r="G438">
        <v>22</v>
      </c>
      <c r="H438" s="263" t="s">
        <v>4406</v>
      </c>
      <c r="I438" s="263" t="s">
        <v>68</v>
      </c>
      <c r="J438" t="s">
        <v>4807</v>
      </c>
      <c r="L438">
        <f>IFERROR(INDEX(所属情報!$E:$E,MATCH(男子登録情報!A438,所属情報!$A:$A,0)),"")</f>
        <v>492200</v>
      </c>
      <c r="M438" t="str">
        <f t="shared" si="12"/>
        <v>五十嵐　滉太 (3)</v>
      </c>
      <c r="N438" t="str">
        <f t="shared" si="13"/>
        <v>ｲｶﾞﾗｼ ｺｳﾀ</v>
      </c>
      <c r="O438" t="str">
        <f>$J438&amp;" "&amp;$I438&amp;" "&amp;"("&amp;$F438&amp;")"</f>
        <v>JPN Kota (3)</v>
      </c>
      <c r="P438" t="s">
        <v>4765</v>
      </c>
      <c r="Q438" t="s">
        <v>4807</v>
      </c>
      <c r="R438" s="118" t="str">
        <f>IF($B438="","",RIGHT($E438*1000+100+COUNTIF($E$2:$E438,$E438),9))</f>
        <v>040901101</v>
      </c>
    </row>
    <row r="439" spans="1:18" customFormat="1" x14ac:dyDescent="0.4">
      <c r="A439" s="259" t="s">
        <v>149</v>
      </c>
      <c r="B439" s="259">
        <v>438</v>
      </c>
      <c r="C439" s="259" t="s">
        <v>3506</v>
      </c>
      <c r="D439" s="259" t="s">
        <v>3507</v>
      </c>
      <c r="E439" s="261">
        <v>20050203</v>
      </c>
      <c r="F439" s="262">
        <v>3</v>
      </c>
      <c r="G439">
        <v>25</v>
      </c>
      <c r="H439" s="263" t="s">
        <v>4408</v>
      </c>
      <c r="I439" s="263" t="s">
        <v>546</v>
      </c>
      <c r="J439" t="s">
        <v>4807</v>
      </c>
      <c r="L439">
        <f>IFERROR(INDEX(所属情報!$E:$E,MATCH(男子登録情報!A439,所属情報!$A:$A,0)),"")</f>
        <v>492200</v>
      </c>
      <c r="M439" t="str">
        <f t="shared" si="12"/>
        <v>三永　大輔 (3)</v>
      </c>
      <c r="N439" t="str">
        <f t="shared" si="13"/>
        <v>ﾐﾅｶﾞ ﾀﾞｲｽｹ</v>
      </c>
      <c r="O439" t="str">
        <f>$J439&amp;" "&amp;$I439&amp;" "&amp;"("&amp;$F439&amp;")"</f>
        <v>JPN Daisuke (3)</v>
      </c>
      <c r="P439" t="s">
        <v>4784</v>
      </c>
      <c r="Q439" t="s">
        <v>4807</v>
      </c>
      <c r="R439" s="118" t="str">
        <f>IF($B439="","",RIGHT($E439*1000+100+COUNTIF($E$2:$E439,$E439),9))</f>
        <v>050203101</v>
      </c>
    </row>
    <row r="440" spans="1:18" customFormat="1" x14ac:dyDescent="0.4">
      <c r="A440" s="259" t="s">
        <v>149</v>
      </c>
      <c r="B440" s="259">
        <v>439</v>
      </c>
      <c r="C440" s="259" t="s">
        <v>3508</v>
      </c>
      <c r="D440" s="259" t="s">
        <v>3509</v>
      </c>
      <c r="E440" s="261">
        <v>20050103</v>
      </c>
      <c r="F440" s="262">
        <v>3</v>
      </c>
      <c r="G440">
        <v>26</v>
      </c>
      <c r="H440" s="263" t="s">
        <v>4409</v>
      </c>
      <c r="I440" s="263" t="s">
        <v>733</v>
      </c>
      <c r="J440" t="s">
        <v>4807</v>
      </c>
      <c r="L440">
        <f>IFERROR(INDEX(所属情報!$E:$E,MATCH(男子登録情報!A440,所属情報!$A:$A,0)),"")</f>
        <v>492200</v>
      </c>
      <c r="M440" t="str">
        <f t="shared" si="12"/>
        <v>吉尾　康一 (3)</v>
      </c>
      <c r="N440" t="str">
        <f t="shared" si="13"/>
        <v>ﾖｼｵ ｺｳｲﾁ</v>
      </c>
      <c r="O440" t="str">
        <f>$J440&amp;" "&amp;$I440&amp;" "&amp;"("&amp;$F440&amp;")"</f>
        <v>JPN Koichi (3)</v>
      </c>
      <c r="P440" t="s">
        <v>4771</v>
      </c>
      <c r="Q440" t="s">
        <v>4807</v>
      </c>
      <c r="R440" s="118" t="str">
        <f>IF($B440="","",RIGHT($E440*1000+100+COUNTIF($E$2:$E440,$E440),9))</f>
        <v>050103101</v>
      </c>
    </row>
    <row r="441" spans="1:18" customFormat="1" x14ac:dyDescent="0.4">
      <c r="A441" s="259" t="s">
        <v>149</v>
      </c>
      <c r="B441" s="259">
        <v>440</v>
      </c>
      <c r="C441" s="259" t="s">
        <v>5092</v>
      </c>
      <c r="D441" s="259" t="s">
        <v>5093</v>
      </c>
      <c r="E441" s="261">
        <v>20040917</v>
      </c>
      <c r="F441" s="262">
        <v>3</v>
      </c>
      <c r="G441">
        <v>20</v>
      </c>
      <c r="H441" s="263" t="s">
        <v>156</v>
      </c>
      <c r="I441" s="263" t="s">
        <v>6507</v>
      </c>
      <c r="J441" t="s">
        <v>4807</v>
      </c>
      <c r="L441">
        <f>IFERROR(INDEX(所属情報!$E:$E,MATCH(男子登録情報!A441,所属情報!$A:$A,0)),"")</f>
        <v>492200</v>
      </c>
      <c r="M441" t="str">
        <f t="shared" si="12"/>
        <v>長田　悠仁 (3)</v>
      </c>
      <c r="N441" t="str">
        <f t="shared" si="13"/>
        <v>ﾅｶﾞﾀ ﾕｳｼﾞﾝ</v>
      </c>
      <c r="O441" t="str">
        <f>$J441&amp;" "&amp;$I441&amp;" "&amp;"("&amp;$F441&amp;")"</f>
        <v>JPN Yujin (3)</v>
      </c>
      <c r="P441" t="s">
        <v>4766</v>
      </c>
      <c r="Q441" t="s">
        <v>4807</v>
      </c>
      <c r="R441" s="118" t="str">
        <f>IF($B441="","",RIGHT($E441*1000+100+COUNTIF($E$2:$E441,$E441),9))</f>
        <v>040917101</v>
      </c>
    </row>
    <row r="442" spans="1:18" customFormat="1" x14ac:dyDescent="0.4">
      <c r="A442" s="259" t="s">
        <v>149</v>
      </c>
      <c r="B442" s="259">
        <v>441</v>
      </c>
      <c r="C442" s="259" t="s">
        <v>3510</v>
      </c>
      <c r="D442" s="259" t="s">
        <v>3511</v>
      </c>
      <c r="E442" s="261">
        <v>20050523</v>
      </c>
      <c r="F442" s="262">
        <v>2</v>
      </c>
      <c r="G442">
        <v>27</v>
      </c>
      <c r="H442" s="263" t="s">
        <v>114</v>
      </c>
      <c r="I442" s="263" t="s">
        <v>162</v>
      </c>
      <c r="J442" t="s">
        <v>4807</v>
      </c>
      <c r="L442">
        <f>IFERROR(INDEX(所属情報!$E:$E,MATCH(男子登録情報!A442,所属情報!$A:$A,0)),"")</f>
        <v>492200</v>
      </c>
      <c r="M442" t="str">
        <f t="shared" si="12"/>
        <v>齋藤　輝 (2)</v>
      </c>
      <c r="N442" t="str">
        <f t="shared" si="13"/>
        <v>ｻｲﾄｳ ﾋｶﾙ</v>
      </c>
      <c r="O442" t="str">
        <f>$J442&amp;" "&amp;$I442&amp;" "&amp;"("&amp;$F442&amp;")"</f>
        <v>JPN Hikaru (2)</v>
      </c>
      <c r="P442" t="s">
        <v>4771</v>
      </c>
      <c r="Q442" t="s">
        <v>4807</v>
      </c>
      <c r="R442" s="118" t="str">
        <f>IF($B442="","",RIGHT($E442*1000+100+COUNTIF($E$2:$E442,$E442),9))</f>
        <v>050523101</v>
      </c>
    </row>
    <row r="443" spans="1:18" customFormat="1" x14ac:dyDescent="0.4">
      <c r="A443" s="259" t="s">
        <v>149</v>
      </c>
      <c r="B443" s="259">
        <v>442</v>
      </c>
      <c r="C443" s="259" t="s">
        <v>3512</v>
      </c>
      <c r="D443" s="259" t="s">
        <v>3513</v>
      </c>
      <c r="E443" s="261">
        <v>20051122</v>
      </c>
      <c r="F443" s="262">
        <v>2</v>
      </c>
      <c r="G443">
        <v>29</v>
      </c>
      <c r="H443" s="263" t="s">
        <v>763</v>
      </c>
      <c r="I443" s="263" t="s">
        <v>36</v>
      </c>
      <c r="J443" t="s">
        <v>4807</v>
      </c>
      <c r="L443">
        <f>IFERROR(INDEX(所属情報!$E:$E,MATCH(男子登録情報!A443,所属情報!$A:$A,0)),"")</f>
        <v>492200</v>
      </c>
      <c r="M443" t="str">
        <f t="shared" si="12"/>
        <v>柏木　優希 (2)</v>
      </c>
      <c r="N443" t="str">
        <f t="shared" si="13"/>
        <v>ｶｼﾜｷﾞ ﾕｳｷ</v>
      </c>
      <c r="O443" t="str">
        <f>$J443&amp;" "&amp;$I443&amp;" "&amp;"("&amp;$F443&amp;")"</f>
        <v>JPN Yuki (2)</v>
      </c>
      <c r="P443" t="s">
        <v>4770</v>
      </c>
      <c r="Q443" t="s">
        <v>4807</v>
      </c>
      <c r="R443" s="118" t="str">
        <f>IF($B443="","",RIGHT($E443*1000+100+COUNTIF($E$2:$E443,$E443),9))</f>
        <v>051122102</v>
      </c>
    </row>
    <row r="444" spans="1:18" customFormat="1" x14ac:dyDescent="0.4">
      <c r="A444" s="259" t="s">
        <v>149</v>
      </c>
      <c r="B444" s="259">
        <v>443</v>
      </c>
      <c r="C444" s="259" t="s">
        <v>3514</v>
      </c>
      <c r="D444" s="259" t="s">
        <v>3515</v>
      </c>
      <c r="E444" s="261">
        <v>20050919</v>
      </c>
      <c r="F444" s="262">
        <v>2</v>
      </c>
      <c r="G444">
        <v>23</v>
      </c>
      <c r="H444" s="263" t="s">
        <v>315</v>
      </c>
      <c r="I444" s="263" t="s">
        <v>4410</v>
      </c>
      <c r="J444" t="s">
        <v>4807</v>
      </c>
      <c r="L444">
        <f>IFERROR(INDEX(所属情報!$E:$E,MATCH(男子登録情報!A444,所属情報!$A:$A,0)),"")</f>
        <v>492200</v>
      </c>
      <c r="M444" t="str">
        <f t="shared" si="12"/>
        <v>橋本　憲一郎 (2)</v>
      </c>
      <c r="N444" t="str">
        <f t="shared" si="13"/>
        <v>ﾊｼﾓﾄ ｹﾝｲﾁﾛｳ</v>
      </c>
      <c r="O444" t="str">
        <f>$J444&amp;" "&amp;$I444&amp;" "&amp;"("&amp;$F444&amp;")"</f>
        <v>JPN Kenichiro (2)</v>
      </c>
      <c r="P444" t="s">
        <v>4765</v>
      </c>
      <c r="Q444" t="s">
        <v>4807</v>
      </c>
      <c r="R444" s="118" t="str">
        <f>IF($B444="","",RIGHT($E444*1000+100+COUNTIF($E$2:$E444,$E444),9))</f>
        <v>050919101</v>
      </c>
    </row>
    <row r="445" spans="1:18" customFormat="1" x14ac:dyDescent="0.4">
      <c r="A445" s="259" t="s">
        <v>149</v>
      </c>
      <c r="B445" s="259">
        <v>444</v>
      </c>
      <c r="C445" s="259" t="s">
        <v>3516</v>
      </c>
      <c r="D445" s="259" t="s">
        <v>3517</v>
      </c>
      <c r="E445" s="261">
        <v>20050922</v>
      </c>
      <c r="F445" s="262">
        <v>2</v>
      </c>
      <c r="G445">
        <v>43</v>
      </c>
      <c r="H445" s="263" t="s">
        <v>385</v>
      </c>
      <c r="I445" s="263" t="s">
        <v>95</v>
      </c>
      <c r="J445" t="s">
        <v>4807</v>
      </c>
      <c r="L445">
        <f>IFERROR(INDEX(所属情報!$E:$E,MATCH(男子登録情報!A445,所属情報!$A:$A,0)),"")</f>
        <v>492200</v>
      </c>
      <c r="M445" t="str">
        <f t="shared" si="12"/>
        <v>末永　倫輝 (2)</v>
      </c>
      <c r="N445" t="str">
        <f t="shared" si="13"/>
        <v>ｽｴﾅｶﾞ ﾄﾓｷ</v>
      </c>
      <c r="O445" t="str">
        <f>$J445&amp;" "&amp;$I445&amp;" "&amp;"("&amp;$F445&amp;")"</f>
        <v>JPN Tomoki (2)</v>
      </c>
      <c r="P445" t="s">
        <v>4765</v>
      </c>
      <c r="Q445" t="s">
        <v>4807</v>
      </c>
      <c r="R445" s="118" t="str">
        <f>IF($B445="","",RIGHT($E445*1000+100+COUNTIF($E$2:$E445,$E445),9))</f>
        <v>050922101</v>
      </c>
    </row>
    <row r="446" spans="1:18" customFormat="1" x14ac:dyDescent="0.4">
      <c r="A446" s="259" t="s">
        <v>149</v>
      </c>
      <c r="B446" s="259">
        <v>445</v>
      </c>
      <c r="C446" s="259" t="s">
        <v>3518</v>
      </c>
      <c r="D446" s="259" t="s">
        <v>3519</v>
      </c>
      <c r="E446" s="261">
        <v>20050630</v>
      </c>
      <c r="F446" s="262">
        <v>2</v>
      </c>
      <c r="G446">
        <v>27</v>
      </c>
      <c r="H446" s="263" t="s">
        <v>226</v>
      </c>
      <c r="I446" s="263" t="s">
        <v>4411</v>
      </c>
      <c r="J446" t="s">
        <v>4807</v>
      </c>
      <c r="L446">
        <f>IFERROR(INDEX(所属情報!$E:$E,MATCH(男子登録情報!A446,所属情報!$A:$A,0)),"")</f>
        <v>492200</v>
      </c>
      <c r="M446" t="str">
        <f t="shared" si="12"/>
        <v>石川　心希 (2)</v>
      </c>
      <c r="N446" t="str">
        <f t="shared" si="13"/>
        <v>ｲｼｶﾜ ｼﾝｷ</v>
      </c>
      <c r="O446" t="str">
        <f>$J446&amp;" "&amp;$I446&amp;" "&amp;"("&amp;$F446&amp;")"</f>
        <v>JPN Shinki (2)</v>
      </c>
      <c r="P446" t="s">
        <v>4765</v>
      </c>
      <c r="Q446" t="s">
        <v>4807</v>
      </c>
      <c r="R446" s="118" t="str">
        <f>IF($B446="","",RIGHT($E446*1000+100+COUNTIF($E$2:$E446,$E446),9))</f>
        <v>050630102</v>
      </c>
    </row>
    <row r="447" spans="1:18" customFormat="1" x14ac:dyDescent="0.4">
      <c r="A447" s="259" t="s">
        <v>149</v>
      </c>
      <c r="B447" s="259">
        <v>446</v>
      </c>
      <c r="C447" s="259" t="s">
        <v>3520</v>
      </c>
      <c r="D447" s="259" t="s">
        <v>3521</v>
      </c>
      <c r="E447" s="261">
        <v>20050613</v>
      </c>
      <c r="F447" s="262">
        <v>2</v>
      </c>
      <c r="G447">
        <v>42</v>
      </c>
      <c r="H447" s="263" t="s">
        <v>4412</v>
      </c>
      <c r="I447" s="263" t="s">
        <v>628</v>
      </c>
      <c r="J447" t="s">
        <v>4807</v>
      </c>
      <c r="L447">
        <f>IFERROR(INDEX(所属情報!$E:$E,MATCH(男子登録情報!A447,所属情報!$A:$A,0)),"")</f>
        <v>492200</v>
      </c>
      <c r="M447" t="str">
        <f t="shared" si="12"/>
        <v>松尾　岳 (2)</v>
      </c>
      <c r="N447" t="str">
        <f t="shared" si="13"/>
        <v>ﾏﾂｵ ｶﾞｸ</v>
      </c>
      <c r="O447" t="str">
        <f>$J447&amp;" "&amp;$I447&amp;" "&amp;"("&amp;$F447&amp;")"</f>
        <v>JPN Gaku (2)</v>
      </c>
      <c r="P447" t="s">
        <v>4766</v>
      </c>
      <c r="Q447" t="s">
        <v>4807</v>
      </c>
      <c r="R447" s="118" t="str">
        <f>IF($B447="","",RIGHT($E447*1000+100+COUNTIF($E$2:$E447,$E447),9))</f>
        <v>050613101</v>
      </c>
    </row>
    <row r="448" spans="1:18" customFormat="1" x14ac:dyDescent="0.4">
      <c r="A448" s="259" t="s">
        <v>149</v>
      </c>
      <c r="B448" s="259">
        <v>447</v>
      </c>
      <c r="C448" s="259" t="s">
        <v>5094</v>
      </c>
      <c r="D448" s="259" t="s">
        <v>3522</v>
      </c>
      <c r="E448" s="261">
        <v>20050602</v>
      </c>
      <c r="F448" s="262">
        <v>2</v>
      </c>
      <c r="G448">
        <v>26</v>
      </c>
      <c r="H448" s="263" t="s">
        <v>133</v>
      </c>
      <c r="I448" s="263" t="s">
        <v>95</v>
      </c>
      <c r="J448" t="s">
        <v>4807</v>
      </c>
      <c r="L448">
        <f>IFERROR(INDEX(所属情報!$E:$E,MATCH(男子登録情報!A448,所属情報!$A:$A,0)),"")</f>
        <v>492200</v>
      </c>
      <c r="M448" t="str">
        <f t="shared" si="12"/>
        <v>髙田　智生 (2)</v>
      </c>
      <c r="N448" t="str">
        <f t="shared" si="13"/>
        <v>ﾀｶﾀﾞ ﾄﾓｷ</v>
      </c>
      <c r="O448" t="str">
        <f>$J448&amp;" "&amp;$I448&amp;" "&amp;"("&amp;$F448&amp;")"</f>
        <v>JPN Tomoki (2)</v>
      </c>
      <c r="P448" t="s">
        <v>4789</v>
      </c>
      <c r="Q448" t="s">
        <v>4807</v>
      </c>
      <c r="R448" s="118" t="str">
        <f>IF($B448="","",RIGHT($E448*1000+100+COUNTIF($E$2:$E448,$E448),9))</f>
        <v>050602101</v>
      </c>
    </row>
    <row r="449" spans="1:18" customFormat="1" x14ac:dyDescent="0.4">
      <c r="A449" s="259" t="s">
        <v>149</v>
      </c>
      <c r="B449" s="259">
        <v>448</v>
      </c>
      <c r="C449" s="259" t="s">
        <v>3523</v>
      </c>
      <c r="D449" s="259" t="s">
        <v>3524</v>
      </c>
      <c r="E449" s="261">
        <v>20050625</v>
      </c>
      <c r="F449" s="262">
        <v>2</v>
      </c>
      <c r="G449">
        <v>33</v>
      </c>
      <c r="H449" s="263" t="s">
        <v>477</v>
      </c>
      <c r="I449" s="263" t="s">
        <v>155</v>
      </c>
      <c r="J449" t="s">
        <v>4807</v>
      </c>
      <c r="L449">
        <f>IFERROR(INDEX(所属情報!$E:$E,MATCH(男子登録情報!A449,所属情報!$A:$A,0)),"")</f>
        <v>492200</v>
      </c>
      <c r="M449" t="str">
        <f t="shared" si="12"/>
        <v>濱　良太 (2)</v>
      </c>
      <c r="N449" t="str">
        <f t="shared" si="13"/>
        <v>ﾊﾏ ﾘｮｳﾀ</v>
      </c>
      <c r="O449" t="str">
        <f>$J449&amp;" "&amp;$I449&amp;" "&amp;"("&amp;$F449&amp;")"</f>
        <v>JPN Ryota (2)</v>
      </c>
      <c r="P449" t="s">
        <v>4771</v>
      </c>
      <c r="Q449" t="s">
        <v>4807</v>
      </c>
      <c r="R449" s="118" t="str">
        <f>IF($B449="","",RIGHT($E449*1000+100+COUNTIF($E$2:$E449,$E449),9))</f>
        <v>050625101</v>
      </c>
    </row>
    <row r="450" spans="1:18" customFormat="1" x14ac:dyDescent="0.4">
      <c r="A450" s="259" t="s">
        <v>149</v>
      </c>
      <c r="B450" s="259">
        <v>449</v>
      </c>
      <c r="C450" s="259" t="s">
        <v>3525</v>
      </c>
      <c r="D450" s="259" t="s">
        <v>3526</v>
      </c>
      <c r="E450" s="261">
        <v>20050525</v>
      </c>
      <c r="F450" s="262">
        <v>2</v>
      </c>
      <c r="G450">
        <v>23</v>
      </c>
      <c r="H450" s="263" t="s">
        <v>226</v>
      </c>
      <c r="I450" s="263" t="s">
        <v>3145</v>
      </c>
      <c r="J450" t="s">
        <v>4807</v>
      </c>
      <c r="L450">
        <f>IFERROR(INDEX(所属情報!$E:$E,MATCH(男子登録情報!A450,所属情報!$A:$A,0)),"")</f>
        <v>492200</v>
      </c>
      <c r="M450" t="str">
        <f t="shared" ref="M450:M513" si="14">$C450&amp;" "&amp;"("&amp;$F450&amp;")"</f>
        <v>石川　智基 (2)</v>
      </c>
      <c r="N450" t="str">
        <f t="shared" si="13"/>
        <v>ｲｼｶﾜ ｻﾄｷ</v>
      </c>
      <c r="O450" t="str">
        <f>$J450&amp;" "&amp;$I450&amp;" "&amp;"("&amp;$F450&amp;")"</f>
        <v>JPN Satoki (2)</v>
      </c>
      <c r="P450" t="s">
        <v>4765</v>
      </c>
      <c r="Q450" t="s">
        <v>4807</v>
      </c>
      <c r="R450" s="118" t="str">
        <f>IF($B450="","",RIGHT($E450*1000+100+COUNTIF($E$2:$E450,$E450),9))</f>
        <v>050525101</v>
      </c>
    </row>
    <row r="451" spans="1:18" customFormat="1" x14ac:dyDescent="0.4">
      <c r="A451" s="259" t="s">
        <v>149</v>
      </c>
      <c r="B451" s="259">
        <v>450</v>
      </c>
      <c r="C451" s="259" t="s">
        <v>3527</v>
      </c>
      <c r="D451" s="259" t="s">
        <v>3528</v>
      </c>
      <c r="E451" s="261">
        <v>20060316</v>
      </c>
      <c r="F451" s="262">
        <v>2</v>
      </c>
      <c r="G451">
        <v>23</v>
      </c>
      <c r="H451" s="263" t="s">
        <v>153</v>
      </c>
      <c r="I451" s="263" t="s">
        <v>50</v>
      </c>
      <c r="J451" t="s">
        <v>4807</v>
      </c>
      <c r="L451">
        <f>IFERROR(INDEX(所属情報!$E:$E,MATCH(男子登録情報!A451,所属情報!$A:$A,0)),"")</f>
        <v>492200</v>
      </c>
      <c r="M451" t="str">
        <f t="shared" si="14"/>
        <v>鈴木　哉汰 (2)</v>
      </c>
      <c r="N451" t="str">
        <f t="shared" ref="N451:N514" si="15">$D451</f>
        <v>ｽｽﾞｷ ｶﾅﾀ</v>
      </c>
      <c r="O451" t="str">
        <f>$J451&amp;" "&amp;$I451&amp;" "&amp;"("&amp;$F451&amp;")"</f>
        <v>JPN Kanata (2)</v>
      </c>
      <c r="P451" t="s">
        <v>4765</v>
      </c>
      <c r="Q451" t="s">
        <v>4807</v>
      </c>
      <c r="R451" s="118" t="str">
        <f>IF($B451="","",RIGHT($E451*1000+100+COUNTIF($E$2:$E451,$E451),9))</f>
        <v>060316101</v>
      </c>
    </row>
    <row r="452" spans="1:18" customFormat="1" x14ac:dyDescent="0.4">
      <c r="A452" s="259" t="s">
        <v>149</v>
      </c>
      <c r="B452" s="259">
        <v>451</v>
      </c>
      <c r="C452" s="259" t="s">
        <v>5095</v>
      </c>
      <c r="D452" s="259" t="s">
        <v>5096</v>
      </c>
      <c r="E452" s="261">
        <v>20050925</v>
      </c>
      <c r="F452" s="262">
        <v>2</v>
      </c>
      <c r="G452">
        <v>44</v>
      </c>
      <c r="H452" s="263" t="s">
        <v>651</v>
      </c>
      <c r="I452" s="263" t="s">
        <v>185</v>
      </c>
      <c r="J452" t="s">
        <v>4807</v>
      </c>
      <c r="L452">
        <f>IFERROR(INDEX(所属情報!$E:$E,MATCH(男子登録情報!A452,所属情報!$A:$A,0)),"")</f>
        <v>492200</v>
      </c>
      <c r="M452" t="str">
        <f t="shared" si="14"/>
        <v>関　大樹 (2)</v>
      </c>
      <c r="N452" t="str">
        <f t="shared" si="15"/>
        <v>ｾｷ ﾀﾞｲｷ</v>
      </c>
      <c r="O452" t="str">
        <f>$J452&amp;" "&amp;$I452&amp;" "&amp;"("&amp;$F452&amp;")"</f>
        <v>JPN Daiki (2)</v>
      </c>
      <c r="P452" t="s">
        <v>4790</v>
      </c>
      <c r="Q452" t="s">
        <v>4807</v>
      </c>
      <c r="R452" s="118" t="str">
        <f>IF($B452="","",RIGHT($E452*1000+100+COUNTIF($E$2:$E452,$E452),9))</f>
        <v>050925101</v>
      </c>
    </row>
    <row r="453" spans="1:18" customFormat="1" x14ac:dyDescent="0.4">
      <c r="A453" s="259" t="s">
        <v>149</v>
      </c>
      <c r="B453" s="259">
        <v>452</v>
      </c>
      <c r="C453" s="259" t="s">
        <v>5097</v>
      </c>
      <c r="D453" s="259" t="s">
        <v>5098</v>
      </c>
      <c r="E453" s="261">
        <v>20050802</v>
      </c>
      <c r="F453" s="262">
        <v>2</v>
      </c>
      <c r="G453">
        <v>27</v>
      </c>
      <c r="H453" s="263" t="s">
        <v>6508</v>
      </c>
      <c r="I453" s="263" t="s">
        <v>158</v>
      </c>
      <c r="J453" t="s">
        <v>4807</v>
      </c>
      <c r="L453">
        <f>IFERROR(INDEX(所属情報!$E:$E,MATCH(男子登録情報!A453,所属情報!$A:$A,0)),"")</f>
        <v>492200</v>
      </c>
      <c r="M453" t="str">
        <f t="shared" si="14"/>
        <v>川原畑　海人 (2)</v>
      </c>
      <c r="N453" t="str">
        <f t="shared" si="15"/>
        <v>ｶﾜﾗﾊﾀ ｶｲﾄ</v>
      </c>
      <c r="O453" t="str">
        <f>$J453&amp;" "&amp;$I453&amp;" "&amp;"("&amp;$F453&amp;")"</f>
        <v>JPN Kaito (2)</v>
      </c>
      <c r="P453" t="s">
        <v>4771</v>
      </c>
      <c r="Q453" t="s">
        <v>4807</v>
      </c>
      <c r="R453" s="118" t="str">
        <f>IF($B453="","",RIGHT($E453*1000+100+COUNTIF($E$2:$E453,$E453),9))</f>
        <v>050802101</v>
      </c>
    </row>
    <row r="454" spans="1:18" customFormat="1" x14ac:dyDescent="0.4">
      <c r="A454" s="259" t="s">
        <v>149</v>
      </c>
      <c r="B454" s="259">
        <v>453</v>
      </c>
      <c r="C454" s="259" t="s">
        <v>5099</v>
      </c>
      <c r="D454" s="259" t="s">
        <v>5100</v>
      </c>
      <c r="E454" s="261">
        <v>20050408</v>
      </c>
      <c r="F454" s="262">
        <v>2</v>
      </c>
      <c r="G454">
        <v>27</v>
      </c>
      <c r="H454" s="263" t="s">
        <v>4438</v>
      </c>
      <c r="I454" s="263" t="s">
        <v>75</v>
      </c>
      <c r="J454" t="s">
        <v>4807</v>
      </c>
      <c r="L454">
        <f>IFERROR(INDEX(所属情報!$E:$E,MATCH(男子登録情報!A454,所属情報!$A:$A,0)),"")</f>
        <v>492200</v>
      </c>
      <c r="M454" t="str">
        <f t="shared" si="14"/>
        <v>野口　蒼太 (2)</v>
      </c>
      <c r="N454" t="str">
        <f t="shared" si="15"/>
        <v>ﾉｸﾞﾁ ｿｳﾀ</v>
      </c>
      <c r="O454" t="str">
        <f>$J454&amp;" "&amp;$I454&amp;" "&amp;"("&amp;$F454&amp;")"</f>
        <v>JPN Sota (2)</v>
      </c>
      <c r="P454" t="s">
        <v>4771</v>
      </c>
      <c r="Q454" t="s">
        <v>4807</v>
      </c>
      <c r="R454" s="118" t="str">
        <f>IF($B454="","",RIGHT($E454*1000+100+COUNTIF($E$2:$E454,$E454),9))</f>
        <v>050408101</v>
      </c>
    </row>
    <row r="455" spans="1:18" customFormat="1" x14ac:dyDescent="0.4">
      <c r="A455" s="259" t="s">
        <v>149</v>
      </c>
      <c r="B455" s="259">
        <v>454</v>
      </c>
      <c r="C455" s="259" t="s">
        <v>5101</v>
      </c>
      <c r="D455" s="259" t="s">
        <v>5102</v>
      </c>
      <c r="E455" s="261">
        <v>20060323</v>
      </c>
      <c r="F455" s="262">
        <v>2</v>
      </c>
      <c r="G455">
        <v>26</v>
      </c>
      <c r="H455" s="263" t="s">
        <v>153</v>
      </c>
      <c r="I455" s="263" t="s">
        <v>4536</v>
      </c>
      <c r="J455" t="s">
        <v>4807</v>
      </c>
      <c r="L455">
        <f>IFERROR(INDEX(所属情報!$E:$E,MATCH(男子登録情報!A455,所属情報!$A:$A,0)),"")</f>
        <v>492200</v>
      </c>
      <c r="M455" t="str">
        <f t="shared" si="14"/>
        <v>鈴木　俊瑛 (2)</v>
      </c>
      <c r="N455" t="str">
        <f t="shared" si="15"/>
        <v>ｽｽﾞｷ ﾄｼｱｷ</v>
      </c>
      <c r="O455" t="str">
        <f>$J455&amp;" "&amp;$I455&amp;" "&amp;"("&amp;$F455&amp;")"</f>
        <v>JPN Toshiaki (2)</v>
      </c>
      <c r="P455" t="s">
        <v>4781</v>
      </c>
      <c r="Q455" t="s">
        <v>4807</v>
      </c>
      <c r="R455" s="118" t="str">
        <f>IF($B455="","",RIGHT($E455*1000+100+COUNTIF($E$2:$E455,$E455),9))</f>
        <v>060323101</v>
      </c>
    </row>
    <row r="456" spans="1:18" customFormat="1" x14ac:dyDescent="0.4">
      <c r="A456" s="259" t="s">
        <v>149</v>
      </c>
      <c r="B456" s="259">
        <v>455</v>
      </c>
      <c r="C456" s="259" t="s">
        <v>5103</v>
      </c>
      <c r="D456" s="259" t="s">
        <v>5104</v>
      </c>
      <c r="E456" s="261">
        <v>20060219</v>
      </c>
      <c r="F456" s="262">
        <v>2</v>
      </c>
      <c r="G456">
        <v>29</v>
      </c>
      <c r="H456" s="263" t="s">
        <v>248</v>
      </c>
      <c r="I456" s="263" t="s">
        <v>266</v>
      </c>
      <c r="J456" t="s">
        <v>4807</v>
      </c>
      <c r="L456">
        <f>IFERROR(INDEX(所属情報!$E:$E,MATCH(男子登録情報!A456,所属情報!$A:$A,0)),"")</f>
        <v>492200</v>
      </c>
      <c r="M456" t="str">
        <f t="shared" si="14"/>
        <v>井上　大誠 (2)</v>
      </c>
      <c r="N456" t="str">
        <f t="shared" si="15"/>
        <v>ｲﾉｳｴ ﾀｲｾｲ</v>
      </c>
      <c r="O456" t="str">
        <f>$J456&amp;" "&amp;$I456&amp;" "&amp;"("&amp;$F456&amp;")"</f>
        <v>JPN Taisei (2)</v>
      </c>
      <c r="P456" t="s">
        <v>4766</v>
      </c>
      <c r="Q456" t="s">
        <v>4807</v>
      </c>
      <c r="R456" s="118" t="str">
        <f>IF($B456="","",RIGHT($E456*1000+100+COUNTIF($E$2:$E456,$E456),9))</f>
        <v>060219102</v>
      </c>
    </row>
    <row r="457" spans="1:18" customFormat="1" x14ac:dyDescent="0.4">
      <c r="A457" s="259" t="s">
        <v>149</v>
      </c>
      <c r="B457" s="259">
        <v>456</v>
      </c>
      <c r="C457" s="259" t="s">
        <v>5105</v>
      </c>
      <c r="D457" s="259" t="s">
        <v>5106</v>
      </c>
      <c r="E457" s="261">
        <v>20050505</v>
      </c>
      <c r="F457" s="262">
        <v>2</v>
      </c>
      <c r="G457">
        <v>47</v>
      </c>
      <c r="H457" s="263" t="s">
        <v>209</v>
      </c>
      <c r="I457" s="263" t="s">
        <v>901</v>
      </c>
      <c r="J457" t="s">
        <v>4807</v>
      </c>
      <c r="L457">
        <f>IFERROR(INDEX(所属情報!$E:$E,MATCH(男子登録情報!A457,所属情報!$A:$A,0)),"")</f>
        <v>492200</v>
      </c>
      <c r="M457" t="str">
        <f t="shared" si="14"/>
        <v>山崎　洸 (2)</v>
      </c>
      <c r="N457" t="str">
        <f t="shared" si="15"/>
        <v>ﾔﾏｻﾞｷ ｺｳ</v>
      </c>
      <c r="O457" t="str">
        <f>$J457&amp;" "&amp;$I457&amp;" "&amp;"("&amp;$F457&amp;")"</f>
        <v>JPN Ko (2)</v>
      </c>
      <c r="P457" t="s">
        <v>4771</v>
      </c>
      <c r="Q457" t="s">
        <v>4807</v>
      </c>
      <c r="R457" s="118" t="str">
        <f>IF($B457="","",RIGHT($E457*1000+100+COUNTIF($E$2:$E457,$E457),9))</f>
        <v>050505101</v>
      </c>
    </row>
    <row r="458" spans="1:18" customFormat="1" x14ac:dyDescent="0.4">
      <c r="A458" s="259" t="s">
        <v>149</v>
      </c>
      <c r="B458" s="259">
        <v>457</v>
      </c>
      <c r="C458" s="259" t="s">
        <v>5107</v>
      </c>
      <c r="D458" s="259" t="s">
        <v>5108</v>
      </c>
      <c r="E458" s="261">
        <v>20050917</v>
      </c>
      <c r="F458" s="262">
        <v>2</v>
      </c>
      <c r="G458">
        <v>25</v>
      </c>
      <c r="H458" s="263" t="s">
        <v>135</v>
      </c>
      <c r="I458" s="263" t="s">
        <v>91</v>
      </c>
      <c r="J458" t="s">
        <v>4807</v>
      </c>
      <c r="L458">
        <f>IFERROR(INDEX(所属情報!$E:$E,MATCH(男子登録情報!A458,所属情報!$A:$A,0)),"")</f>
        <v>492200</v>
      </c>
      <c r="M458" t="str">
        <f t="shared" si="14"/>
        <v>中谷　篤司 (2)</v>
      </c>
      <c r="N458" t="str">
        <f t="shared" si="15"/>
        <v>ﾅｶﾀﾆ ｱﾂｼ</v>
      </c>
      <c r="O458" t="str">
        <f>$J458&amp;" "&amp;$I458&amp;" "&amp;"("&amp;$F458&amp;")"</f>
        <v>JPN Atsushi (2)</v>
      </c>
      <c r="P458" t="s">
        <v>4776</v>
      </c>
      <c r="Q458" t="s">
        <v>4807</v>
      </c>
      <c r="R458" s="118" t="str">
        <f>IF($B458="","",RIGHT($E458*1000+100+COUNTIF($E$2:$E458,$E458),9))</f>
        <v>050917101</v>
      </c>
    </row>
    <row r="459" spans="1:18" customFormat="1" x14ac:dyDescent="0.4">
      <c r="A459" s="259" t="s">
        <v>149</v>
      </c>
      <c r="B459" s="259">
        <v>458</v>
      </c>
      <c r="C459" s="259" t="s">
        <v>5109</v>
      </c>
      <c r="D459" s="259" t="s">
        <v>5110</v>
      </c>
      <c r="E459" s="261">
        <v>20051123</v>
      </c>
      <c r="F459" s="262">
        <v>2</v>
      </c>
      <c r="G459">
        <v>20</v>
      </c>
      <c r="H459" s="263" t="s">
        <v>166</v>
      </c>
      <c r="I459" s="263" t="s">
        <v>727</v>
      </c>
      <c r="J459" t="s">
        <v>4807</v>
      </c>
      <c r="L459">
        <f>IFERROR(INDEX(所属情報!$E:$E,MATCH(男子登録情報!A459,所属情報!$A:$A,0)),"")</f>
        <v>492200</v>
      </c>
      <c r="M459" t="str">
        <f t="shared" si="14"/>
        <v>佐々木　隆之介 (2)</v>
      </c>
      <c r="N459" t="str">
        <f t="shared" si="15"/>
        <v>ｻｻｷ ﾘｭｳﾉｽｹ</v>
      </c>
      <c r="O459" t="str">
        <f>$J459&amp;" "&amp;$I459&amp;" "&amp;"("&amp;$F459&amp;")"</f>
        <v>JPN Ryunosuke (2)</v>
      </c>
      <c r="P459" t="s">
        <v>4769</v>
      </c>
      <c r="Q459" t="s">
        <v>4807</v>
      </c>
      <c r="R459" s="118" t="str">
        <f>IF($B459="","",RIGHT($E459*1000+100+COUNTIF($E$2:$E459,$E459),9))</f>
        <v>051123101</v>
      </c>
    </row>
    <row r="460" spans="1:18" customFormat="1" x14ac:dyDescent="0.4">
      <c r="A460" s="259" t="s">
        <v>149</v>
      </c>
      <c r="B460" s="259">
        <v>459</v>
      </c>
      <c r="C460" s="259" t="s">
        <v>5111</v>
      </c>
      <c r="D460" s="259" t="s">
        <v>5112</v>
      </c>
      <c r="E460" s="261">
        <v>20051106</v>
      </c>
      <c r="F460" s="262">
        <v>2</v>
      </c>
      <c r="G460">
        <v>23</v>
      </c>
      <c r="H460" s="263" t="s">
        <v>550</v>
      </c>
      <c r="I460" s="263" t="s">
        <v>605</v>
      </c>
      <c r="J460" t="s">
        <v>4807</v>
      </c>
      <c r="L460">
        <f>IFERROR(INDEX(所属情報!$E:$E,MATCH(男子登録情報!A460,所属情報!$A:$A,0)),"")</f>
        <v>492200</v>
      </c>
      <c r="M460" t="str">
        <f t="shared" si="14"/>
        <v>粟井　丈 (2)</v>
      </c>
      <c r="N460" t="str">
        <f t="shared" si="15"/>
        <v>ｱﾜｲ ｼﾞｮｳ</v>
      </c>
      <c r="O460" t="str">
        <f>$J460&amp;" "&amp;$I460&amp;" "&amp;"("&amp;$F460&amp;")"</f>
        <v>JPN Jo (2)</v>
      </c>
      <c r="P460" t="s">
        <v>4791</v>
      </c>
      <c r="Q460" t="s">
        <v>4807</v>
      </c>
      <c r="R460" s="118" t="str">
        <f>IF($B460="","",RIGHT($E460*1000+100+COUNTIF($E$2:$E460,$E460),9))</f>
        <v>051106101</v>
      </c>
    </row>
    <row r="461" spans="1:18" customFormat="1" x14ac:dyDescent="0.4">
      <c r="A461" s="259" t="s">
        <v>149</v>
      </c>
      <c r="B461" s="259">
        <v>460</v>
      </c>
      <c r="C461" s="259" t="s">
        <v>5113</v>
      </c>
      <c r="D461" s="259" t="s">
        <v>5114</v>
      </c>
      <c r="E461" s="261">
        <v>20051125</v>
      </c>
      <c r="F461" s="262">
        <v>2</v>
      </c>
      <c r="G461">
        <v>16</v>
      </c>
      <c r="H461" s="263" t="s">
        <v>408</v>
      </c>
      <c r="I461" s="263" t="s">
        <v>417</v>
      </c>
      <c r="J461" t="s">
        <v>4807</v>
      </c>
      <c r="L461">
        <f>IFERROR(INDEX(所属情報!$E:$E,MATCH(男子登録情報!A461,所属情報!$A:$A,0)),"")</f>
        <v>492200</v>
      </c>
      <c r="M461" t="str">
        <f t="shared" si="14"/>
        <v>水野　那音 (2)</v>
      </c>
      <c r="N461" t="str">
        <f t="shared" si="15"/>
        <v>ﾐｽﾞﾉ ﾅｵﾄ</v>
      </c>
      <c r="O461" t="str">
        <f>$J461&amp;" "&amp;$I461&amp;" "&amp;"("&amp;$F461&amp;")"</f>
        <v>JPN Naoto (2)</v>
      </c>
      <c r="P461" t="s">
        <v>4773</v>
      </c>
      <c r="Q461" t="s">
        <v>4807</v>
      </c>
      <c r="R461" s="118" t="str">
        <f>IF($B461="","",RIGHT($E461*1000+100+COUNTIF($E$2:$E461,$E461),9))</f>
        <v>051125101</v>
      </c>
    </row>
    <row r="462" spans="1:18" customFormat="1" x14ac:dyDescent="0.4">
      <c r="A462" s="259" t="s">
        <v>149</v>
      </c>
      <c r="B462" s="259">
        <v>461</v>
      </c>
      <c r="C462" s="259" t="s">
        <v>5115</v>
      </c>
      <c r="D462" s="259" t="s">
        <v>5116</v>
      </c>
      <c r="E462" s="261">
        <v>20050501</v>
      </c>
      <c r="F462" s="262">
        <v>2</v>
      </c>
      <c r="G462">
        <v>12</v>
      </c>
      <c r="H462" s="263" t="s">
        <v>134</v>
      </c>
      <c r="I462" s="263" t="s">
        <v>605</v>
      </c>
      <c r="J462" t="s">
        <v>4807</v>
      </c>
      <c r="L462">
        <f>IFERROR(INDEX(所属情報!$E:$E,MATCH(男子登録情報!A462,所属情報!$A:$A,0)),"")</f>
        <v>492200</v>
      </c>
      <c r="M462" t="str">
        <f t="shared" si="14"/>
        <v>林　壌 (2)</v>
      </c>
      <c r="N462" t="str">
        <f t="shared" si="15"/>
        <v>ﾊﾔｼ ｼﾞｮｳ</v>
      </c>
      <c r="O462" t="str">
        <f>$J462&amp;" "&amp;$I462&amp;" "&amp;"("&amp;$F462&amp;")"</f>
        <v>JPN Jo (2)</v>
      </c>
      <c r="P462" t="s">
        <v>4770</v>
      </c>
      <c r="Q462" t="s">
        <v>4807</v>
      </c>
      <c r="R462" s="118" t="str">
        <f>IF($B462="","",RIGHT($E462*1000+100+COUNTIF($E$2:$E462,$E462),9))</f>
        <v>050501101</v>
      </c>
    </row>
    <row r="463" spans="1:18" customFormat="1" x14ac:dyDescent="0.4">
      <c r="A463" s="259" t="s">
        <v>149</v>
      </c>
      <c r="B463" s="259">
        <v>462</v>
      </c>
      <c r="C463" s="259" t="s">
        <v>5117</v>
      </c>
      <c r="D463" s="259" t="s">
        <v>5118</v>
      </c>
      <c r="E463" s="261">
        <v>20050418</v>
      </c>
      <c r="F463" s="262">
        <v>2</v>
      </c>
      <c r="G463">
        <v>18</v>
      </c>
      <c r="H463" s="263" t="s">
        <v>1047</v>
      </c>
      <c r="I463" s="263" t="s">
        <v>222</v>
      </c>
      <c r="J463" t="s">
        <v>4807</v>
      </c>
      <c r="L463">
        <f>IFERROR(INDEX(所属情報!$E:$E,MATCH(男子登録情報!A463,所属情報!$A:$A,0)),"")</f>
        <v>492200</v>
      </c>
      <c r="M463" t="str">
        <f t="shared" si="14"/>
        <v>金森　晴音 (2)</v>
      </c>
      <c r="N463" t="str">
        <f t="shared" si="15"/>
        <v>ｶﾅﾓﾘ ﾊﾙﾄ</v>
      </c>
      <c r="O463" t="str">
        <f>$J463&amp;" "&amp;$I463&amp;" "&amp;"("&amp;$F463&amp;")"</f>
        <v>JPN Haruto (2)</v>
      </c>
      <c r="P463" t="s">
        <v>4771</v>
      </c>
      <c r="Q463" t="s">
        <v>4807</v>
      </c>
      <c r="R463" s="118" t="str">
        <f>IF($B463="","",RIGHT($E463*1000+100+COUNTIF($E$2:$E463,$E463),9))</f>
        <v>050418101</v>
      </c>
    </row>
    <row r="464" spans="1:18" customFormat="1" x14ac:dyDescent="0.4">
      <c r="A464" s="259" t="s">
        <v>149</v>
      </c>
      <c r="B464" s="259">
        <v>463</v>
      </c>
      <c r="C464" s="259" t="s">
        <v>5119</v>
      </c>
      <c r="D464" s="259" t="s">
        <v>5120</v>
      </c>
      <c r="E464" s="261">
        <v>20050812</v>
      </c>
      <c r="F464" s="262">
        <v>2</v>
      </c>
      <c r="G464">
        <v>44</v>
      </c>
      <c r="H464" s="263" t="s">
        <v>6509</v>
      </c>
      <c r="I464" s="263" t="s">
        <v>66</v>
      </c>
      <c r="J464" t="s">
        <v>4807</v>
      </c>
      <c r="L464">
        <f>IFERROR(INDEX(所属情報!$E:$E,MATCH(男子登録情報!A464,所属情報!$A:$A,0)),"")</f>
        <v>492200</v>
      </c>
      <c r="M464" t="str">
        <f t="shared" si="14"/>
        <v>岩男　昇空 (2)</v>
      </c>
      <c r="N464" t="str">
        <f t="shared" si="15"/>
        <v>ｲﾜｵ ｼｮｳ</v>
      </c>
      <c r="O464" t="str">
        <f>$J464&amp;" "&amp;$I464&amp;" "&amp;"("&amp;$F464&amp;")"</f>
        <v>JPN Sho (2)</v>
      </c>
      <c r="P464" t="s">
        <v>4768</v>
      </c>
      <c r="Q464" t="s">
        <v>4807</v>
      </c>
      <c r="R464" s="118" t="str">
        <f>IF($B464="","",RIGHT($E464*1000+100+COUNTIF($E$2:$E464,$E464),9))</f>
        <v>050812102</v>
      </c>
    </row>
    <row r="465" spans="1:18" customFormat="1" x14ac:dyDescent="0.4">
      <c r="A465" s="259" t="s">
        <v>149</v>
      </c>
      <c r="B465" s="259">
        <v>464</v>
      </c>
      <c r="C465" s="259" t="s">
        <v>5121</v>
      </c>
      <c r="D465" s="259" t="s">
        <v>5122</v>
      </c>
      <c r="E465" s="261">
        <v>20050704</v>
      </c>
      <c r="F465" s="262">
        <v>2</v>
      </c>
      <c r="G465">
        <v>27</v>
      </c>
      <c r="H465" s="263" t="s">
        <v>6510</v>
      </c>
      <c r="I465" s="263" t="s">
        <v>6511</v>
      </c>
      <c r="J465" t="s">
        <v>4807</v>
      </c>
      <c r="L465">
        <f>IFERROR(INDEX(所属情報!$E:$E,MATCH(男子登録情報!A465,所属情報!$A:$A,0)),"")</f>
        <v>492200</v>
      </c>
      <c r="M465" t="str">
        <f t="shared" si="14"/>
        <v>奥野　耀 (2)</v>
      </c>
      <c r="N465" t="str">
        <f t="shared" si="15"/>
        <v>ｵｸﾉ ﾖｳ</v>
      </c>
      <c r="O465" t="str">
        <f>$J465&amp;" "&amp;$I465&amp;" "&amp;"("&amp;$F465&amp;")"</f>
        <v>JPN Yo (2)</v>
      </c>
      <c r="P465" t="s">
        <v>4775</v>
      </c>
      <c r="Q465" t="s">
        <v>4807</v>
      </c>
      <c r="R465" s="118" t="str">
        <f>IF($B465="","",RIGHT($E465*1000+100+COUNTIF($E$2:$E465,$E465),9))</f>
        <v>050704101</v>
      </c>
    </row>
    <row r="466" spans="1:18" customFormat="1" x14ac:dyDescent="0.4">
      <c r="A466" s="259" t="s">
        <v>149</v>
      </c>
      <c r="B466" s="259">
        <v>465</v>
      </c>
      <c r="C466" s="259" t="s">
        <v>5123</v>
      </c>
      <c r="D466" s="259" t="s">
        <v>5124</v>
      </c>
      <c r="E466" s="261">
        <v>20050527</v>
      </c>
      <c r="F466" s="262">
        <v>2</v>
      </c>
      <c r="G466">
        <v>21</v>
      </c>
      <c r="H466" s="263" t="s">
        <v>444</v>
      </c>
      <c r="I466" s="263" t="s">
        <v>69</v>
      </c>
      <c r="J466" t="s">
        <v>4807</v>
      </c>
      <c r="L466">
        <f>IFERROR(INDEX(所属情報!$E:$E,MATCH(男子登録情報!A466,所属情報!$A:$A,0)),"")</f>
        <v>492200</v>
      </c>
      <c r="M466" t="str">
        <f t="shared" si="14"/>
        <v>小川　智也 (2)</v>
      </c>
      <c r="N466" t="str">
        <f t="shared" si="15"/>
        <v>ｵｶﾞﾜ ﾄﾓﾔ</v>
      </c>
      <c r="O466" t="str">
        <f>$J466&amp;" "&amp;$I466&amp;" "&amp;"("&amp;$F466&amp;")"</f>
        <v>JPN Tomoya (2)</v>
      </c>
      <c r="P466" t="s">
        <v>4782</v>
      </c>
      <c r="Q466" t="s">
        <v>4807</v>
      </c>
      <c r="R466" s="118" t="str">
        <f>IF($B466="","",RIGHT($E466*1000+100+COUNTIF($E$2:$E466,$E466),9))</f>
        <v>050527102</v>
      </c>
    </row>
    <row r="467" spans="1:18" customFormat="1" x14ac:dyDescent="0.4">
      <c r="A467" s="259" t="s">
        <v>149</v>
      </c>
      <c r="B467" s="259">
        <v>466</v>
      </c>
      <c r="C467" s="259" t="s">
        <v>5125</v>
      </c>
      <c r="D467" s="259" t="s">
        <v>5126</v>
      </c>
      <c r="E467" s="261">
        <v>20050413</v>
      </c>
      <c r="F467" s="262">
        <v>2</v>
      </c>
      <c r="G467">
        <v>25</v>
      </c>
      <c r="H467" s="263" t="s">
        <v>256</v>
      </c>
      <c r="I467" s="263" t="s">
        <v>418</v>
      </c>
      <c r="J467" t="s">
        <v>4807</v>
      </c>
      <c r="L467">
        <f>IFERROR(INDEX(所属情報!$E:$E,MATCH(男子登録情報!A467,所属情報!$A:$A,0)),"")</f>
        <v>492200</v>
      </c>
      <c r="M467" t="str">
        <f t="shared" si="14"/>
        <v>岸本　琢磨 (2)</v>
      </c>
      <c r="N467" t="str">
        <f t="shared" si="15"/>
        <v>ｷｼﾓﾄ ﾀｸﾏ</v>
      </c>
      <c r="O467" t="str">
        <f>$J467&amp;" "&amp;$I467&amp;" "&amp;"("&amp;$F467&amp;")"</f>
        <v>JPN Takuma (2)</v>
      </c>
      <c r="P467" t="s">
        <v>4770</v>
      </c>
      <c r="Q467" t="s">
        <v>4807</v>
      </c>
      <c r="R467" s="118" t="str">
        <f>IF($B467="","",RIGHT($E467*1000+100+COUNTIF($E$2:$E467,$E467),9))</f>
        <v>050413101</v>
      </c>
    </row>
    <row r="468" spans="1:18" customFormat="1" x14ac:dyDescent="0.4">
      <c r="A468" s="259" t="s">
        <v>149</v>
      </c>
      <c r="B468" s="259">
        <v>467</v>
      </c>
      <c r="C468" s="259" t="s">
        <v>5127</v>
      </c>
      <c r="D468" s="259" t="s">
        <v>5128</v>
      </c>
      <c r="E468" s="261">
        <v>20060110</v>
      </c>
      <c r="F468" s="262">
        <v>2</v>
      </c>
      <c r="G468">
        <v>34</v>
      </c>
      <c r="H468" s="263" t="s">
        <v>6512</v>
      </c>
      <c r="I468" s="263" t="s">
        <v>2990</v>
      </c>
      <c r="J468" t="s">
        <v>4807</v>
      </c>
      <c r="L468">
        <f>IFERROR(INDEX(所属情報!$E:$E,MATCH(男子登録情報!A468,所属情報!$A:$A,0)),"")</f>
        <v>492200</v>
      </c>
      <c r="M468" t="str">
        <f t="shared" si="14"/>
        <v>森安　瑛音 (2)</v>
      </c>
      <c r="N468" t="str">
        <f t="shared" si="15"/>
        <v>ﾓﾘﾔｽ ｴｲﾄ</v>
      </c>
      <c r="O468" t="str">
        <f>$J468&amp;" "&amp;$I468&amp;" "&amp;"("&amp;$F468&amp;")"</f>
        <v>JPN Eito (2)</v>
      </c>
      <c r="P468" t="s">
        <v>4769</v>
      </c>
      <c r="Q468" t="s">
        <v>4807</v>
      </c>
      <c r="R468" s="118" t="str">
        <f>IF($B468="","",RIGHT($E468*1000+100+COUNTIF($E$2:$E468,$E468),9))</f>
        <v>060110101</v>
      </c>
    </row>
    <row r="469" spans="1:18" customFormat="1" x14ac:dyDescent="0.4">
      <c r="A469" s="259" t="s">
        <v>149</v>
      </c>
      <c r="B469" s="259">
        <v>468</v>
      </c>
      <c r="C469" s="259" t="s">
        <v>5129</v>
      </c>
      <c r="D469" s="259" t="s">
        <v>5130</v>
      </c>
      <c r="E469" s="261">
        <v>20050915</v>
      </c>
      <c r="F469" s="262">
        <v>2</v>
      </c>
      <c r="G469">
        <v>26</v>
      </c>
      <c r="H469" s="263" t="s">
        <v>24</v>
      </c>
      <c r="I469" s="263" t="s">
        <v>623</v>
      </c>
      <c r="J469" t="s">
        <v>4807</v>
      </c>
      <c r="L469">
        <f>IFERROR(INDEX(所属情報!$E:$E,MATCH(男子登録情報!A469,所属情報!$A:$A,0)),"")</f>
        <v>492200</v>
      </c>
      <c r="M469" t="str">
        <f t="shared" si="14"/>
        <v>河上　芯之介 (2)</v>
      </c>
      <c r="N469" t="str">
        <f t="shared" si="15"/>
        <v>ｶﾜｶﾐ ｼﾝﾉｽｹ</v>
      </c>
      <c r="O469" t="str">
        <f>$J469&amp;" "&amp;$I469&amp;" "&amp;"("&amp;$F469&amp;")"</f>
        <v>JPN Shinnosuke (2)</v>
      </c>
      <c r="P469" t="s">
        <v>4766</v>
      </c>
      <c r="Q469" t="s">
        <v>4807</v>
      </c>
      <c r="R469" s="118" t="str">
        <f>IF($B469="","",RIGHT($E469*1000+100+COUNTIF($E$2:$E469,$E469),9))</f>
        <v>050915101</v>
      </c>
    </row>
    <row r="470" spans="1:18" customFormat="1" x14ac:dyDescent="0.4">
      <c r="A470" s="259" t="s">
        <v>149</v>
      </c>
      <c r="B470" s="259">
        <v>469</v>
      </c>
      <c r="C470" s="259" t="s">
        <v>5131</v>
      </c>
      <c r="D470" s="259" t="s">
        <v>5132</v>
      </c>
      <c r="E470" s="261">
        <v>20050921</v>
      </c>
      <c r="F470" s="262">
        <v>2</v>
      </c>
      <c r="G470">
        <v>26</v>
      </c>
      <c r="H470" s="263" t="s">
        <v>270</v>
      </c>
      <c r="I470" s="263" t="s">
        <v>901</v>
      </c>
      <c r="J470" t="s">
        <v>4807</v>
      </c>
      <c r="L470">
        <f>IFERROR(INDEX(所属情報!$E:$E,MATCH(男子登録情報!A470,所属情報!$A:$A,0)),"")</f>
        <v>492200</v>
      </c>
      <c r="M470" t="str">
        <f t="shared" si="14"/>
        <v>平居　昊 (2)</v>
      </c>
      <c r="N470" t="str">
        <f t="shared" si="15"/>
        <v>ﾋﾗｲ ｺｳ</v>
      </c>
      <c r="O470" t="str">
        <f>$J470&amp;" "&amp;$I470&amp;" "&amp;"("&amp;$F470&amp;")"</f>
        <v>JPN Ko (2)</v>
      </c>
      <c r="P470" t="s">
        <v>4769</v>
      </c>
      <c r="Q470" t="s">
        <v>4807</v>
      </c>
      <c r="R470" s="118" t="str">
        <f>IF($B470="","",RIGHT($E470*1000+100+COUNTIF($E$2:$E470,$E470),9))</f>
        <v>050921101</v>
      </c>
    </row>
    <row r="471" spans="1:18" customFormat="1" x14ac:dyDescent="0.4">
      <c r="A471" s="259" t="s">
        <v>149</v>
      </c>
      <c r="B471" s="259">
        <v>470</v>
      </c>
      <c r="C471" s="259" t="s">
        <v>5133</v>
      </c>
      <c r="D471" s="259" t="s">
        <v>5134</v>
      </c>
      <c r="E471" s="261">
        <v>20051027</v>
      </c>
      <c r="F471" s="262">
        <v>2</v>
      </c>
      <c r="G471">
        <v>40</v>
      </c>
      <c r="H471" s="263" t="s">
        <v>223</v>
      </c>
      <c r="I471" s="263" t="s">
        <v>6513</v>
      </c>
      <c r="J471" t="s">
        <v>4807</v>
      </c>
      <c r="L471">
        <f>IFERROR(INDEX(所属情報!$E:$E,MATCH(男子登録情報!A471,所属情報!$A:$A,0)),"")</f>
        <v>492200</v>
      </c>
      <c r="M471" t="str">
        <f t="shared" si="14"/>
        <v>山口　徹真 (2)</v>
      </c>
      <c r="N471" t="str">
        <f t="shared" si="15"/>
        <v>ﾔﾏｸﾞﾁ ﾃﾂﾏ</v>
      </c>
      <c r="O471" t="str">
        <f>$J471&amp;" "&amp;$I471&amp;" "&amp;"("&amp;$F471&amp;")"</f>
        <v>JPN Tetsuma (2)</v>
      </c>
      <c r="P471" t="s">
        <v>4770</v>
      </c>
      <c r="Q471" t="s">
        <v>4807</v>
      </c>
      <c r="R471" s="118" t="str">
        <f>IF($B471="","",RIGHT($E471*1000+100+COUNTIF($E$2:$E471,$E471),9))</f>
        <v>051027101</v>
      </c>
    </row>
    <row r="472" spans="1:18" customFormat="1" x14ac:dyDescent="0.4">
      <c r="A472" s="259" t="s">
        <v>149</v>
      </c>
      <c r="B472" s="259">
        <v>471</v>
      </c>
      <c r="C472" s="259" t="s">
        <v>5135</v>
      </c>
      <c r="D472" s="259" t="s">
        <v>5136</v>
      </c>
      <c r="E472" s="261">
        <v>20051219</v>
      </c>
      <c r="F472" s="262">
        <v>2</v>
      </c>
      <c r="G472">
        <v>40</v>
      </c>
      <c r="H472" s="263" t="s">
        <v>6514</v>
      </c>
      <c r="I472" s="263" t="s">
        <v>430</v>
      </c>
      <c r="J472" t="s">
        <v>4807</v>
      </c>
      <c r="L472">
        <f>IFERROR(INDEX(所属情報!$E:$E,MATCH(男子登録情報!A472,所属情報!$A:$A,0)),"")</f>
        <v>492200</v>
      </c>
      <c r="M472" t="str">
        <f t="shared" si="14"/>
        <v>東島　啓晃 (2)</v>
      </c>
      <c r="N472" t="str">
        <f t="shared" si="15"/>
        <v>ﾋｶﾞｼｼﾏ ﾋﾛｱｷ</v>
      </c>
      <c r="O472" t="str">
        <f>$J472&amp;" "&amp;$I472&amp;" "&amp;"("&amp;$F472&amp;")"</f>
        <v>JPN Hiroaki (2)</v>
      </c>
      <c r="P472" t="s">
        <v>4771</v>
      </c>
      <c r="Q472" t="s">
        <v>4807</v>
      </c>
      <c r="R472" s="118" t="str">
        <f>IF($B472="","",RIGHT($E472*1000+100+COUNTIF($E$2:$E472,$E472),9))</f>
        <v>051219101</v>
      </c>
    </row>
    <row r="473" spans="1:18" customFormat="1" x14ac:dyDescent="0.4">
      <c r="A473" s="259" t="s">
        <v>149</v>
      </c>
      <c r="B473" s="259">
        <v>472</v>
      </c>
      <c r="C473" s="259" t="s">
        <v>5137</v>
      </c>
      <c r="D473" s="259" t="s">
        <v>5138</v>
      </c>
      <c r="E473" s="261">
        <v>20060316</v>
      </c>
      <c r="F473" s="262">
        <v>2</v>
      </c>
      <c r="G473">
        <v>40</v>
      </c>
      <c r="H473" s="263" t="s">
        <v>6515</v>
      </c>
      <c r="I473" s="263" t="s">
        <v>292</v>
      </c>
      <c r="J473" t="s">
        <v>4807</v>
      </c>
      <c r="L473">
        <f>IFERROR(INDEX(所属情報!$E:$E,MATCH(男子登録情報!A473,所属情報!$A:$A,0)),"")</f>
        <v>492200</v>
      </c>
      <c r="M473" t="str">
        <f t="shared" si="14"/>
        <v>中園　翔貴 (2)</v>
      </c>
      <c r="N473" t="str">
        <f t="shared" si="15"/>
        <v>ﾅｶｿﾞﾉ ｼｮｳｷ</v>
      </c>
      <c r="O473" t="str">
        <f>$J473&amp;" "&amp;$I473&amp;" "&amp;"("&amp;$F473&amp;")"</f>
        <v>JPN Shoki (2)</v>
      </c>
      <c r="P473" t="s">
        <v>4770</v>
      </c>
      <c r="Q473" t="s">
        <v>4807</v>
      </c>
      <c r="R473" s="118" t="str">
        <f>IF($B473="","",RIGHT($E473*1000+100+COUNTIF($E$2:$E473,$E473),9))</f>
        <v>060316102</v>
      </c>
    </row>
    <row r="474" spans="1:18" customFormat="1" x14ac:dyDescent="0.4">
      <c r="A474" s="259" t="s">
        <v>149</v>
      </c>
      <c r="B474" s="259">
        <v>473</v>
      </c>
      <c r="C474" s="259" t="s">
        <v>5139</v>
      </c>
      <c r="D474" s="259" t="s">
        <v>5140</v>
      </c>
      <c r="E474" s="261">
        <v>20050511</v>
      </c>
      <c r="F474" s="262">
        <v>2</v>
      </c>
      <c r="G474">
        <v>34</v>
      </c>
      <c r="H474" s="263" t="s">
        <v>376</v>
      </c>
      <c r="I474" s="263" t="s">
        <v>6516</v>
      </c>
      <c r="J474" t="s">
        <v>4807</v>
      </c>
      <c r="L474">
        <f>IFERROR(INDEX(所属情報!$E:$E,MATCH(男子登録情報!A474,所属情報!$A:$A,0)),"")</f>
        <v>492200</v>
      </c>
      <c r="M474" t="str">
        <f t="shared" si="14"/>
        <v>中野　樹範 (2)</v>
      </c>
      <c r="N474" t="str">
        <f t="shared" si="15"/>
        <v>ﾅｶﾉ ﾀﾂﾉﾘ</v>
      </c>
      <c r="O474" t="str">
        <f>$J474&amp;" "&amp;$I474&amp;" "&amp;"("&amp;$F474&amp;")"</f>
        <v>JPN Tatsunori (2)</v>
      </c>
      <c r="P474" t="s">
        <v>4771</v>
      </c>
      <c r="Q474" t="s">
        <v>4807</v>
      </c>
      <c r="R474" s="118" t="str">
        <f>IF($B474="","",RIGHT($E474*1000+100+COUNTIF($E$2:$E474,$E474),9))</f>
        <v>050511102</v>
      </c>
    </row>
    <row r="475" spans="1:18" customFormat="1" x14ac:dyDescent="0.4">
      <c r="A475" s="259" t="s">
        <v>149</v>
      </c>
      <c r="B475" s="259">
        <v>474</v>
      </c>
      <c r="C475" s="259" t="s">
        <v>5141</v>
      </c>
      <c r="D475" s="259" t="s">
        <v>5142</v>
      </c>
      <c r="E475" s="261">
        <v>20050502</v>
      </c>
      <c r="F475" s="262">
        <v>2</v>
      </c>
      <c r="G475">
        <v>34</v>
      </c>
      <c r="H475" s="263" t="s">
        <v>510</v>
      </c>
      <c r="I475" s="263" t="s">
        <v>394</v>
      </c>
      <c r="J475" t="s">
        <v>4807</v>
      </c>
      <c r="L475">
        <f>IFERROR(INDEX(所属情報!$E:$E,MATCH(男子登録情報!A475,所属情報!$A:$A,0)),"")</f>
        <v>492200</v>
      </c>
      <c r="M475" t="str">
        <f t="shared" si="14"/>
        <v>島村　拓 (2)</v>
      </c>
      <c r="N475" t="str">
        <f t="shared" si="15"/>
        <v>ｼﾏﾑﾗ ﾀｸ</v>
      </c>
      <c r="O475" t="str">
        <f>$J475&amp;" "&amp;$I475&amp;" "&amp;"("&amp;$F475&amp;")"</f>
        <v>JPN Taku (2)</v>
      </c>
      <c r="P475" t="s">
        <v>4772</v>
      </c>
      <c r="Q475" t="s">
        <v>4807</v>
      </c>
      <c r="R475" s="118" t="str">
        <f>IF($B475="","",RIGHT($E475*1000+100+COUNTIF($E$2:$E475,$E475),9))</f>
        <v>050502102</v>
      </c>
    </row>
    <row r="476" spans="1:18" customFormat="1" x14ac:dyDescent="0.4">
      <c r="A476" s="259" t="s">
        <v>149</v>
      </c>
      <c r="B476" s="259">
        <v>475</v>
      </c>
      <c r="C476" s="259" t="s">
        <v>5143</v>
      </c>
      <c r="D476" s="259" t="s">
        <v>5144</v>
      </c>
      <c r="E476" s="261">
        <v>20051024</v>
      </c>
      <c r="F476" s="262">
        <v>2</v>
      </c>
      <c r="G476">
        <v>27</v>
      </c>
      <c r="H476" s="263" t="s">
        <v>6517</v>
      </c>
      <c r="I476" s="263" t="s">
        <v>55</v>
      </c>
      <c r="J476" t="s">
        <v>4807</v>
      </c>
      <c r="L476">
        <f>IFERROR(INDEX(所属情報!$E:$E,MATCH(男子登録情報!A476,所属情報!$A:$A,0)),"")</f>
        <v>492200</v>
      </c>
      <c r="M476" t="str">
        <f t="shared" si="14"/>
        <v>竹口　遼 (2)</v>
      </c>
      <c r="N476" t="str">
        <f t="shared" si="15"/>
        <v>ﾀｹｸﾞﾁ ﾘｮｳ</v>
      </c>
      <c r="O476" t="str">
        <f>$J476&amp;" "&amp;$I476&amp;" "&amp;"("&amp;$F476&amp;")"</f>
        <v>JPN Ryo (2)</v>
      </c>
      <c r="P476" t="s">
        <v>4791</v>
      </c>
      <c r="Q476" t="s">
        <v>4807</v>
      </c>
      <c r="R476" s="118" t="str">
        <f>IF($B476="","",RIGHT($E476*1000+100+COUNTIF($E$2:$E476,$E476),9))</f>
        <v>051024102</v>
      </c>
    </row>
    <row r="477" spans="1:18" customFormat="1" x14ac:dyDescent="0.4">
      <c r="A477" s="259" t="s">
        <v>149</v>
      </c>
      <c r="B477" s="259">
        <v>476</v>
      </c>
      <c r="C477" s="259" t="s">
        <v>5145</v>
      </c>
      <c r="D477" s="259" t="s">
        <v>5146</v>
      </c>
      <c r="E477" s="261">
        <v>20050514</v>
      </c>
      <c r="F477" s="262">
        <v>2</v>
      </c>
      <c r="G477">
        <v>39</v>
      </c>
      <c r="H477" s="263" t="s">
        <v>6518</v>
      </c>
      <c r="I477" s="263" t="s">
        <v>154</v>
      </c>
      <c r="J477" t="s">
        <v>4807</v>
      </c>
      <c r="L477">
        <f>IFERROR(INDEX(所属情報!$E:$E,MATCH(男子登録情報!A477,所属情報!$A:$A,0)),"")</f>
        <v>492200</v>
      </c>
      <c r="M477" t="str">
        <f t="shared" si="14"/>
        <v>元吉　優太 (2)</v>
      </c>
      <c r="N477" t="str">
        <f t="shared" si="15"/>
        <v>ﾓﾄﾖｼ ﾕｳﾀ</v>
      </c>
      <c r="O477" t="str">
        <f>$J477&amp;" "&amp;$I477&amp;" "&amp;"("&amp;$F477&amp;")"</f>
        <v>JPN Yuta (2)</v>
      </c>
      <c r="P477" t="s">
        <v>4784</v>
      </c>
      <c r="Q477" t="s">
        <v>4807</v>
      </c>
      <c r="R477" s="118" t="str">
        <f>IF($B477="","",RIGHT($E477*1000+100+COUNTIF($E$2:$E477,$E477),9))</f>
        <v>050514101</v>
      </c>
    </row>
    <row r="478" spans="1:18" customFormat="1" x14ac:dyDescent="0.4">
      <c r="A478" s="259" t="s">
        <v>149</v>
      </c>
      <c r="B478" s="259">
        <v>477</v>
      </c>
      <c r="C478" s="259" t="s">
        <v>5147</v>
      </c>
      <c r="D478" s="259" t="s">
        <v>5148</v>
      </c>
      <c r="E478" s="261">
        <v>20050708</v>
      </c>
      <c r="F478" s="262">
        <v>2</v>
      </c>
      <c r="G478">
        <v>1</v>
      </c>
      <c r="H478" s="263" t="s">
        <v>409</v>
      </c>
      <c r="I478" s="263" t="s">
        <v>330</v>
      </c>
      <c r="J478" t="s">
        <v>4807</v>
      </c>
      <c r="L478">
        <f>IFERROR(INDEX(所属情報!$E:$E,MATCH(男子登録情報!A478,所属情報!$A:$A,0)),"")</f>
        <v>492200</v>
      </c>
      <c r="M478" t="str">
        <f t="shared" si="14"/>
        <v>山内　翔馬 (2)</v>
      </c>
      <c r="N478" t="str">
        <f t="shared" si="15"/>
        <v>ﾔﾏｳﾁ ｼｮｳﾏ</v>
      </c>
      <c r="O478" t="str">
        <f>$J478&amp;" "&amp;$I478&amp;" "&amp;"("&amp;$F478&amp;")"</f>
        <v>JPN Shoma (2)</v>
      </c>
      <c r="P478" t="s">
        <v>4770</v>
      </c>
      <c r="Q478" t="s">
        <v>4807</v>
      </c>
      <c r="R478" s="118" t="str">
        <f>IF($B478="","",RIGHT($E478*1000+100+COUNTIF($E$2:$E478,$E478),9))</f>
        <v>050708101</v>
      </c>
    </row>
    <row r="479" spans="1:18" customFormat="1" x14ac:dyDescent="0.4">
      <c r="A479" s="259" t="s">
        <v>149</v>
      </c>
      <c r="B479" s="259">
        <v>478</v>
      </c>
      <c r="C479" s="259" t="s">
        <v>5149</v>
      </c>
      <c r="D479" s="259" t="s">
        <v>5150</v>
      </c>
      <c r="E479" s="261">
        <v>20051205</v>
      </c>
      <c r="F479" s="262">
        <v>2</v>
      </c>
      <c r="G479">
        <v>23</v>
      </c>
      <c r="H479" s="263" t="s">
        <v>6519</v>
      </c>
      <c r="I479" s="263" t="s">
        <v>4552</v>
      </c>
      <c r="J479" t="s">
        <v>4807</v>
      </c>
      <c r="L479">
        <f>IFERROR(INDEX(所属情報!$E:$E,MATCH(男子登録情報!A479,所属情報!$A:$A,0)),"")</f>
        <v>492200</v>
      </c>
      <c r="M479" t="str">
        <f t="shared" si="14"/>
        <v>久世　優空 (2)</v>
      </c>
      <c r="N479" t="str">
        <f t="shared" si="15"/>
        <v>ｸｾﾞ ﾕﾗ</v>
      </c>
      <c r="O479" t="str">
        <f>$J479&amp;" "&amp;$I479&amp;" "&amp;"("&amp;$F479&amp;")"</f>
        <v>JPN Yura (2)</v>
      </c>
      <c r="P479" t="s">
        <v>4771</v>
      </c>
      <c r="Q479" t="s">
        <v>4807</v>
      </c>
      <c r="R479" s="118" t="str">
        <f>IF($B479="","",RIGHT($E479*1000+100+COUNTIF($E$2:$E479,$E479),9))</f>
        <v>051205102</v>
      </c>
    </row>
    <row r="480" spans="1:18" customFormat="1" x14ac:dyDescent="0.4">
      <c r="A480" s="259" t="s">
        <v>149</v>
      </c>
      <c r="B480" s="259">
        <v>479</v>
      </c>
      <c r="C480" s="259" t="s">
        <v>5151</v>
      </c>
      <c r="D480" s="259" t="s">
        <v>5152</v>
      </c>
      <c r="E480" s="261">
        <v>20050413</v>
      </c>
      <c r="F480" s="262">
        <v>2</v>
      </c>
      <c r="G480">
        <v>28</v>
      </c>
      <c r="H480" s="263" t="s">
        <v>6520</v>
      </c>
      <c r="I480" s="263" t="s">
        <v>246</v>
      </c>
      <c r="J480" t="s">
        <v>4807</v>
      </c>
      <c r="L480">
        <f>IFERROR(INDEX(所属情報!$E:$E,MATCH(男子登録情報!A480,所属情報!$A:$A,0)),"")</f>
        <v>492200</v>
      </c>
      <c r="M480" t="str">
        <f t="shared" si="14"/>
        <v>奥津　翔太 (2)</v>
      </c>
      <c r="N480" t="str">
        <f t="shared" si="15"/>
        <v>ｵｸﾂ ｼｮｳﾀ</v>
      </c>
      <c r="O480" t="str">
        <f>$J480&amp;" "&amp;$I480&amp;" "&amp;"("&amp;$F480&amp;")"</f>
        <v>JPN Shota (2)</v>
      </c>
      <c r="P480" t="s">
        <v>4766</v>
      </c>
      <c r="Q480" t="s">
        <v>4807</v>
      </c>
      <c r="R480" s="118" t="str">
        <f>IF($B480="","",RIGHT($E480*1000+100+COUNTIF($E$2:$E480,$E480),9))</f>
        <v>050413102</v>
      </c>
    </row>
    <row r="481" spans="1:18" customFormat="1" x14ac:dyDescent="0.4">
      <c r="A481" s="259" t="s">
        <v>149</v>
      </c>
      <c r="B481" s="259">
        <v>480</v>
      </c>
      <c r="C481" s="259" t="s">
        <v>5153</v>
      </c>
      <c r="D481" s="259" t="s">
        <v>5154</v>
      </c>
      <c r="E481" s="261">
        <v>20050530</v>
      </c>
      <c r="F481" s="262">
        <v>2</v>
      </c>
      <c r="G481">
        <v>23</v>
      </c>
      <c r="H481" s="263" t="s">
        <v>6521</v>
      </c>
      <c r="I481" s="263" t="s">
        <v>461</v>
      </c>
      <c r="J481" t="s">
        <v>4807</v>
      </c>
      <c r="L481">
        <f>IFERROR(INDEX(所属情報!$E:$E,MATCH(男子登録情報!A481,所属情報!$A:$A,0)),"")</f>
        <v>492200</v>
      </c>
      <c r="M481" t="str">
        <f t="shared" si="14"/>
        <v>大畑　貴裕 (2)</v>
      </c>
      <c r="N481" t="str">
        <f t="shared" si="15"/>
        <v>ｵｵﾊﾀ ﾀｶﾋﾛ</v>
      </c>
      <c r="O481" t="str">
        <f>$J481&amp;" "&amp;$I481&amp;" "&amp;"("&amp;$F481&amp;")"</f>
        <v>JPN Takahiro (2)</v>
      </c>
      <c r="P481" t="s">
        <v>4771</v>
      </c>
      <c r="Q481" t="s">
        <v>4807</v>
      </c>
      <c r="R481" s="118" t="str">
        <f>IF($B481="","",RIGHT($E481*1000+100+COUNTIF($E$2:$E481,$E481),9))</f>
        <v>050530102</v>
      </c>
    </row>
    <row r="482" spans="1:18" customFormat="1" x14ac:dyDescent="0.4">
      <c r="A482" s="259" t="s">
        <v>149</v>
      </c>
      <c r="B482" s="259">
        <v>481</v>
      </c>
      <c r="C482" s="259" t="s">
        <v>5155</v>
      </c>
      <c r="D482" s="259" t="s">
        <v>5156</v>
      </c>
      <c r="E482" s="261">
        <v>20051028</v>
      </c>
      <c r="F482" s="262">
        <v>2</v>
      </c>
      <c r="G482">
        <v>26</v>
      </c>
      <c r="H482" s="263" t="s">
        <v>759</v>
      </c>
      <c r="I482" s="263" t="s">
        <v>125</v>
      </c>
      <c r="J482" t="s">
        <v>4807</v>
      </c>
      <c r="L482">
        <f>IFERROR(INDEX(所属情報!$E:$E,MATCH(男子登録情報!A482,所属情報!$A:$A,0)),"")</f>
        <v>492200</v>
      </c>
      <c r="M482" t="str">
        <f t="shared" si="14"/>
        <v>丸尾　陸斗 (2)</v>
      </c>
      <c r="N482" t="str">
        <f t="shared" si="15"/>
        <v>ﾏﾙｵ ﾘｸﾄ</v>
      </c>
      <c r="O482" t="str">
        <f>$J482&amp;" "&amp;$I482&amp;" "&amp;"("&amp;$F482&amp;")"</f>
        <v>JPN Rikuto (2)</v>
      </c>
      <c r="P482" t="s">
        <v>4771</v>
      </c>
      <c r="Q482" t="s">
        <v>4807</v>
      </c>
      <c r="R482" s="118" t="str">
        <f>IF($B482="","",RIGHT($E482*1000+100+COUNTIF($E$2:$E482,$E482),9))</f>
        <v>051028101</v>
      </c>
    </row>
    <row r="483" spans="1:18" customFormat="1" x14ac:dyDescent="0.4">
      <c r="A483" s="259" t="s">
        <v>149</v>
      </c>
      <c r="B483" s="259">
        <v>482</v>
      </c>
      <c r="C483" s="259" t="s">
        <v>5157</v>
      </c>
      <c r="D483" s="259" t="s">
        <v>5158</v>
      </c>
      <c r="E483" s="261">
        <v>20050607</v>
      </c>
      <c r="F483" s="262">
        <v>2</v>
      </c>
      <c r="G483">
        <v>25</v>
      </c>
      <c r="H483" s="263" t="s">
        <v>2330</v>
      </c>
      <c r="I483" s="263" t="s">
        <v>6522</v>
      </c>
      <c r="J483" t="s">
        <v>4807</v>
      </c>
      <c r="L483">
        <f>IFERROR(INDEX(所属情報!$E:$E,MATCH(男子登録情報!A483,所属情報!$A:$A,0)),"")</f>
        <v>492200</v>
      </c>
      <c r="M483" t="str">
        <f t="shared" si="14"/>
        <v>寺村　桃 (2)</v>
      </c>
      <c r="N483" t="str">
        <f t="shared" si="15"/>
        <v>ﾃﾗﾑﾗ ﾓﾓ</v>
      </c>
      <c r="O483" t="str">
        <f>$J483&amp;" "&amp;$I483&amp;" "&amp;"("&amp;$F483&amp;")"</f>
        <v>JPN Momo (2)</v>
      </c>
      <c r="P483" t="s">
        <v>4766</v>
      </c>
      <c r="Q483" t="s">
        <v>4807</v>
      </c>
      <c r="R483" s="118" t="str">
        <f>IF($B483="","",RIGHT($E483*1000+100+COUNTIF($E$2:$E483,$E483),9))</f>
        <v>050607101</v>
      </c>
    </row>
    <row r="484" spans="1:18" customFormat="1" x14ac:dyDescent="0.4">
      <c r="A484" s="259" t="s">
        <v>149</v>
      </c>
      <c r="B484" s="259">
        <v>483</v>
      </c>
      <c r="C484" s="259" t="s">
        <v>5159</v>
      </c>
      <c r="D484" s="259" t="s">
        <v>5160</v>
      </c>
      <c r="E484" s="261">
        <v>20051115</v>
      </c>
      <c r="F484" s="262">
        <v>2</v>
      </c>
      <c r="G484">
        <v>24</v>
      </c>
      <c r="H484" s="263" t="s">
        <v>70</v>
      </c>
      <c r="I484" s="263" t="s">
        <v>68</v>
      </c>
      <c r="J484" t="s">
        <v>4807</v>
      </c>
      <c r="L484">
        <f>IFERROR(INDEX(所属情報!$E:$E,MATCH(男子登録情報!A484,所属情報!$A:$A,0)),"")</f>
        <v>492200</v>
      </c>
      <c r="M484" t="str">
        <f t="shared" si="14"/>
        <v>藤原　光汰 (2)</v>
      </c>
      <c r="N484" t="str">
        <f t="shared" si="15"/>
        <v>ﾌｼﾞﾜﾗ ｺｳﾀ</v>
      </c>
      <c r="O484" t="str">
        <f>$J484&amp;" "&amp;$I484&amp;" "&amp;"("&amp;$F484&amp;")"</f>
        <v>JPN Kota (2)</v>
      </c>
      <c r="P484" t="s">
        <v>4770</v>
      </c>
      <c r="Q484" t="s">
        <v>4807</v>
      </c>
      <c r="R484" s="118" t="str">
        <f>IF($B484="","",RIGHT($E484*1000+100+COUNTIF($E$2:$E484,$E484),9))</f>
        <v>051115101</v>
      </c>
    </row>
    <row r="485" spans="1:18" customFormat="1" x14ac:dyDescent="0.4">
      <c r="A485" s="259" t="s">
        <v>149</v>
      </c>
      <c r="B485" s="259">
        <v>484</v>
      </c>
      <c r="C485" s="259" t="s">
        <v>5161</v>
      </c>
      <c r="D485" s="259" t="s">
        <v>5162</v>
      </c>
      <c r="E485" s="261">
        <v>20051128</v>
      </c>
      <c r="F485" s="262">
        <v>2</v>
      </c>
      <c r="G485">
        <v>27</v>
      </c>
      <c r="H485" s="263" t="s">
        <v>4598</v>
      </c>
      <c r="I485" s="263" t="s">
        <v>6523</v>
      </c>
      <c r="J485" t="s">
        <v>4807</v>
      </c>
      <c r="L485">
        <f>IFERROR(INDEX(所属情報!$E:$E,MATCH(男子登録情報!A485,所属情報!$A:$A,0)),"")</f>
        <v>492200</v>
      </c>
      <c r="M485" t="str">
        <f t="shared" si="14"/>
        <v>玉井　廉之助 (2)</v>
      </c>
      <c r="N485" t="str">
        <f t="shared" si="15"/>
        <v>ﾀﾏｲ ﾚﾝﾉｽｹ</v>
      </c>
      <c r="O485" t="str">
        <f>$J485&amp;" "&amp;$I485&amp;" "&amp;"("&amp;$F485&amp;")"</f>
        <v>JPN Rennosuke (2)</v>
      </c>
      <c r="P485" t="s">
        <v>4773</v>
      </c>
      <c r="Q485" t="s">
        <v>4807</v>
      </c>
      <c r="R485" s="118" t="str">
        <f>IF($B485="","",RIGHT($E485*1000+100+COUNTIF($E$2:$E485,$E485),9))</f>
        <v>051128101</v>
      </c>
    </row>
    <row r="486" spans="1:18" customFormat="1" x14ac:dyDescent="0.4">
      <c r="A486" s="259" t="s">
        <v>149</v>
      </c>
      <c r="B486" s="259">
        <v>485</v>
      </c>
      <c r="C486" s="259" t="s">
        <v>5163</v>
      </c>
      <c r="D486" s="259" t="s">
        <v>5164</v>
      </c>
      <c r="E486" s="261">
        <v>20051014</v>
      </c>
      <c r="F486" s="262">
        <v>2</v>
      </c>
      <c r="G486">
        <v>25</v>
      </c>
      <c r="H486" s="263" t="s">
        <v>4500</v>
      </c>
      <c r="I486" s="263" t="s">
        <v>466</v>
      </c>
      <c r="J486" t="s">
        <v>4807</v>
      </c>
      <c r="L486">
        <f>IFERROR(INDEX(所属情報!$E:$E,MATCH(男子登録情報!A486,所属情報!$A:$A,0)),"")</f>
        <v>492200</v>
      </c>
      <c r="M486" t="str">
        <f t="shared" si="14"/>
        <v>片山　結宇 (2)</v>
      </c>
      <c r="N486" t="str">
        <f t="shared" si="15"/>
        <v>ｶﾀﾔﾏ ﾕｳ</v>
      </c>
      <c r="O486" t="str">
        <f>$J486&amp;" "&amp;$I486&amp;" "&amp;"("&amp;$F486&amp;")"</f>
        <v>JPN Yu (2)</v>
      </c>
      <c r="P486" t="s">
        <v>4764</v>
      </c>
      <c r="Q486" t="s">
        <v>4807</v>
      </c>
      <c r="R486" s="118" t="str">
        <f>IF($B486="","",RIGHT($E486*1000+100+COUNTIF($E$2:$E486,$E486),9))</f>
        <v>051014101</v>
      </c>
    </row>
    <row r="487" spans="1:18" customFormat="1" x14ac:dyDescent="0.4">
      <c r="A487" s="259" t="s">
        <v>149</v>
      </c>
      <c r="B487" s="259">
        <v>486</v>
      </c>
      <c r="C487" s="259" t="s">
        <v>5165</v>
      </c>
      <c r="D487" s="259" t="s">
        <v>5166</v>
      </c>
      <c r="E487" s="261">
        <v>20051020</v>
      </c>
      <c r="F487" s="262">
        <v>2</v>
      </c>
      <c r="G487">
        <v>25</v>
      </c>
      <c r="H487" s="263" t="s">
        <v>471</v>
      </c>
      <c r="I487" s="263" t="s">
        <v>54</v>
      </c>
      <c r="J487" t="s">
        <v>4807</v>
      </c>
      <c r="L487">
        <f>IFERROR(INDEX(所属情報!$E:$E,MATCH(男子登録情報!A487,所属情報!$A:$A,0)),"")</f>
        <v>492200</v>
      </c>
      <c r="M487" t="str">
        <f t="shared" si="14"/>
        <v>宮内　廣騎 (2)</v>
      </c>
      <c r="N487" t="str">
        <f t="shared" si="15"/>
        <v>ﾐﾔｳﾁ ｺｳｷ</v>
      </c>
      <c r="O487" t="str">
        <f>$J487&amp;" "&amp;$I487&amp;" "&amp;"("&amp;$F487&amp;")"</f>
        <v>JPN Koki (2)</v>
      </c>
      <c r="P487" t="s">
        <v>4770</v>
      </c>
      <c r="Q487" t="s">
        <v>4807</v>
      </c>
      <c r="R487" s="118" t="str">
        <f>IF($B487="","",RIGHT($E487*1000+100+COUNTIF($E$2:$E487,$E487),9))</f>
        <v>051020101</v>
      </c>
    </row>
    <row r="488" spans="1:18" customFormat="1" x14ac:dyDescent="0.4">
      <c r="A488" s="259" t="s">
        <v>149</v>
      </c>
      <c r="B488" s="259">
        <v>487</v>
      </c>
      <c r="C488" s="259" t="s">
        <v>5167</v>
      </c>
      <c r="D488" s="259" t="s">
        <v>5168</v>
      </c>
      <c r="E488" s="261">
        <v>20050531</v>
      </c>
      <c r="F488" s="262">
        <v>2</v>
      </c>
      <c r="G488">
        <v>14</v>
      </c>
      <c r="H488" s="263" t="s">
        <v>6524</v>
      </c>
      <c r="I488" s="263" t="s">
        <v>177</v>
      </c>
      <c r="J488" t="s">
        <v>4807</v>
      </c>
      <c r="L488">
        <f>IFERROR(INDEX(所属情報!$E:$E,MATCH(男子登録情報!A488,所属情報!$A:$A,0)),"")</f>
        <v>492200</v>
      </c>
      <c r="M488" t="str">
        <f t="shared" si="14"/>
        <v>石澤　和弥 (2)</v>
      </c>
      <c r="N488" t="str">
        <f t="shared" si="15"/>
        <v>ｲｼｻﾞﾜ ｶｽﾞﾔ</v>
      </c>
      <c r="O488" t="str">
        <f>$J488&amp;" "&amp;$I488&amp;" "&amp;"("&amp;$F488&amp;")"</f>
        <v>JPN Kazuya (2)</v>
      </c>
      <c r="P488" t="s">
        <v>4766</v>
      </c>
      <c r="Q488" t="s">
        <v>4807</v>
      </c>
      <c r="R488" s="118" t="str">
        <f>IF($B488="","",RIGHT($E488*1000+100+COUNTIF($E$2:$E488,$E488),9))</f>
        <v>050531101</v>
      </c>
    </row>
    <row r="489" spans="1:18" customFormat="1" x14ac:dyDescent="0.4">
      <c r="A489" s="259" t="s">
        <v>149</v>
      </c>
      <c r="B489" s="259">
        <v>488</v>
      </c>
      <c r="C489" s="259" t="s">
        <v>5169</v>
      </c>
      <c r="D489" s="259" t="s">
        <v>5170</v>
      </c>
      <c r="E489" s="261">
        <v>20060106</v>
      </c>
      <c r="F489" s="262">
        <v>2</v>
      </c>
      <c r="G489">
        <v>25</v>
      </c>
      <c r="H489" s="263" t="s">
        <v>6525</v>
      </c>
      <c r="I489" s="263" t="s">
        <v>254</v>
      </c>
      <c r="J489" t="s">
        <v>4807</v>
      </c>
      <c r="L489">
        <f>IFERROR(INDEX(所属情報!$E:$E,MATCH(男子登録情報!A489,所属情報!$A:$A,0)),"")</f>
        <v>492200</v>
      </c>
      <c r="M489" t="str">
        <f t="shared" si="14"/>
        <v>雨森　俊典 (2)</v>
      </c>
      <c r="N489" t="str">
        <f t="shared" si="15"/>
        <v>ｱﾒﾓﾘ ｼｭﾝｽｹ</v>
      </c>
      <c r="O489" t="str">
        <f>$J489&amp;" "&amp;$I489&amp;" "&amp;"("&amp;$F489&amp;")"</f>
        <v>JPN Shunsuke (2)</v>
      </c>
      <c r="P489" t="s">
        <v>4771</v>
      </c>
      <c r="Q489" t="s">
        <v>4807</v>
      </c>
      <c r="R489" s="118" t="str">
        <f>IF($B489="","",RIGHT($E489*1000+100+COUNTIF($E$2:$E489,$E489),9))</f>
        <v>060106101</v>
      </c>
    </row>
    <row r="490" spans="1:18" customFormat="1" x14ac:dyDescent="0.4">
      <c r="A490" s="259" t="s">
        <v>149</v>
      </c>
      <c r="B490" s="259">
        <v>489</v>
      </c>
      <c r="C490" s="259" t="s">
        <v>5171</v>
      </c>
      <c r="D490" s="259" t="s">
        <v>5172</v>
      </c>
      <c r="E490" s="261">
        <v>20050411</v>
      </c>
      <c r="F490" s="262">
        <v>2</v>
      </c>
      <c r="G490">
        <v>25</v>
      </c>
      <c r="H490" s="263" t="s">
        <v>379</v>
      </c>
      <c r="I490" s="263" t="s">
        <v>136</v>
      </c>
      <c r="J490" t="s">
        <v>4807</v>
      </c>
      <c r="L490">
        <f>IFERROR(INDEX(所属情報!$E:$E,MATCH(男子登録情報!A490,所属情報!$A:$A,0)),"")</f>
        <v>492200</v>
      </c>
      <c r="M490" t="str">
        <f t="shared" si="14"/>
        <v>谷　謙太朗 (2)</v>
      </c>
      <c r="N490" t="str">
        <f t="shared" si="15"/>
        <v>ﾀﾆ ｹﾝﾀﾛｳ</v>
      </c>
      <c r="O490" t="str">
        <f>$J490&amp;" "&amp;$I490&amp;" "&amp;"("&amp;$F490&amp;")"</f>
        <v>JPN Kentaro (2)</v>
      </c>
      <c r="P490" t="s">
        <v>4770</v>
      </c>
      <c r="Q490" t="s">
        <v>4807</v>
      </c>
      <c r="R490" s="118" t="str">
        <f>IF($B490="","",RIGHT($E490*1000+100+COUNTIF($E$2:$E490,$E490),9))</f>
        <v>050411103</v>
      </c>
    </row>
    <row r="491" spans="1:18" customFormat="1" x14ac:dyDescent="0.4">
      <c r="A491" s="259" t="s">
        <v>149</v>
      </c>
      <c r="B491" s="259">
        <v>490</v>
      </c>
      <c r="C491" s="259" t="s">
        <v>5173</v>
      </c>
      <c r="D491" s="259" t="s">
        <v>5174</v>
      </c>
      <c r="E491" s="261">
        <v>20050714</v>
      </c>
      <c r="F491" s="262">
        <v>2</v>
      </c>
      <c r="G491">
        <v>28</v>
      </c>
      <c r="H491" s="263" t="s">
        <v>104</v>
      </c>
      <c r="I491" s="263" t="s">
        <v>54</v>
      </c>
      <c r="J491" t="s">
        <v>4807</v>
      </c>
      <c r="L491">
        <f>IFERROR(INDEX(所属情報!$E:$E,MATCH(男子登録情報!A491,所属情報!$A:$A,0)),"")</f>
        <v>492200</v>
      </c>
      <c r="M491" t="str">
        <f t="shared" si="14"/>
        <v>安藤　亘輝 (2)</v>
      </c>
      <c r="N491" t="str">
        <f t="shared" si="15"/>
        <v>ｱﾝﾄﾞｳ ｺｳｷ</v>
      </c>
      <c r="O491" t="str">
        <f>$J491&amp;" "&amp;$I491&amp;" "&amp;"("&amp;$F491&amp;")"</f>
        <v>JPN Koki (2)</v>
      </c>
      <c r="P491" t="s">
        <v>4770</v>
      </c>
      <c r="Q491" t="s">
        <v>4807</v>
      </c>
      <c r="R491" s="118" t="str">
        <f>IF($B491="","",RIGHT($E491*1000+100+COUNTIF($E$2:$E491,$E491),9))</f>
        <v>050714101</v>
      </c>
    </row>
    <row r="492" spans="1:18" customFormat="1" x14ac:dyDescent="0.4">
      <c r="A492" s="259" t="s">
        <v>149</v>
      </c>
      <c r="B492" s="259">
        <v>491</v>
      </c>
      <c r="C492" s="259" t="s">
        <v>5175</v>
      </c>
      <c r="D492" s="259" t="s">
        <v>5176</v>
      </c>
      <c r="E492" s="261">
        <v>20050415</v>
      </c>
      <c r="F492" s="262">
        <v>2</v>
      </c>
      <c r="G492">
        <v>23</v>
      </c>
      <c r="H492" s="263" t="s">
        <v>223</v>
      </c>
      <c r="I492" s="263" t="s">
        <v>66</v>
      </c>
      <c r="J492" t="s">
        <v>4807</v>
      </c>
      <c r="L492">
        <f>IFERROR(INDEX(所属情報!$E:$E,MATCH(男子登録情報!A492,所属情報!$A:$A,0)),"")</f>
        <v>492200</v>
      </c>
      <c r="M492" t="str">
        <f t="shared" si="14"/>
        <v>山口　翔 (2)</v>
      </c>
      <c r="N492" t="str">
        <f t="shared" si="15"/>
        <v>ﾔﾏｸﾞﾁ ｼｮｳ</v>
      </c>
      <c r="O492" t="str">
        <f>$J492&amp;" "&amp;$I492&amp;" "&amp;"("&amp;$F492&amp;")"</f>
        <v>JPN Sho (2)</v>
      </c>
      <c r="P492" t="s">
        <v>4771</v>
      </c>
      <c r="Q492" t="s">
        <v>4807</v>
      </c>
      <c r="R492" s="118" t="str">
        <f>IF($B492="","",RIGHT($E492*1000+100+COUNTIF($E$2:$E492,$E492),9))</f>
        <v>050415101</v>
      </c>
    </row>
    <row r="493" spans="1:18" customFormat="1" x14ac:dyDescent="0.4">
      <c r="A493" s="259" t="s">
        <v>149</v>
      </c>
      <c r="B493" s="259">
        <v>492</v>
      </c>
      <c r="C493" s="259" t="s">
        <v>5177</v>
      </c>
      <c r="D493" s="259" t="s">
        <v>5178</v>
      </c>
      <c r="E493" s="261">
        <v>20050906</v>
      </c>
      <c r="F493" s="262">
        <v>2</v>
      </c>
      <c r="G493">
        <v>26</v>
      </c>
      <c r="H493" s="263" t="s">
        <v>6526</v>
      </c>
      <c r="I493" s="263" t="s">
        <v>4563</v>
      </c>
      <c r="J493" t="s">
        <v>4807</v>
      </c>
      <c r="L493">
        <f>IFERROR(INDEX(所属情報!$E:$E,MATCH(男子登録情報!A493,所属情報!$A:$A,0)),"")</f>
        <v>492200</v>
      </c>
      <c r="M493" t="str">
        <f t="shared" si="14"/>
        <v>藤崎　連汰 (2)</v>
      </c>
      <c r="N493" t="str">
        <f t="shared" si="15"/>
        <v>ﾌｼﾞｻｷ ﾚﾝﾀ</v>
      </c>
      <c r="O493" t="str">
        <f>$J493&amp;" "&amp;$I493&amp;" "&amp;"("&amp;$F493&amp;")"</f>
        <v>JPN Renta (2)</v>
      </c>
      <c r="P493" t="s">
        <v>4771</v>
      </c>
      <c r="Q493" t="s">
        <v>4807</v>
      </c>
      <c r="R493" s="118" t="str">
        <f>IF($B493="","",RIGHT($E493*1000+100+COUNTIF($E$2:$E493,$E493),9))</f>
        <v>050906101</v>
      </c>
    </row>
    <row r="494" spans="1:18" customFormat="1" x14ac:dyDescent="0.4">
      <c r="A494" s="259" t="s">
        <v>149</v>
      </c>
      <c r="B494" s="259">
        <v>493</v>
      </c>
      <c r="C494" s="259" t="s">
        <v>5179</v>
      </c>
      <c r="D494" s="259" t="s">
        <v>5180</v>
      </c>
      <c r="E494" s="261">
        <v>20060704</v>
      </c>
      <c r="F494" s="262">
        <v>1</v>
      </c>
      <c r="G494">
        <v>27</v>
      </c>
      <c r="H494" s="263" t="s">
        <v>85</v>
      </c>
      <c r="I494" s="263" t="s">
        <v>6527</v>
      </c>
      <c r="J494" t="s">
        <v>4807</v>
      </c>
      <c r="L494">
        <f>IFERROR(INDEX(所属情報!$E:$E,MATCH(男子登録情報!A494,所属情報!$A:$A,0)),"")</f>
        <v>492200</v>
      </c>
      <c r="M494" t="str">
        <f t="shared" si="14"/>
        <v>大野　和晴 (1)</v>
      </c>
      <c r="N494" t="str">
        <f t="shared" si="15"/>
        <v>ｵｵﾉ ｶｽﾞﾊﾙ</v>
      </c>
      <c r="O494" t="str">
        <f>$J494&amp;" "&amp;$I494&amp;" "&amp;"("&amp;$F494&amp;")"</f>
        <v>JPN Kazuharu (1)</v>
      </c>
      <c r="P494" t="s">
        <v>4764</v>
      </c>
      <c r="Q494" t="s">
        <v>4807</v>
      </c>
      <c r="R494" s="118" t="str">
        <f>IF($B494="","",RIGHT($E494*1000+100+COUNTIF($E$2:$E494,$E494),9))</f>
        <v>060704101</v>
      </c>
    </row>
    <row r="495" spans="1:18" customFormat="1" x14ac:dyDescent="0.4">
      <c r="A495" s="259" t="s">
        <v>149</v>
      </c>
      <c r="B495" s="259">
        <v>494</v>
      </c>
      <c r="C495" s="259" t="s">
        <v>5181</v>
      </c>
      <c r="D495" s="259" t="s">
        <v>5182</v>
      </c>
      <c r="E495" s="261">
        <v>20061106</v>
      </c>
      <c r="F495" s="262">
        <v>1</v>
      </c>
      <c r="G495">
        <v>23</v>
      </c>
      <c r="H495" s="263" t="s">
        <v>6528</v>
      </c>
      <c r="I495" s="263" t="s">
        <v>33</v>
      </c>
      <c r="J495" t="s">
        <v>4807</v>
      </c>
      <c r="L495">
        <f>IFERROR(INDEX(所属情報!$E:$E,MATCH(男子登録情報!A495,所属情報!$A:$A,0)),"")</f>
        <v>492200</v>
      </c>
      <c r="M495" t="str">
        <f t="shared" si="14"/>
        <v>金原　優也 (1)</v>
      </c>
      <c r="N495" t="str">
        <f t="shared" si="15"/>
        <v>ｷﾝﾊﾞﾗ ﾕｳﾔ</v>
      </c>
      <c r="O495" t="str">
        <f>$J495&amp;" "&amp;$I495&amp;" "&amp;"("&amp;$F495&amp;")"</f>
        <v>JPN Yuya (1)</v>
      </c>
      <c r="P495" t="s">
        <v>4770</v>
      </c>
      <c r="Q495" t="s">
        <v>4807</v>
      </c>
      <c r="R495" s="118" t="str">
        <f>IF($B495="","",RIGHT($E495*1000+100+COUNTIF($E$2:$E495,$E495),9))</f>
        <v>061106101</v>
      </c>
    </row>
    <row r="496" spans="1:18" customFormat="1" x14ac:dyDescent="0.4">
      <c r="A496" s="259" t="s">
        <v>149</v>
      </c>
      <c r="B496" s="259">
        <v>495</v>
      </c>
      <c r="C496" s="259" t="s">
        <v>5183</v>
      </c>
      <c r="D496" s="259" t="s">
        <v>5184</v>
      </c>
      <c r="E496" s="261">
        <v>20061104</v>
      </c>
      <c r="F496" s="262">
        <v>1</v>
      </c>
      <c r="G496">
        <v>29</v>
      </c>
      <c r="H496" s="263" t="s">
        <v>325</v>
      </c>
      <c r="I496" s="263" t="s">
        <v>418</v>
      </c>
      <c r="J496" t="s">
        <v>4807</v>
      </c>
      <c r="L496">
        <f>IFERROR(INDEX(所属情報!$E:$E,MATCH(男子登録情報!A496,所属情報!$A:$A,0)),"")</f>
        <v>492200</v>
      </c>
      <c r="M496" t="str">
        <f t="shared" si="14"/>
        <v>和田　拓真 (1)</v>
      </c>
      <c r="N496" t="str">
        <f t="shared" si="15"/>
        <v>ﾜﾀﾞ ﾀｸﾏ</v>
      </c>
      <c r="O496" t="str">
        <f>$J496&amp;" "&amp;$I496&amp;" "&amp;"("&amp;$F496&amp;")"</f>
        <v>JPN Takuma (1)</v>
      </c>
      <c r="P496" t="s">
        <v>4770</v>
      </c>
      <c r="Q496" t="s">
        <v>4807</v>
      </c>
      <c r="R496" s="118" t="str">
        <f>IF($B496="","",RIGHT($E496*1000+100+COUNTIF($E$2:$E496,$E496),9))</f>
        <v>061104101</v>
      </c>
    </row>
    <row r="497" spans="1:18" customFormat="1" x14ac:dyDescent="0.4">
      <c r="A497" s="259" t="s">
        <v>149</v>
      </c>
      <c r="B497" s="259">
        <v>496</v>
      </c>
      <c r="C497" s="259" t="s">
        <v>5185</v>
      </c>
      <c r="D497" s="259" t="s">
        <v>5186</v>
      </c>
      <c r="E497" s="261">
        <v>20060517</v>
      </c>
      <c r="F497" s="262">
        <v>1</v>
      </c>
      <c r="G497">
        <v>28</v>
      </c>
      <c r="H497" s="263" t="s">
        <v>6529</v>
      </c>
      <c r="I497" s="263" t="s">
        <v>712</v>
      </c>
      <c r="J497" t="s">
        <v>4807</v>
      </c>
      <c r="L497">
        <f>IFERROR(INDEX(所属情報!$E:$E,MATCH(男子登録情報!A497,所属情報!$A:$A,0)),"")</f>
        <v>492200</v>
      </c>
      <c r="M497" t="str">
        <f t="shared" si="14"/>
        <v>白髭　怜士 (1)</v>
      </c>
      <c r="N497" t="str">
        <f t="shared" si="15"/>
        <v>ｼﾗﾋｹﾞ ﾚｲｼﾞ</v>
      </c>
      <c r="O497" t="str">
        <f>$J497&amp;" "&amp;$I497&amp;" "&amp;"("&amp;$F497&amp;")"</f>
        <v>JPN Reiji (1)</v>
      </c>
      <c r="P497" t="s">
        <v>4770</v>
      </c>
      <c r="Q497" t="s">
        <v>4807</v>
      </c>
      <c r="R497" s="118" t="str">
        <f>IF($B497="","",RIGHT($E497*1000+100+COUNTIF($E$2:$E497,$E497),9))</f>
        <v>060517101</v>
      </c>
    </row>
    <row r="498" spans="1:18" customFormat="1" x14ac:dyDescent="0.4">
      <c r="A498" s="259" t="s">
        <v>149</v>
      </c>
      <c r="B498" s="259">
        <v>497</v>
      </c>
      <c r="C498" s="259" t="s">
        <v>5187</v>
      </c>
      <c r="D498" s="259" t="s">
        <v>5188</v>
      </c>
      <c r="E498" s="261">
        <v>20061106</v>
      </c>
      <c r="F498" s="262">
        <v>1</v>
      </c>
      <c r="G498">
        <v>45</v>
      </c>
      <c r="H498" s="263" t="s">
        <v>6530</v>
      </c>
      <c r="I498" s="263" t="s">
        <v>6531</v>
      </c>
      <c r="J498" t="s">
        <v>4807</v>
      </c>
      <c r="L498">
        <f>IFERROR(INDEX(所属情報!$E:$E,MATCH(男子登録情報!A498,所属情報!$A:$A,0)),"")</f>
        <v>492200</v>
      </c>
      <c r="M498" t="str">
        <f t="shared" si="14"/>
        <v>三森　咲大朗 (1)</v>
      </c>
      <c r="N498" t="str">
        <f t="shared" si="15"/>
        <v>ﾐﾓﾘ ｻｸﾀﾛｳ</v>
      </c>
      <c r="O498" t="str">
        <f>$J498&amp;" "&amp;$I498&amp;" "&amp;"("&amp;$F498&amp;")"</f>
        <v>JPN Sakutarou (1)</v>
      </c>
      <c r="P498" t="s">
        <v>4770</v>
      </c>
      <c r="Q498" t="s">
        <v>4807</v>
      </c>
      <c r="R498" s="118" t="str">
        <f>IF($B498="","",RIGHT($E498*1000+100+COUNTIF($E$2:$E498,$E498),9))</f>
        <v>061106102</v>
      </c>
    </row>
    <row r="499" spans="1:18" customFormat="1" x14ac:dyDescent="0.4">
      <c r="A499" s="259" t="s">
        <v>149</v>
      </c>
      <c r="B499" s="259">
        <v>498</v>
      </c>
      <c r="C499" s="259" t="s">
        <v>5189</v>
      </c>
      <c r="D499" s="259" t="s">
        <v>5190</v>
      </c>
      <c r="E499" s="261">
        <v>20070317</v>
      </c>
      <c r="F499" s="262">
        <v>1</v>
      </c>
      <c r="G499">
        <v>40</v>
      </c>
      <c r="H499" s="263" t="s">
        <v>172</v>
      </c>
      <c r="I499" s="263" t="s">
        <v>560</v>
      </c>
      <c r="J499" t="s">
        <v>4807</v>
      </c>
      <c r="L499">
        <f>IFERROR(INDEX(所属情報!$E:$E,MATCH(男子登録情報!A499,所属情報!$A:$A,0)),"")</f>
        <v>492200</v>
      </c>
      <c r="M499" t="str">
        <f t="shared" si="14"/>
        <v>近藤　謙心 (1)</v>
      </c>
      <c r="N499" t="str">
        <f t="shared" si="15"/>
        <v>ｺﾝﾄﾞｳ ｹﾝｼﾝ</v>
      </c>
      <c r="O499" t="str">
        <f>$J499&amp;" "&amp;$I499&amp;" "&amp;"("&amp;$F499&amp;")"</f>
        <v>JPN Kenshin (1)</v>
      </c>
      <c r="P499" t="s">
        <v>4771</v>
      </c>
      <c r="Q499" t="s">
        <v>4807</v>
      </c>
      <c r="R499" s="118" t="str">
        <f>IF($B499="","",RIGHT($E499*1000+100+COUNTIF($E$2:$E499,$E499),9))</f>
        <v>070317101</v>
      </c>
    </row>
    <row r="500" spans="1:18" customFormat="1" x14ac:dyDescent="0.4">
      <c r="A500" s="259" t="s">
        <v>234</v>
      </c>
      <c r="B500" s="259">
        <v>499</v>
      </c>
      <c r="C500" s="259" t="s">
        <v>2202</v>
      </c>
      <c r="D500" s="259" t="s">
        <v>2203</v>
      </c>
      <c r="E500" s="261">
        <v>20040118</v>
      </c>
      <c r="F500" s="262">
        <v>4</v>
      </c>
      <c r="G500">
        <v>26</v>
      </c>
      <c r="H500" s="263" t="s">
        <v>1103</v>
      </c>
      <c r="I500" s="263" t="s">
        <v>1083</v>
      </c>
      <c r="J500" t="s">
        <v>4807</v>
      </c>
      <c r="L500">
        <f>IFERROR(INDEX(所属情報!$E:$E,MATCH(男子登録情報!A500,所属情報!$A:$A,0)),"")</f>
        <v>492522</v>
      </c>
      <c r="M500" t="str">
        <f t="shared" si="14"/>
        <v>青山　陽太 (4)</v>
      </c>
      <c r="N500" t="str">
        <f t="shared" si="15"/>
        <v>ｱｵﾔﾏ ﾋﾅﾀ</v>
      </c>
      <c r="O500" t="str">
        <f>$J500&amp;" "&amp;$I500&amp;" "&amp;"("&amp;$F500&amp;")"</f>
        <v>JPN Hinata (4)</v>
      </c>
      <c r="P500" t="s">
        <v>4776</v>
      </c>
      <c r="Q500" t="s">
        <v>4807</v>
      </c>
      <c r="R500" s="118" t="str">
        <f>IF($B500="","",RIGHT($E500*1000+100+COUNTIF($E$2:$E500,$E500),9))</f>
        <v>040118101</v>
      </c>
    </row>
    <row r="501" spans="1:18" customFormat="1" x14ac:dyDescent="0.4">
      <c r="A501" s="259" t="s">
        <v>234</v>
      </c>
      <c r="B501" s="259">
        <v>500</v>
      </c>
      <c r="C501" s="259" t="s">
        <v>2125</v>
      </c>
      <c r="D501" s="259" t="s">
        <v>2126</v>
      </c>
      <c r="E501" s="261">
        <v>20030602</v>
      </c>
      <c r="F501" s="262">
        <v>4</v>
      </c>
      <c r="G501">
        <v>26</v>
      </c>
      <c r="H501" s="263" t="s">
        <v>2127</v>
      </c>
      <c r="I501" s="263" t="s">
        <v>745</v>
      </c>
      <c r="J501" t="s">
        <v>4807</v>
      </c>
      <c r="L501">
        <f>IFERROR(INDEX(所属情報!$E:$E,MATCH(男子登録情報!A501,所属情報!$A:$A,0)),"")</f>
        <v>492522</v>
      </c>
      <c r="M501" t="str">
        <f t="shared" si="14"/>
        <v>赤井　伊夫貴 (4)</v>
      </c>
      <c r="N501" t="str">
        <f t="shared" si="15"/>
        <v>ｱｶｲ ｲﾌﾞｷ</v>
      </c>
      <c r="O501" t="str">
        <f>$J501&amp;" "&amp;$I501&amp;" "&amp;"("&amp;$F501&amp;")"</f>
        <v>JPN Ibuki (4)</v>
      </c>
      <c r="P501" t="s">
        <v>4770</v>
      </c>
      <c r="Q501" t="s">
        <v>4807</v>
      </c>
      <c r="R501" s="118" t="str">
        <f>IF($B501="","",RIGHT($E501*1000+100+COUNTIF($E$2:$E501,$E501),9))</f>
        <v>030602101</v>
      </c>
    </row>
    <row r="502" spans="1:18" customFormat="1" x14ac:dyDescent="0.4">
      <c r="A502" s="259" t="s">
        <v>234</v>
      </c>
      <c r="B502" s="259">
        <v>501</v>
      </c>
      <c r="C502" s="259" t="s">
        <v>5191</v>
      </c>
      <c r="D502" s="259" t="s">
        <v>5192</v>
      </c>
      <c r="E502" s="261">
        <v>20050826</v>
      </c>
      <c r="F502" s="262">
        <v>2</v>
      </c>
      <c r="G502">
        <v>26</v>
      </c>
      <c r="H502" s="263" t="s">
        <v>838</v>
      </c>
      <c r="I502" s="263" t="s">
        <v>43</v>
      </c>
      <c r="J502" t="s">
        <v>4807</v>
      </c>
      <c r="L502">
        <f>IFERROR(INDEX(所属情報!$E:$E,MATCH(男子登録情報!A502,所属情報!$A:$A,0)),"")</f>
        <v>492522</v>
      </c>
      <c r="M502" t="str">
        <f t="shared" si="14"/>
        <v>荒木　匠 (2)</v>
      </c>
      <c r="N502" t="str">
        <f t="shared" si="15"/>
        <v>ｱﾗｷ ﾀｸﾐ</v>
      </c>
      <c r="O502" t="str">
        <f>$J502&amp;" "&amp;$I502&amp;" "&amp;"("&amp;$F502&amp;")"</f>
        <v>JPN Takumi (2)</v>
      </c>
      <c r="P502" t="s">
        <v>4766</v>
      </c>
      <c r="Q502" t="s">
        <v>4807</v>
      </c>
      <c r="R502" s="118" t="str">
        <f>IF($B502="","",RIGHT($E502*1000+100+COUNTIF($E$2:$E502,$E502),9))</f>
        <v>050826102</v>
      </c>
    </row>
    <row r="503" spans="1:18" customFormat="1" x14ac:dyDescent="0.4">
      <c r="A503" s="259" t="s">
        <v>234</v>
      </c>
      <c r="B503" s="259">
        <v>502</v>
      </c>
      <c r="C503" s="259" t="s">
        <v>3393</v>
      </c>
      <c r="D503" s="259" t="s">
        <v>2250</v>
      </c>
      <c r="E503" s="261">
        <v>20050115</v>
      </c>
      <c r="F503" s="262">
        <v>3</v>
      </c>
      <c r="G503">
        <v>28</v>
      </c>
      <c r="H503" s="263" t="s">
        <v>226</v>
      </c>
      <c r="I503" s="263" t="s">
        <v>2251</v>
      </c>
      <c r="J503" t="s">
        <v>4807</v>
      </c>
      <c r="L503">
        <f>IFERROR(INDEX(所属情報!$E:$E,MATCH(男子登録情報!A503,所属情報!$A:$A,0)),"")</f>
        <v>492522</v>
      </c>
      <c r="M503" t="str">
        <f t="shared" si="14"/>
        <v>石川　輝朗 (3)</v>
      </c>
      <c r="N503" t="str">
        <f t="shared" si="15"/>
        <v>ｲｼｶﾜ ﾃﾙｱｷ</v>
      </c>
      <c r="O503" t="str">
        <f>$J503&amp;" "&amp;$I503&amp;" "&amp;"("&amp;$F503&amp;")"</f>
        <v>JPN Teruaki (3)</v>
      </c>
      <c r="P503" t="s">
        <v>4784</v>
      </c>
      <c r="Q503" t="s">
        <v>4807</v>
      </c>
      <c r="R503" s="118" t="str">
        <f>IF($B503="","",RIGHT($E503*1000+100+COUNTIF($E$2:$E503,$E503),9))</f>
        <v>050115101</v>
      </c>
    </row>
    <row r="504" spans="1:18" customFormat="1" x14ac:dyDescent="0.4">
      <c r="A504" s="259" t="s">
        <v>234</v>
      </c>
      <c r="B504" s="259">
        <v>503</v>
      </c>
      <c r="C504" s="259" t="s">
        <v>283</v>
      </c>
      <c r="D504" s="259" t="s">
        <v>284</v>
      </c>
      <c r="E504" s="261">
        <v>20011022</v>
      </c>
      <c r="F504" s="262" t="s">
        <v>453</v>
      </c>
      <c r="G504">
        <v>29</v>
      </c>
      <c r="H504" s="263" t="s">
        <v>167</v>
      </c>
      <c r="I504" s="263" t="s">
        <v>285</v>
      </c>
      <c r="J504" t="s">
        <v>4807</v>
      </c>
      <c r="L504">
        <f>IFERROR(INDEX(所属情報!$E:$E,MATCH(男子登録情報!A504,所属情報!$A:$A,0)),"")</f>
        <v>492522</v>
      </c>
      <c r="M504" t="str">
        <f t="shared" si="14"/>
        <v>石田　淳人 (M2)</v>
      </c>
      <c r="N504" t="str">
        <f t="shared" si="15"/>
        <v>ｲｼﾀﾞ ｼﾞｭﾝﾄ</v>
      </c>
      <c r="O504" t="str">
        <f>$J504&amp;" "&amp;$I504&amp;" "&amp;"("&amp;$F504&amp;")"</f>
        <v>JPN Junto (M2)</v>
      </c>
      <c r="P504" t="s">
        <v>4795</v>
      </c>
      <c r="Q504" t="s">
        <v>4807</v>
      </c>
      <c r="R504" s="118" t="str">
        <f>IF($B504="","",RIGHT($E504*1000+100+COUNTIF($E$2:$E504,$E504),9))</f>
        <v>011022101</v>
      </c>
    </row>
    <row r="505" spans="1:18" customFormat="1" x14ac:dyDescent="0.4">
      <c r="A505" s="259" t="s">
        <v>234</v>
      </c>
      <c r="B505" s="259">
        <v>504</v>
      </c>
      <c r="C505" s="259" t="s">
        <v>5193</v>
      </c>
      <c r="D505" s="259" t="s">
        <v>5194</v>
      </c>
      <c r="E505" s="261">
        <v>20050511</v>
      </c>
      <c r="F505" s="262">
        <v>2</v>
      </c>
      <c r="G505">
        <v>25</v>
      </c>
      <c r="H505" s="263" t="s">
        <v>616</v>
      </c>
      <c r="I505" s="263" t="s">
        <v>222</v>
      </c>
      <c r="J505" t="s">
        <v>4807</v>
      </c>
      <c r="L505">
        <f>IFERROR(INDEX(所属情報!$E:$E,MATCH(男子登録情報!A505,所属情報!$A:$A,0)),"")</f>
        <v>492522</v>
      </c>
      <c r="M505" t="str">
        <f t="shared" si="14"/>
        <v>石原　陽翔 (2)</v>
      </c>
      <c r="N505" t="str">
        <f t="shared" si="15"/>
        <v>ｲｼﾊﾗ ﾊﾙﾄ</v>
      </c>
      <c r="O505" t="str">
        <f>$J505&amp;" "&amp;$I505&amp;" "&amp;"("&amp;$F505&amp;")"</f>
        <v>JPN Haruto (2)</v>
      </c>
      <c r="P505" t="s">
        <v>4765</v>
      </c>
      <c r="Q505" t="s">
        <v>4807</v>
      </c>
      <c r="R505" s="118" t="str">
        <f>IF($B505="","",RIGHT($E505*1000+100+COUNTIF($E$2:$E505,$E505),9))</f>
        <v>050511103</v>
      </c>
    </row>
    <row r="506" spans="1:18" customFormat="1" x14ac:dyDescent="0.4">
      <c r="A506" s="259" t="s">
        <v>234</v>
      </c>
      <c r="B506" s="259">
        <v>505</v>
      </c>
      <c r="C506" s="259" t="s">
        <v>2204</v>
      </c>
      <c r="D506" s="259" t="s">
        <v>2205</v>
      </c>
      <c r="E506" s="261">
        <v>20031002</v>
      </c>
      <c r="F506" s="262">
        <v>4</v>
      </c>
      <c r="G506">
        <v>26</v>
      </c>
      <c r="H506" s="263" t="s">
        <v>53</v>
      </c>
      <c r="I506" s="263" t="s">
        <v>546</v>
      </c>
      <c r="J506" t="s">
        <v>4807</v>
      </c>
      <c r="L506">
        <f>IFERROR(INDEX(所属情報!$E:$E,MATCH(男子登録情報!A506,所属情報!$A:$A,0)),"")</f>
        <v>492522</v>
      </c>
      <c r="M506" t="str">
        <f t="shared" si="14"/>
        <v>伊藤　大輔 (4)</v>
      </c>
      <c r="N506" t="str">
        <f t="shared" si="15"/>
        <v>ｲﾄｳ ﾀﾞｲｽｹ</v>
      </c>
      <c r="O506" t="str">
        <f>$J506&amp;" "&amp;$I506&amp;" "&amp;"("&amp;$F506&amp;")"</f>
        <v>JPN Daisuke (4)</v>
      </c>
      <c r="P506" t="s">
        <v>4770</v>
      </c>
      <c r="Q506" t="s">
        <v>4807</v>
      </c>
      <c r="R506" s="118" t="str">
        <f>IF($B506="","",RIGHT($E506*1000+100+COUNTIF($E$2:$E506,$E506),9))</f>
        <v>031002103</v>
      </c>
    </row>
    <row r="507" spans="1:18" customFormat="1" x14ac:dyDescent="0.4">
      <c r="A507" s="259" t="s">
        <v>234</v>
      </c>
      <c r="B507" s="259">
        <v>506</v>
      </c>
      <c r="C507" s="259" t="s">
        <v>5195</v>
      </c>
      <c r="D507" s="259" t="s">
        <v>5196</v>
      </c>
      <c r="E507" s="261">
        <v>20050706</v>
      </c>
      <c r="F507" s="262">
        <v>2</v>
      </c>
      <c r="G507">
        <v>25</v>
      </c>
      <c r="H507" s="263" t="s">
        <v>53</v>
      </c>
      <c r="I507" s="263" t="s">
        <v>404</v>
      </c>
      <c r="J507" t="s">
        <v>4807</v>
      </c>
      <c r="L507">
        <f>IFERROR(INDEX(所属情報!$E:$E,MATCH(男子登録情報!A507,所属情報!$A:$A,0)),"")</f>
        <v>492522</v>
      </c>
      <c r="M507" t="str">
        <f t="shared" si="14"/>
        <v>伊藤　創 (2)</v>
      </c>
      <c r="N507" t="str">
        <f t="shared" si="15"/>
        <v>ｲﾄｳ ﾊｼﾞﾒ</v>
      </c>
      <c r="O507" t="str">
        <f>$J507&amp;" "&amp;$I507&amp;" "&amp;"("&amp;$F507&amp;")"</f>
        <v>JPN Hajime (2)</v>
      </c>
      <c r="P507" t="s">
        <v>4765</v>
      </c>
      <c r="Q507" t="s">
        <v>4807</v>
      </c>
      <c r="R507" s="118" t="str">
        <f>IF($B507="","",RIGHT($E507*1000+100+COUNTIF($E$2:$E507,$E507),9))</f>
        <v>050706101</v>
      </c>
    </row>
    <row r="508" spans="1:18" customFormat="1" x14ac:dyDescent="0.4">
      <c r="A508" s="259" t="s">
        <v>234</v>
      </c>
      <c r="B508" s="259">
        <v>507</v>
      </c>
      <c r="C508" s="259" t="s">
        <v>2245</v>
      </c>
      <c r="D508" s="259" t="s">
        <v>2246</v>
      </c>
      <c r="E508" s="261">
        <v>20040430</v>
      </c>
      <c r="F508" s="262">
        <v>3</v>
      </c>
      <c r="G508">
        <v>24</v>
      </c>
      <c r="H508" s="263" t="s">
        <v>53</v>
      </c>
      <c r="I508" s="263" t="s">
        <v>132</v>
      </c>
      <c r="J508" t="s">
        <v>4807</v>
      </c>
      <c r="L508">
        <f>IFERROR(INDEX(所属情報!$E:$E,MATCH(男子登録情報!A508,所属情報!$A:$A,0)),"")</f>
        <v>492522</v>
      </c>
      <c r="M508" t="str">
        <f t="shared" si="14"/>
        <v>伊藤　悠真 (3)</v>
      </c>
      <c r="N508" t="str">
        <f t="shared" si="15"/>
        <v>ｲﾄｳ ﾕｳﾏ</v>
      </c>
      <c r="O508" t="str">
        <f>$J508&amp;" "&amp;$I508&amp;" "&amp;"("&amp;$F508&amp;")"</f>
        <v>JPN Yuma (3)</v>
      </c>
      <c r="P508" t="s">
        <v>4795</v>
      </c>
      <c r="Q508" t="s">
        <v>4807</v>
      </c>
      <c r="R508" s="118" t="str">
        <f>IF($B508="","",RIGHT($E508*1000+100+COUNTIF($E$2:$E508,$E508),9))</f>
        <v>040430102</v>
      </c>
    </row>
    <row r="509" spans="1:18" customFormat="1" x14ac:dyDescent="0.4">
      <c r="A509" s="259" t="s">
        <v>234</v>
      </c>
      <c r="B509" s="259">
        <v>508</v>
      </c>
      <c r="C509" s="259" t="s">
        <v>5197</v>
      </c>
      <c r="D509" s="259" t="s">
        <v>5198</v>
      </c>
      <c r="E509" s="261">
        <v>20060418</v>
      </c>
      <c r="F509" s="262">
        <v>1</v>
      </c>
      <c r="G509">
        <v>25</v>
      </c>
      <c r="H509" s="263" t="s">
        <v>248</v>
      </c>
      <c r="I509" s="263" t="s">
        <v>6532</v>
      </c>
      <c r="J509" t="s">
        <v>4807</v>
      </c>
      <c r="L509">
        <f>IFERROR(INDEX(所属情報!$E:$E,MATCH(男子登録情報!A509,所属情報!$A:$A,0)),"")</f>
        <v>492522</v>
      </c>
      <c r="M509" t="str">
        <f t="shared" si="14"/>
        <v>井上　栄幸 (1)</v>
      </c>
      <c r="N509" t="str">
        <f t="shared" si="15"/>
        <v>ｲﾉｳｴ ｴｲｺｳ</v>
      </c>
      <c r="O509" t="str">
        <f>$J509&amp;" "&amp;$I509&amp;" "&amp;"("&amp;$F509&amp;")"</f>
        <v>JPN Eiko (1)</v>
      </c>
      <c r="P509" t="s">
        <v>4770</v>
      </c>
      <c r="Q509" t="s">
        <v>4807</v>
      </c>
      <c r="R509" s="118" t="str">
        <f>IF($B509="","",RIGHT($E509*1000+100+COUNTIF($E$2:$E509,$E509),9))</f>
        <v>060418101</v>
      </c>
    </row>
    <row r="510" spans="1:18" customFormat="1" x14ac:dyDescent="0.4">
      <c r="A510" s="259" t="s">
        <v>234</v>
      </c>
      <c r="B510" s="259">
        <v>509</v>
      </c>
      <c r="C510" s="259" t="s">
        <v>5199</v>
      </c>
      <c r="D510" s="259" t="s">
        <v>5200</v>
      </c>
      <c r="E510" s="261">
        <v>20060923</v>
      </c>
      <c r="F510" s="262">
        <v>1</v>
      </c>
      <c r="G510">
        <v>25</v>
      </c>
      <c r="H510" s="263" t="s">
        <v>79</v>
      </c>
      <c r="I510" s="263" t="s">
        <v>6533</v>
      </c>
      <c r="J510" t="s">
        <v>4807</v>
      </c>
      <c r="L510">
        <f>IFERROR(INDEX(所属情報!$E:$E,MATCH(男子登録情報!A510,所属情報!$A:$A,0)),"")</f>
        <v>492522</v>
      </c>
      <c r="M510" t="str">
        <f t="shared" si="14"/>
        <v>今居　秋羽 (1)</v>
      </c>
      <c r="N510" t="str">
        <f t="shared" si="15"/>
        <v>ｲﾏｲ ｼｭｳ</v>
      </c>
      <c r="O510" t="str">
        <f>$J510&amp;" "&amp;$I510&amp;" "&amp;"("&amp;$F510&amp;")"</f>
        <v>JPN Syuu (1)</v>
      </c>
      <c r="P510" t="s">
        <v>4770</v>
      </c>
      <c r="Q510" t="s">
        <v>4807</v>
      </c>
      <c r="R510" s="118" t="str">
        <f>IF($B510="","",RIGHT($E510*1000+100+COUNTIF($E$2:$E510,$E510),9))</f>
        <v>060923101</v>
      </c>
    </row>
    <row r="511" spans="1:18" customFormat="1" x14ac:dyDescent="0.4">
      <c r="A511" s="259" t="s">
        <v>234</v>
      </c>
      <c r="B511" s="259">
        <v>510</v>
      </c>
      <c r="C511" s="259" t="s">
        <v>2227</v>
      </c>
      <c r="D511" s="259" t="s">
        <v>2228</v>
      </c>
      <c r="E511" s="261">
        <v>20040529</v>
      </c>
      <c r="F511" s="262">
        <v>3</v>
      </c>
      <c r="G511">
        <v>26</v>
      </c>
      <c r="H511" s="263" t="s">
        <v>2229</v>
      </c>
      <c r="I511" s="263" t="s">
        <v>109</v>
      </c>
      <c r="J511" t="s">
        <v>4807</v>
      </c>
      <c r="L511">
        <f>IFERROR(INDEX(所属情報!$E:$E,MATCH(男子登録情報!A511,所属情報!$A:$A,0)),"")</f>
        <v>492522</v>
      </c>
      <c r="M511" t="str">
        <f t="shared" si="14"/>
        <v>植澤　竜也 (3)</v>
      </c>
      <c r="N511" t="str">
        <f t="shared" si="15"/>
        <v>ｳｴｻﾞﾜ ﾀﾂﾔ</v>
      </c>
      <c r="O511" t="str">
        <f>$J511&amp;" "&amp;$I511&amp;" "&amp;"("&amp;$F511&amp;")"</f>
        <v>JPN Tatsuya (3)</v>
      </c>
      <c r="P511" t="s">
        <v>4781</v>
      </c>
      <c r="Q511" t="s">
        <v>4807</v>
      </c>
      <c r="R511" s="118" t="str">
        <f>IF($B511="","",RIGHT($E511*1000+100+COUNTIF($E$2:$E511,$E511),9))</f>
        <v>040529101</v>
      </c>
    </row>
    <row r="512" spans="1:18" customFormat="1" x14ac:dyDescent="0.4">
      <c r="A512" s="259" t="s">
        <v>234</v>
      </c>
      <c r="B512" s="259">
        <v>511</v>
      </c>
      <c r="C512" s="259" t="s">
        <v>5201</v>
      </c>
      <c r="D512" s="259" t="s">
        <v>5202</v>
      </c>
      <c r="E512" s="261">
        <v>20070331</v>
      </c>
      <c r="F512" s="262">
        <v>1</v>
      </c>
      <c r="G512">
        <v>26</v>
      </c>
      <c r="H512" s="263" t="s">
        <v>32</v>
      </c>
      <c r="I512" s="263" t="s">
        <v>75</v>
      </c>
      <c r="J512" t="s">
        <v>4807</v>
      </c>
      <c r="L512">
        <f>IFERROR(INDEX(所属情報!$E:$E,MATCH(男子登録情報!A512,所属情報!$A:$A,0)),"")</f>
        <v>492522</v>
      </c>
      <c r="M512" t="str">
        <f t="shared" si="14"/>
        <v>植垣　綜太 (1)</v>
      </c>
      <c r="N512" t="str">
        <f t="shared" si="15"/>
        <v>ｳｴﾑﾗ ｿｳﾀ</v>
      </c>
      <c r="O512" t="str">
        <f>$J512&amp;" "&amp;$I512&amp;" "&amp;"("&amp;$F512&amp;")"</f>
        <v>JPN Sota (1)</v>
      </c>
      <c r="P512" t="s">
        <v>4770</v>
      </c>
      <c r="Q512" t="s">
        <v>4807</v>
      </c>
      <c r="R512" s="118" t="str">
        <f>IF($B512="","",RIGHT($E512*1000+100+COUNTIF($E$2:$E512,$E512),9))</f>
        <v>070331101</v>
      </c>
    </row>
    <row r="513" spans="1:18" customFormat="1" x14ac:dyDescent="0.4">
      <c r="A513" s="259" t="s">
        <v>234</v>
      </c>
      <c r="B513" s="259">
        <v>512</v>
      </c>
      <c r="C513" s="259" t="s">
        <v>5203</v>
      </c>
      <c r="D513" s="259" t="s">
        <v>5204</v>
      </c>
      <c r="E513" s="261">
        <v>20060309</v>
      </c>
      <c r="F513" s="262">
        <v>2</v>
      </c>
      <c r="G513">
        <v>24</v>
      </c>
      <c r="H513" s="263" t="s">
        <v>387</v>
      </c>
      <c r="I513" s="263" t="s">
        <v>132</v>
      </c>
      <c r="J513" t="s">
        <v>4807</v>
      </c>
      <c r="L513">
        <f>IFERROR(INDEX(所属情報!$E:$E,MATCH(男子登録情報!A513,所属情報!$A:$A,0)),"")</f>
        <v>492522</v>
      </c>
      <c r="M513" t="str">
        <f t="shared" si="14"/>
        <v>打田　悠真 (2)</v>
      </c>
      <c r="N513" t="str">
        <f t="shared" si="15"/>
        <v>ｳﾁﾀﾞ ﾕｳﾏ</v>
      </c>
      <c r="O513" t="str">
        <f>$J513&amp;" "&amp;$I513&amp;" "&amp;"("&amp;$F513&amp;")"</f>
        <v>JPN Yuma (2)</v>
      </c>
      <c r="P513" t="s">
        <v>4770</v>
      </c>
      <c r="Q513" t="s">
        <v>4807</v>
      </c>
      <c r="R513" s="118" t="str">
        <f>IF($B513="","",RIGHT($E513*1000+100+COUNTIF($E$2:$E513,$E513),9))</f>
        <v>060309101</v>
      </c>
    </row>
    <row r="514" spans="1:18" customFormat="1" x14ac:dyDescent="0.4">
      <c r="A514" s="259" t="s">
        <v>234</v>
      </c>
      <c r="B514" s="259">
        <v>513</v>
      </c>
      <c r="C514" s="259" t="s">
        <v>5205</v>
      </c>
      <c r="D514" s="259" t="s">
        <v>5206</v>
      </c>
      <c r="E514" s="261">
        <v>20040319</v>
      </c>
      <c r="F514" s="262">
        <v>4</v>
      </c>
      <c r="H514" s="263" t="s">
        <v>6534</v>
      </c>
      <c r="I514" s="263" t="s">
        <v>128</v>
      </c>
      <c r="J514" t="s">
        <v>4807</v>
      </c>
      <c r="L514">
        <f>IFERROR(INDEX(所属情報!$E:$E,MATCH(男子登録情報!A514,所属情報!$A:$A,0)),"")</f>
        <v>492522</v>
      </c>
      <c r="M514" t="str">
        <f t="shared" ref="M514:M577" si="16">$C514&amp;" "&amp;"("&amp;$F514&amp;")"</f>
        <v>浦島　祝人 (4)</v>
      </c>
      <c r="N514" t="str">
        <f t="shared" si="15"/>
        <v>ｳﾗｼﾏ ｼｭｳﾄ</v>
      </c>
      <c r="O514" t="str">
        <f>$J514&amp;" "&amp;$I514&amp;" "&amp;"("&amp;$F514&amp;")"</f>
        <v>JPN Shuto (4)</v>
      </c>
      <c r="P514" t="s">
        <v>4771</v>
      </c>
      <c r="Q514" t="s">
        <v>4807</v>
      </c>
      <c r="R514" s="118" t="str">
        <f>IF($B514="","",RIGHT($E514*1000+100+COUNTIF($E$2:$E514,$E514),9))</f>
        <v>040319101</v>
      </c>
    </row>
    <row r="515" spans="1:18" customFormat="1" x14ac:dyDescent="0.4">
      <c r="A515" s="259" t="s">
        <v>234</v>
      </c>
      <c r="B515" s="259">
        <v>514</v>
      </c>
      <c r="C515" s="259" t="s">
        <v>2128</v>
      </c>
      <c r="D515" s="259" t="s">
        <v>2129</v>
      </c>
      <c r="E515" s="261">
        <v>20040121</v>
      </c>
      <c r="F515" s="262">
        <v>4</v>
      </c>
      <c r="G515">
        <v>27</v>
      </c>
      <c r="H515" s="263" t="s">
        <v>440</v>
      </c>
      <c r="I515" s="263" t="s">
        <v>2130</v>
      </c>
      <c r="J515" t="s">
        <v>4807</v>
      </c>
      <c r="L515">
        <f>IFERROR(INDEX(所属情報!$E:$E,MATCH(男子登録情報!A515,所属情報!$A:$A,0)),"")</f>
        <v>492522</v>
      </c>
      <c r="M515" t="str">
        <f t="shared" si="16"/>
        <v>大川　秀仁 (4)</v>
      </c>
      <c r="N515" t="str">
        <f t="shared" ref="N515:N578" si="17">$D515</f>
        <v>ｵｵｶﾜ ﾋﾃﾞﾋﾄ</v>
      </c>
      <c r="O515" t="str">
        <f>$J515&amp;" "&amp;$I515&amp;" "&amp;"("&amp;$F515&amp;")"</f>
        <v>JPN Hidehito (4)</v>
      </c>
      <c r="P515" t="s">
        <v>4770</v>
      </c>
      <c r="Q515" t="s">
        <v>4807</v>
      </c>
      <c r="R515" s="118" t="str">
        <f>IF($B515="","",RIGHT($E515*1000+100+COUNTIF($E$2:$E515,$E515),9))</f>
        <v>040121102</v>
      </c>
    </row>
    <row r="516" spans="1:18" customFormat="1" x14ac:dyDescent="0.4">
      <c r="A516" s="259" t="s">
        <v>234</v>
      </c>
      <c r="B516" s="259">
        <v>515</v>
      </c>
      <c r="C516" s="259" t="s">
        <v>5207</v>
      </c>
      <c r="D516" s="259" t="s">
        <v>5208</v>
      </c>
      <c r="E516" s="261">
        <v>20061008</v>
      </c>
      <c r="F516" s="262">
        <v>1</v>
      </c>
      <c r="G516">
        <v>25</v>
      </c>
      <c r="H516" s="263" t="s">
        <v>572</v>
      </c>
      <c r="I516" s="263" t="s">
        <v>6535</v>
      </c>
      <c r="J516" t="s">
        <v>4807</v>
      </c>
      <c r="L516">
        <f>IFERROR(INDEX(所属情報!$E:$E,MATCH(男子登録情報!A516,所属情報!$A:$A,0)),"")</f>
        <v>492522</v>
      </c>
      <c r="M516" t="str">
        <f t="shared" si="16"/>
        <v>大橋　透綺 (1)</v>
      </c>
      <c r="N516" t="str">
        <f t="shared" si="17"/>
        <v>ｵｵﾊｼ ﾄｷ</v>
      </c>
      <c r="O516" t="str">
        <f>$J516&amp;" "&amp;$I516&amp;" "&amp;"("&amp;$F516&amp;")"</f>
        <v>JPN Toki (1)</v>
      </c>
      <c r="P516" t="s">
        <v>4765</v>
      </c>
      <c r="Q516" t="s">
        <v>4807</v>
      </c>
      <c r="R516" s="118" t="str">
        <f>IF($B516="","",RIGHT($E516*1000+100+COUNTIF($E$2:$E516,$E516),9))</f>
        <v>061008102</v>
      </c>
    </row>
    <row r="517" spans="1:18" customFormat="1" x14ac:dyDescent="0.4">
      <c r="A517" s="259" t="s">
        <v>234</v>
      </c>
      <c r="B517" s="259">
        <v>516</v>
      </c>
      <c r="C517" s="259" t="s">
        <v>5209</v>
      </c>
      <c r="D517" s="259" t="s">
        <v>5210</v>
      </c>
      <c r="E517" s="261">
        <v>20050927</v>
      </c>
      <c r="F517" s="262">
        <v>2</v>
      </c>
      <c r="G517">
        <v>25</v>
      </c>
      <c r="H517" s="263" t="s">
        <v>30</v>
      </c>
      <c r="I517" s="263" t="s">
        <v>4591</v>
      </c>
      <c r="J517" t="s">
        <v>4807</v>
      </c>
      <c r="L517">
        <f>IFERROR(INDEX(所属情報!$E:$E,MATCH(男子登録情報!A517,所属情報!$A:$A,0)),"")</f>
        <v>492522</v>
      </c>
      <c r="M517" t="str">
        <f t="shared" si="16"/>
        <v>岡田　碧伊 (2)</v>
      </c>
      <c r="N517" t="str">
        <f t="shared" si="17"/>
        <v>ｵｶﾀﾞ ｱｵｲ</v>
      </c>
      <c r="O517" t="str">
        <f>$J517&amp;" "&amp;$I517&amp;" "&amp;"("&amp;$F517&amp;")"</f>
        <v>JPN Aoi (2)</v>
      </c>
      <c r="P517" t="s">
        <v>4771</v>
      </c>
      <c r="Q517" t="s">
        <v>4807</v>
      </c>
      <c r="R517" s="118" t="str">
        <f>IF($B517="","",RIGHT($E517*1000+100+COUNTIF($E$2:$E517,$E517),9))</f>
        <v>050927101</v>
      </c>
    </row>
    <row r="518" spans="1:18" customFormat="1" x14ac:dyDescent="0.4">
      <c r="A518" s="259" t="s">
        <v>234</v>
      </c>
      <c r="B518" s="259">
        <v>517</v>
      </c>
      <c r="C518" s="259" t="s">
        <v>5211</v>
      </c>
      <c r="D518" s="259" t="s">
        <v>5212</v>
      </c>
      <c r="E518" s="261">
        <v>20051125</v>
      </c>
      <c r="F518" s="262">
        <v>2</v>
      </c>
      <c r="G518">
        <v>27</v>
      </c>
      <c r="H518" s="263" t="s">
        <v>3120</v>
      </c>
      <c r="I518" s="263" t="s">
        <v>6536</v>
      </c>
      <c r="J518" t="s">
        <v>4807</v>
      </c>
      <c r="L518">
        <f>IFERROR(INDEX(所属情報!$E:$E,MATCH(男子登録情報!A518,所属情報!$A:$A,0)),"")</f>
        <v>492522</v>
      </c>
      <c r="M518" t="str">
        <f t="shared" si="16"/>
        <v>尾形　成梧 (2)</v>
      </c>
      <c r="N518" t="str">
        <f t="shared" si="17"/>
        <v>ｵｶﾞﾀ ｾｲｺﾞ</v>
      </c>
      <c r="O518" t="str">
        <f>$J518&amp;" "&amp;$I518&amp;" "&amp;"("&amp;$F518&amp;")"</f>
        <v>JPN Seigo (2)</v>
      </c>
      <c r="P518" t="s">
        <v>4770</v>
      </c>
      <c r="Q518" t="s">
        <v>4807</v>
      </c>
      <c r="R518" s="118" t="str">
        <f>IF($B518="","",RIGHT($E518*1000+100+COUNTIF($E$2:$E518,$E518),9))</f>
        <v>051125102</v>
      </c>
    </row>
    <row r="519" spans="1:18" customFormat="1" x14ac:dyDescent="0.4">
      <c r="A519" s="259" t="s">
        <v>234</v>
      </c>
      <c r="B519" s="259">
        <v>518</v>
      </c>
      <c r="C519" s="259" t="s">
        <v>2131</v>
      </c>
      <c r="D519" s="259" t="s">
        <v>2132</v>
      </c>
      <c r="E519" s="261">
        <v>20040327</v>
      </c>
      <c r="F519" s="262">
        <v>4</v>
      </c>
      <c r="G519">
        <v>27</v>
      </c>
      <c r="H519" s="263" t="s">
        <v>120</v>
      </c>
      <c r="I519" s="263" t="s">
        <v>177</v>
      </c>
      <c r="J519" t="s">
        <v>4807</v>
      </c>
      <c r="L519">
        <f>IFERROR(INDEX(所属情報!$E:$E,MATCH(男子登録情報!A519,所属情報!$A:$A,0)),"")</f>
        <v>492522</v>
      </c>
      <c r="M519" t="str">
        <f t="shared" si="16"/>
        <v>岡本　憲弥 (4)</v>
      </c>
      <c r="N519" t="str">
        <f t="shared" si="17"/>
        <v>ｵｶﾓﾄ ｶｽﾞﾔ</v>
      </c>
      <c r="O519" t="str">
        <f>$J519&amp;" "&amp;$I519&amp;" "&amp;"("&amp;$F519&amp;")"</f>
        <v>JPN Kazuya (4)</v>
      </c>
      <c r="P519" t="s">
        <v>4777</v>
      </c>
      <c r="Q519" t="s">
        <v>4807</v>
      </c>
      <c r="R519" s="118" t="str">
        <f>IF($B519="","",RIGHT($E519*1000+100+COUNTIF($E$2:$E519,$E519),9))</f>
        <v>040327101</v>
      </c>
    </row>
    <row r="520" spans="1:18" customFormat="1" x14ac:dyDescent="0.4">
      <c r="A520" s="259" t="s">
        <v>234</v>
      </c>
      <c r="B520" s="259">
        <v>519</v>
      </c>
      <c r="C520" s="259" t="s">
        <v>958</v>
      </c>
      <c r="D520" s="259" t="s">
        <v>959</v>
      </c>
      <c r="E520" s="261">
        <v>20020403</v>
      </c>
      <c r="F520" s="262" t="s">
        <v>150</v>
      </c>
      <c r="G520">
        <v>31</v>
      </c>
      <c r="H520" s="263" t="s">
        <v>960</v>
      </c>
      <c r="I520" s="263" t="s">
        <v>254</v>
      </c>
      <c r="J520" t="s">
        <v>4807</v>
      </c>
      <c r="L520">
        <f>IFERROR(INDEX(所属情報!$E:$E,MATCH(男子登録情報!A520,所属情報!$A:$A,0)),"")</f>
        <v>492522</v>
      </c>
      <c r="M520" t="str">
        <f t="shared" si="16"/>
        <v>奥谷　俊介 (M1)</v>
      </c>
      <c r="N520" t="str">
        <f t="shared" si="17"/>
        <v>ｵｸﾀﾆ ｼｭﾝｽｹ</v>
      </c>
      <c r="O520" t="str">
        <f>$J520&amp;" "&amp;$I520&amp;" "&amp;"("&amp;$F520&amp;")"</f>
        <v>JPN Shunsuke (M1)</v>
      </c>
      <c r="P520" t="s">
        <v>4777</v>
      </c>
      <c r="Q520" t="s">
        <v>4807</v>
      </c>
      <c r="R520" s="118" t="str">
        <f>IF($B520="","",RIGHT($E520*1000+100+COUNTIF($E$2:$E520,$E520),9))</f>
        <v>020403102</v>
      </c>
    </row>
    <row r="521" spans="1:18" customFormat="1" x14ac:dyDescent="0.4">
      <c r="A521" s="259" t="s">
        <v>234</v>
      </c>
      <c r="B521" s="259">
        <v>520</v>
      </c>
      <c r="C521" s="259" t="s">
        <v>2254</v>
      </c>
      <c r="D521" s="259" t="s">
        <v>2255</v>
      </c>
      <c r="E521" s="261">
        <v>20040608</v>
      </c>
      <c r="F521" s="262">
        <v>3</v>
      </c>
      <c r="G521">
        <v>25</v>
      </c>
      <c r="H521" s="263" t="s">
        <v>431</v>
      </c>
      <c r="I521" s="263" t="s">
        <v>54</v>
      </c>
      <c r="J521" t="s">
        <v>4807</v>
      </c>
      <c r="L521">
        <f>IFERROR(INDEX(所属情報!$E:$E,MATCH(男子登録情報!A521,所属情報!$A:$A,0)),"")</f>
        <v>492522</v>
      </c>
      <c r="M521" t="str">
        <f t="shared" si="16"/>
        <v>奥村　航貴 (3)</v>
      </c>
      <c r="N521" t="str">
        <f t="shared" si="17"/>
        <v>ｵｸﾑﾗ ｺｳｷ</v>
      </c>
      <c r="O521" t="str">
        <f>$J521&amp;" "&amp;$I521&amp;" "&amp;"("&amp;$F521&amp;")"</f>
        <v>JPN Koki (3)</v>
      </c>
      <c r="P521" t="s">
        <v>4765</v>
      </c>
      <c r="Q521" t="s">
        <v>4807</v>
      </c>
      <c r="R521" s="118" t="str">
        <f>IF($B521="","",RIGHT($E521*1000+100+COUNTIF($E$2:$E521,$E521),9))</f>
        <v>040608101</v>
      </c>
    </row>
    <row r="522" spans="1:18" customFormat="1" x14ac:dyDescent="0.4">
      <c r="A522" s="259" t="s">
        <v>234</v>
      </c>
      <c r="B522" s="259">
        <v>521</v>
      </c>
      <c r="C522" s="259" t="s">
        <v>2133</v>
      </c>
      <c r="D522" s="259" t="s">
        <v>2134</v>
      </c>
      <c r="E522" s="261">
        <v>20031123</v>
      </c>
      <c r="F522" s="262">
        <v>4</v>
      </c>
      <c r="G522">
        <v>45</v>
      </c>
      <c r="H522" s="263" t="s">
        <v>1086</v>
      </c>
      <c r="I522" s="263" t="s">
        <v>2135</v>
      </c>
      <c r="J522" t="s">
        <v>4807</v>
      </c>
      <c r="L522">
        <f>IFERROR(INDEX(所属情報!$E:$E,MATCH(男子登録情報!A522,所属情報!$A:$A,0)),"")</f>
        <v>492522</v>
      </c>
      <c r="M522" t="str">
        <f t="shared" si="16"/>
        <v>甲斐　楽海 (4)</v>
      </c>
      <c r="N522" t="str">
        <f t="shared" si="17"/>
        <v>ｶｲ ﾓﾄﾐ</v>
      </c>
      <c r="O522" t="str">
        <f>$J522&amp;" "&amp;$I522&amp;" "&amp;"("&amp;$F522&amp;")"</f>
        <v>JPN Motomi (4)</v>
      </c>
      <c r="P522" t="s">
        <v>4766</v>
      </c>
      <c r="Q522" t="s">
        <v>4807</v>
      </c>
      <c r="R522" s="118" t="str">
        <f>IF($B522="","",RIGHT($E522*1000+100+COUNTIF($E$2:$E522,$E522),9))</f>
        <v>031123102</v>
      </c>
    </row>
    <row r="523" spans="1:18" customFormat="1" x14ac:dyDescent="0.4">
      <c r="A523" s="259" t="s">
        <v>234</v>
      </c>
      <c r="B523" s="259">
        <v>522</v>
      </c>
      <c r="C523" s="259" t="s">
        <v>2232</v>
      </c>
      <c r="D523" s="259" t="s">
        <v>2233</v>
      </c>
      <c r="E523" s="261">
        <v>20040519</v>
      </c>
      <c r="F523" s="262">
        <v>3</v>
      </c>
      <c r="G523">
        <v>25</v>
      </c>
      <c r="H523" s="263" t="s">
        <v>2234</v>
      </c>
      <c r="I523" s="263" t="s">
        <v>388</v>
      </c>
      <c r="J523" t="s">
        <v>4807</v>
      </c>
      <c r="L523">
        <f>IFERROR(INDEX(所属情報!$E:$E,MATCH(男子登録情報!A523,所属情報!$A:$A,0)),"")</f>
        <v>492522</v>
      </c>
      <c r="M523" t="str">
        <f t="shared" si="16"/>
        <v>貝崎　渉 (3)</v>
      </c>
      <c r="N523" t="str">
        <f t="shared" si="17"/>
        <v>ｶｲｻﾞｷ ﾜﾀﾙ</v>
      </c>
      <c r="O523" t="str">
        <f>$J523&amp;" "&amp;$I523&amp;" "&amp;"("&amp;$F523&amp;")"</f>
        <v>JPN Wataru (3)</v>
      </c>
      <c r="P523" t="s">
        <v>4766</v>
      </c>
      <c r="Q523" t="s">
        <v>4807</v>
      </c>
      <c r="R523" s="118" t="str">
        <f>IF($B523="","",RIGHT($E523*1000+100+COUNTIF($E$2:$E523,$E523),9))</f>
        <v>040519102</v>
      </c>
    </row>
    <row r="524" spans="1:18" customFormat="1" x14ac:dyDescent="0.4">
      <c r="A524" s="259" t="s">
        <v>234</v>
      </c>
      <c r="B524" s="259">
        <v>523</v>
      </c>
      <c r="C524" s="259" t="s">
        <v>2136</v>
      </c>
      <c r="D524" s="259" t="s">
        <v>2137</v>
      </c>
      <c r="E524" s="261">
        <v>20040105</v>
      </c>
      <c r="F524" s="262">
        <v>4</v>
      </c>
      <c r="G524">
        <v>26</v>
      </c>
      <c r="H524" s="263" t="s">
        <v>349</v>
      </c>
      <c r="I524" s="263" t="s">
        <v>546</v>
      </c>
      <c r="J524" t="s">
        <v>4807</v>
      </c>
      <c r="L524">
        <f>IFERROR(INDEX(所属情報!$E:$E,MATCH(男子登録情報!A524,所属情報!$A:$A,0)),"")</f>
        <v>492522</v>
      </c>
      <c r="M524" t="str">
        <f t="shared" si="16"/>
        <v>片岡　大輔 (4)</v>
      </c>
      <c r="N524" t="str">
        <f t="shared" si="17"/>
        <v>ｶﾀｵｶ ﾀﾞｲｽｹ</v>
      </c>
      <c r="O524" t="str">
        <f>$J524&amp;" "&amp;$I524&amp;" "&amp;"("&amp;$F524&amp;")"</f>
        <v>JPN Daisuke (4)</v>
      </c>
      <c r="P524" t="s">
        <v>4772</v>
      </c>
      <c r="Q524" t="s">
        <v>4807</v>
      </c>
      <c r="R524" s="118" t="str">
        <f>IF($B524="","",RIGHT($E524*1000+100+COUNTIF($E$2:$E524,$E524),9))</f>
        <v>040105101</v>
      </c>
    </row>
    <row r="525" spans="1:18" customFormat="1" x14ac:dyDescent="0.4">
      <c r="A525" s="259" t="s">
        <v>234</v>
      </c>
      <c r="B525" s="259">
        <v>524</v>
      </c>
      <c r="C525" s="259" t="s">
        <v>2230</v>
      </c>
      <c r="D525" s="259" t="s">
        <v>2231</v>
      </c>
      <c r="E525" s="261">
        <v>20040414</v>
      </c>
      <c r="F525" s="262">
        <v>3</v>
      </c>
      <c r="G525">
        <v>29</v>
      </c>
      <c r="H525" s="263" t="s">
        <v>237</v>
      </c>
      <c r="I525" s="263" t="s">
        <v>185</v>
      </c>
      <c r="J525" t="s">
        <v>4807</v>
      </c>
      <c r="L525">
        <f>IFERROR(INDEX(所属情報!$E:$E,MATCH(男子登録情報!A525,所属情報!$A:$A,0)),"")</f>
        <v>492522</v>
      </c>
      <c r="M525" t="str">
        <f t="shared" si="16"/>
        <v>門田　大樹 (3)</v>
      </c>
      <c r="N525" t="str">
        <f t="shared" si="17"/>
        <v>ｶﾄﾞﾀ ﾀﾞｲｷ</v>
      </c>
      <c r="O525" t="str">
        <f>$J525&amp;" "&amp;$I525&amp;" "&amp;"("&amp;$F525&amp;")"</f>
        <v>JPN Daiki (3)</v>
      </c>
      <c r="P525" t="s">
        <v>4765</v>
      </c>
      <c r="Q525" t="s">
        <v>4807</v>
      </c>
      <c r="R525" s="118" t="str">
        <f>IF($B525="","",RIGHT($E525*1000+100+COUNTIF($E$2:$E525,$E525),9))</f>
        <v>040414101</v>
      </c>
    </row>
    <row r="526" spans="1:18" customFormat="1" x14ac:dyDescent="0.4">
      <c r="A526" s="259" t="s">
        <v>234</v>
      </c>
      <c r="B526" s="259">
        <v>525</v>
      </c>
      <c r="C526" s="259" t="s">
        <v>2138</v>
      </c>
      <c r="D526" s="259" t="s">
        <v>2139</v>
      </c>
      <c r="E526" s="261">
        <v>20030713</v>
      </c>
      <c r="F526" s="262">
        <v>4</v>
      </c>
      <c r="G526">
        <v>26</v>
      </c>
      <c r="H526" s="263" t="s">
        <v>1092</v>
      </c>
      <c r="I526" s="263" t="s">
        <v>360</v>
      </c>
      <c r="J526" t="s">
        <v>4807</v>
      </c>
      <c r="L526">
        <f>IFERROR(INDEX(所属情報!$E:$E,MATCH(男子登録情報!A526,所属情報!$A:$A,0)),"")</f>
        <v>492522</v>
      </c>
      <c r="M526" t="str">
        <f t="shared" si="16"/>
        <v>加納　大河 (4)</v>
      </c>
      <c r="N526" t="str">
        <f t="shared" si="17"/>
        <v>ｶﾉｳ ﾀｲｶﾞ</v>
      </c>
      <c r="O526" t="str">
        <f>$J526&amp;" "&amp;$I526&amp;" "&amp;"("&amp;$F526&amp;")"</f>
        <v>JPN Taiga (4)</v>
      </c>
      <c r="P526" t="s">
        <v>4765</v>
      </c>
      <c r="Q526" t="s">
        <v>4807</v>
      </c>
      <c r="R526" s="118" t="str">
        <f>IF($B526="","",RIGHT($E526*1000+100+COUNTIF($E$2:$E526,$E526),9))</f>
        <v>030713101</v>
      </c>
    </row>
    <row r="527" spans="1:18" customFormat="1" x14ac:dyDescent="0.4">
      <c r="A527" s="259" t="s">
        <v>234</v>
      </c>
      <c r="B527" s="259">
        <v>526</v>
      </c>
      <c r="C527" s="259" t="s">
        <v>5213</v>
      </c>
      <c r="D527" s="259" t="s">
        <v>5214</v>
      </c>
      <c r="E527" s="261">
        <v>20060419</v>
      </c>
      <c r="F527" s="262">
        <v>1</v>
      </c>
      <c r="G527">
        <v>14</v>
      </c>
      <c r="H527" s="263" t="s">
        <v>6537</v>
      </c>
      <c r="I527" s="263" t="s">
        <v>119</v>
      </c>
      <c r="J527" t="s">
        <v>4807</v>
      </c>
      <c r="L527">
        <f>IFERROR(INDEX(所属情報!$E:$E,MATCH(男子登録情報!A527,所属情報!$A:$A,0)),"")</f>
        <v>492522</v>
      </c>
      <c r="M527" t="str">
        <f t="shared" si="16"/>
        <v>亀井　和希 (1)</v>
      </c>
      <c r="N527" t="str">
        <f t="shared" si="17"/>
        <v>ｶﾒｲ ｶｽﾞｷ</v>
      </c>
      <c r="O527" t="str">
        <f>$J527&amp;" "&amp;$I527&amp;" "&amp;"("&amp;$F527&amp;")"</f>
        <v>JPN Kazuki (1)</v>
      </c>
      <c r="P527" t="s">
        <v>4772</v>
      </c>
      <c r="Q527" t="s">
        <v>4807</v>
      </c>
      <c r="R527" s="118" t="str">
        <f>IF($B527="","",RIGHT($E527*1000+100+COUNTIF($E$2:$E527,$E527),9))</f>
        <v>060419101</v>
      </c>
    </row>
    <row r="528" spans="1:18" customFormat="1" x14ac:dyDescent="0.4">
      <c r="A528" s="259" t="s">
        <v>234</v>
      </c>
      <c r="B528" s="259">
        <v>527</v>
      </c>
      <c r="C528" s="259" t="s">
        <v>5215</v>
      </c>
      <c r="D528" s="259" t="s">
        <v>5216</v>
      </c>
      <c r="E528" s="261">
        <v>20060831</v>
      </c>
      <c r="F528" s="262">
        <v>1</v>
      </c>
      <c r="G528">
        <v>26</v>
      </c>
      <c r="H528" s="263" t="s">
        <v>6538</v>
      </c>
      <c r="I528" s="263" t="s">
        <v>282</v>
      </c>
      <c r="J528" t="s">
        <v>4807</v>
      </c>
      <c r="L528">
        <f>IFERROR(INDEX(所属情報!$E:$E,MATCH(男子登録情報!A528,所属情報!$A:$A,0)),"")</f>
        <v>492522</v>
      </c>
      <c r="M528" t="str">
        <f t="shared" si="16"/>
        <v>仮屋薗　漣 (1)</v>
      </c>
      <c r="N528" t="str">
        <f t="shared" si="17"/>
        <v>ｶﾘﾔｿﾞﾉ ﾚﾝ</v>
      </c>
      <c r="O528" t="str">
        <f>$J528&amp;" "&amp;$I528&amp;" "&amp;"("&amp;$F528&amp;")"</f>
        <v>JPN Ren (1)</v>
      </c>
      <c r="P528" t="s">
        <v>4799</v>
      </c>
      <c r="Q528" t="s">
        <v>4807</v>
      </c>
      <c r="R528" s="118" t="str">
        <f>IF($B528="","",RIGHT($E528*1000+100+COUNTIF($E$2:$E528,$E528),9))</f>
        <v>060831101</v>
      </c>
    </row>
    <row r="529" spans="1:18" customFormat="1" x14ac:dyDescent="0.4">
      <c r="A529" s="259" t="s">
        <v>234</v>
      </c>
      <c r="B529" s="259">
        <v>528</v>
      </c>
      <c r="C529" s="259" t="s">
        <v>289</v>
      </c>
      <c r="D529" s="259" t="s">
        <v>290</v>
      </c>
      <c r="E529" s="261">
        <v>20020118</v>
      </c>
      <c r="F529" s="262" t="s">
        <v>453</v>
      </c>
      <c r="G529">
        <v>25</v>
      </c>
      <c r="H529" s="263" t="s">
        <v>47</v>
      </c>
      <c r="I529" s="263" t="s">
        <v>128</v>
      </c>
      <c r="J529" t="s">
        <v>4807</v>
      </c>
      <c r="L529">
        <f>IFERROR(INDEX(所属情報!$E:$E,MATCH(男子登録情報!A529,所属情報!$A:$A,0)),"")</f>
        <v>492522</v>
      </c>
      <c r="M529" t="str">
        <f t="shared" si="16"/>
        <v>川北　脩斗 (M2)</v>
      </c>
      <c r="N529" t="str">
        <f t="shared" si="17"/>
        <v>ｶﾜｷﾀ ｼｭｳﾄ</v>
      </c>
      <c r="O529" t="str">
        <f>$J529&amp;" "&amp;$I529&amp;" "&amp;"("&amp;$F529&amp;")"</f>
        <v>JPN Shuto (M2)</v>
      </c>
      <c r="P529" t="s">
        <v>4766</v>
      </c>
      <c r="Q529" t="s">
        <v>4807</v>
      </c>
      <c r="R529" s="118" t="str">
        <f>IF($B529="","",RIGHT($E529*1000+100+COUNTIF($E$2:$E529,$E529),9))</f>
        <v>020118101</v>
      </c>
    </row>
    <row r="530" spans="1:18" customFormat="1" x14ac:dyDescent="0.4">
      <c r="A530" s="259" t="s">
        <v>234</v>
      </c>
      <c r="B530" s="259">
        <v>529</v>
      </c>
      <c r="C530" s="259" t="s">
        <v>2140</v>
      </c>
      <c r="D530" s="259" t="s">
        <v>2141</v>
      </c>
      <c r="E530" s="261">
        <v>20030721</v>
      </c>
      <c r="F530" s="262">
        <v>4</v>
      </c>
      <c r="G530">
        <v>40</v>
      </c>
      <c r="H530" s="263" t="s">
        <v>47</v>
      </c>
      <c r="I530" s="263" t="s">
        <v>551</v>
      </c>
      <c r="J530" t="s">
        <v>4807</v>
      </c>
      <c r="L530">
        <f>IFERROR(INDEX(所属情報!$E:$E,MATCH(男子登録情報!A530,所属情報!$A:$A,0)),"")</f>
        <v>492522</v>
      </c>
      <c r="M530" t="str">
        <f t="shared" si="16"/>
        <v>川北　隼平 (4)</v>
      </c>
      <c r="N530" t="str">
        <f t="shared" si="17"/>
        <v>ｶﾜｷﾀ ｼｭﾝﾍﾟｲ</v>
      </c>
      <c r="O530" t="str">
        <f>$J530&amp;" "&amp;$I530&amp;" "&amp;"("&amp;$F530&amp;")"</f>
        <v>JPN Shumpei (4)</v>
      </c>
      <c r="P530" t="s">
        <v>4766</v>
      </c>
      <c r="Q530" t="s">
        <v>4807</v>
      </c>
      <c r="R530" s="118" t="str">
        <f>IF($B530="","",RIGHT($E530*1000+100+COUNTIF($E$2:$E530,$E530),9))</f>
        <v>030721101</v>
      </c>
    </row>
    <row r="531" spans="1:18" customFormat="1" x14ac:dyDescent="0.4">
      <c r="A531" s="259" t="s">
        <v>234</v>
      </c>
      <c r="B531" s="259">
        <v>530</v>
      </c>
      <c r="C531" s="259" t="s">
        <v>2206</v>
      </c>
      <c r="D531" s="259" t="s">
        <v>2207</v>
      </c>
      <c r="E531" s="261">
        <v>20030717</v>
      </c>
      <c r="F531" s="262">
        <v>4</v>
      </c>
      <c r="G531">
        <v>28</v>
      </c>
      <c r="H531" s="263" t="s">
        <v>1105</v>
      </c>
      <c r="I531" s="263" t="s">
        <v>2208</v>
      </c>
      <c r="J531" t="s">
        <v>4807</v>
      </c>
      <c r="L531">
        <f>IFERROR(INDEX(所属情報!$E:$E,MATCH(男子登録情報!A531,所属情報!$A:$A,0)),"")</f>
        <v>492522</v>
      </c>
      <c r="M531" t="str">
        <f t="shared" si="16"/>
        <v>川原　玄靖 (4)</v>
      </c>
      <c r="N531" t="str">
        <f t="shared" si="17"/>
        <v>ｶﾜﾊﾗ ｹﾞﾝｾｲ</v>
      </c>
      <c r="O531" t="str">
        <f>$J531&amp;" "&amp;$I531&amp;" "&amp;"("&amp;$F531&amp;")"</f>
        <v>JPN Gensei (4)</v>
      </c>
      <c r="P531" t="s">
        <v>4769</v>
      </c>
      <c r="Q531" t="s">
        <v>4807</v>
      </c>
      <c r="R531" s="118" t="str">
        <f>IF($B531="","",RIGHT($E531*1000+100+COUNTIF($E$2:$E531,$E531),9))</f>
        <v>030717101</v>
      </c>
    </row>
    <row r="532" spans="1:18" customFormat="1" x14ac:dyDescent="0.4">
      <c r="A532" s="259" t="s">
        <v>234</v>
      </c>
      <c r="B532" s="259">
        <v>531</v>
      </c>
      <c r="C532" s="259" t="s">
        <v>5217</v>
      </c>
      <c r="D532" s="259" t="s">
        <v>5218</v>
      </c>
      <c r="E532" s="261">
        <v>20051231</v>
      </c>
      <c r="F532" s="262">
        <v>2</v>
      </c>
      <c r="G532">
        <v>26</v>
      </c>
      <c r="H532" s="263" t="s">
        <v>990</v>
      </c>
      <c r="I532" s="263" t="s">
        <v>41</v>
      </c>
      <c r="J532" t="s">
        <v>4807</v>
      </c>
      <c r="L532">
        <f>IFERROR(INDEX(所属情報!$E:$E,MATCH(男子登録情報!A532,所属情報!$A:$A,0)),"")</f>
        <v>492522</v>
      </c>
      <c r="M532" t="str">
        <f t="shared" si="16"/>
        <v>川邉　勝哉 (2)</v>
      </c>
      <c r="N532" t="str">
        <f t="shared" si="17"/>
        <v>ｶﾜﾍﾞ ﾏｻﾔ</v>
      </c>
      <c r="O532" t="str">
        <f>$J532&amp;" "&amp;$I532&amp;" "&amp;"("&amp;$F532&amp;")"</f>
        <v>JPN Masaya (2)</v>
      </c>
      <c r="P532" t="s">
        <v>4765</v>
      </c>
      <c r="Q532" t="s">
        <v>4807</v>
      </c>
      <c r="R532" s="118" t="str">
        <f>IF($B532="","",RIGHT($E532*1000+100+COUNTIF($E$2:$E532,$E532),9))</f>
        <v>051231101</v>
      </c>
    </row>
    <row r="533" spans="1:18" customFormat="1" x14ac:dyDescent="0.4">
      <c r="A533" s="259" t="s">
        <v>234</v>
      </c>
      <c r="B533" s="259">
        <v>532</v>
      </c>
      <c r="C533" s="259" t="s">
        <v>5219</v>
      </c>
      <c r="D533" s="259" t="s">
        <v>5220</v>
      </c>
      <c r="E533" s="261">
        <v>20060121</v>
      </c>
      <c r="F533" s="262">
        <v>2</v>
      </c>
      <c r="G533">
        <v>25</v>
      </c>
      <c r="H533" s="263" t="s">
        <v>519</v>
      </c>
      <c r="I533" s="263" t="s">
        <v>251</v>
      </c>
      <c r="J533" t="s">
        <v>4807</v>
      </c>
      <c r="L533">
        <f>IFERROR(INDEX(所属情報!$E:$E,MATCH(男子登録情報!A533,所属情報!$A:$A,0)),"")</f>
        <v>492522</v>
      </c>
      <c r="M533" t="str">
        <f t="shared" si="16"/>
        <v>管野　祐士 (2)</v>
      </c>
      <c r="N533" t="str">
        <f t="shared" si="17"/>
        <v>ｶﾝﾉ ﾕｳｼﾞ</v>
      </c>
      <c r="O533" t="str">
        <f>$J533&amp;" "&amp;$I533&amp;" "&amp;"("&amp;$F533&amp;")"</f>
        <v>JPN Yuji (2)</v>
      </c>
      <c r="P533" t="s">
        <v>4765</v>
      </c>
      <c r="Q533" t="s">
        <v>4807</v>
      </c>
      <c r="R533" s="118" t="str">
        <f>IF($B533="","",RIGHT($E533*1000+100+COUNTIF($E$2:$E533,$E533),9))</f>
        <v>060121101</v>
      </c>
    </row>
    <row r="534" spans="1:18" customFormat="1" x14ac:dyDescent="0.4">
      <c r="A534" s="259" t="s">
        <v>234</v>
      </c>
      <c r="B534" s="259">
        <v>533</v>
      </c>
      <c r="C534" s="259" t="s">
        <v>5221</v>
      </c>
      <c r="D534" s="259" t="s">
        <v>5222</v>
      </c>
      <c r="E534" s="261">
        <v>20060221</v>
      </c>
      <c r="F534" s="262">
        <v>2</v>
      </c>
      <c r="G534">
        <v>25</v>
      </c>
      <c r="H534" s="263" t="s">
        <v>6539</v>
      </c>
      <c r="I534" s="263" t="s">
        <v>2942</v>
      </c>
      <c r="J534" t="s">
        <v>4807</v>
      </c>
      <c r="L534">
        <f>IFERROR(INDEX(所属情報!$E:$E,MATCH(男子登録情報!A534,所属情報!$A:$A,0)),"")</f>
        <v>492522</v>
      </c>
      <c r="M534" t="str">
        <f t="shared" si="16"/>
        <v>岸村　心渉 (2)</v>
      </c>
      <c r="N534" t="str">
        <f t="shared" si="17"/>
        <v>ｷｼﾑﾗ ｱｲﾙ</v>
      </c>
      <c r="O534" t="str">
        <f>$J534&amp;" "&amp;$I534&amp;" "&amp;"("&amp;$F534&amp;")"</f>
        <v>JPN Airu (2)</v>
      </c>
      <c r="P534" t="s">
        <v>4765</v>
      </c>
      <c r="Q534" t="s">
        <v>4807</v>
      </c>
      <c r="R534" s="118" t="str">
        <f>IF($B534="","",RIGHT($E534*1000+100+COUNTIF($E$2:$E534,$E534),9))</f>
        <v>060221101</v>
      </c>
    </row>
    <row r="535" spans="1:18" customFormat="1" x14ac:dyDescent="0.4">
      <c r="A535" s="259" t="s">
        <v>234</v>
      </c>
      <c r="B535" s="259">
        <v>534</v>
      </c>
      <c r="C535" s="259" t="s">
        <v>5223</v>
      </c>
      <c r="D535" s="259" t="s">
        <v>5224</v>
      </c>
      <c r="E535" s="261">
        <v>20070325</v>
      </c>
      <c r="F535" s="262">
        <v>1</v>
      </c>
      <c r="G535">
        <v>32</v>
      </c>
      <c r="H535" s="263" t="s">
        <v>256</v>
      </c>
      <c r="I535" s="263" t="s">
        <v>6540</v>
      </c>
      <c r="J535" t="s">
        <v>4807</v>
      </c>
      <c r="L535">
        <f>IFERROR(INDEX(所属情報!$E:$E,MATCH(男子登録情報!A535,所属情報!$A:$A,0)),"")</f>
        <v>492522</v>
      </c>
      <c r="M535" t="str">
        <f t="shared" si="16"/>
        <v>岸本　羚那 (1)</v>
      </c>
      <c r="N535" t="str">
        <f t="shared" si="17"/>
        <v>ｷｼﾓﾄ ﾚｲﾅ</v>
      </c>
      <c r="O535" t="str">
        <f>$J535&amp;" "&amp;$I535&amp;" "&amp;"("&amp;$F535&amp;")"</f>
        <v>JPN Reina (1)</v>
      </c>
      <c r="P535" t="s">
        <v>4799</v>
      </c>
      <c r="Q535" t="s">
        <v>4807</v>
      </c>
      <c r="R535" s="118" t="str">
        <f>IF($B535="","",RIGHT($E535*1000+100+COUNTIF($E$2:$E535,$E535),9))</f>
        <v>070325101</v>
      </c>
    </row>
    <row r="536" spans="1:18" customFormat="1" x14ac:dyDescent="0.4">
      <c r="A536" s="259" t="s">
        <v>234</v>
      </c>
      <c r="B536" s="259">
        <v>535</v>
      </c>
      <c r="C536" s="259" t="s">
        <v>5225</v>
      </c>
      <c r="D536" s="259" t="s">
        <v>5226</v>
      </c>
      <c r="E536" s="261">
        <v>20061214</v>
      </c>
      <c r="F536" s="262">
        <v>1</v>
      </c>
      <c r="G536">
        <v>26</v>
      </c>
      <c r="H536" s="263" t="s">
        <v>49</v>
      </c>
      <c r="I536" s="263" t="s">
        <v>6541</v>
      </c>
      <c r="J536" t="s">
        <v>4807</v>
      </c>
      <c r="L536">
        <f>IFERROR(INDEX(所属情報!$E:$E,MATCH(男子登録情報!A536,所属情報!$A:$A,0)),"")</f>
        <v>492522</v>
      </c>
      <c r="M536" t="str">
        <f t="shared" si="16"/>
        <v>北村　淳之佑 (1)</v>
      </c>
      <c r="N536" t="str">
        <f t="shared" si="17"/>
        <v>ｷﾀﾑﾗ ｼﾞｭﾝﾉｽｹ</v>
      </c>
      <c r="O536" t="str">
        <f>$J536&amp;" "&amp;$I536&amp;" "&amp;"("&amp;$F536&amp;")"</f>
        <v>JPN Junosuke (1)</v>
      </c>
      <c r="P536" t="s">
        <v>4765</v>
      </c>
      <c r="Q536" t="s">
        <v>4807</v>
      </c>
      <c r="R536" s="118" t="str">
        <f>IF($B536="","",RIGHT($E536*1000+100+COUNTIF($E$2:$E536,$E536),9))</f>
        <v>061214101</v>
      </c>
    </row>
    <row r="537" spans="1:18" customFormat="1" x14ac:dyDescent="0.4">
      <c r="A537" s="259" t="s">
        <v>234</v>
      </c>
      <c r="B537" s="259">
        <v>536</v>
      </c>
      <c r="C537" s="259" t="s">
        <v>2209</v>
      </c>
      <c r="D537" s="259" t="s">
        <v>2210</v>
      </c>
      <c r="E537" s="261">
        <v>20030618</v>
      </c>
      <c r="F537" s="262">
        <v>4</v>
      </c>
      <c r="G537">
        <v>25</v>
      </c>
      <c r="H537" s="263" t="s">
        <v>49</v>
      </c>
      <c r="I537" s="263" t="s">
        <v>55</v>
      </c>
      <c r="J537" t="s">
        <v>4807</v>
      </c>
      <c r="L537">
        <f>IFERROR(INDEX(所属情報!$E:$E,MATCH(男子登録情報!A537,所属情報!$A:$A,0)),"")</f>
        <v>492522</v>
      </c>
      <c r="M537" t="str">
        <f t="shared" si="16"/>
        <v>喜多村　涼 (4)</v>
      </c>
      <c r="N537" t="str">
        <f t="shared" si="17"/>
        <v>ｷﾀﾑﾗ ﾘｮｳ</v>
      </c>
      <c r="O537" t="str">
        <f>$J537&amp;" "&amp;$I537&amp;" "&amp;"("&amp;$F537&amp;")"</f>
        <v>JPN Ryo (4)</v>
      </c>
      <c r="P537" t="s">
        <v>4772</v>
      </c>
      <c r="Q537" t="s">
        <v>4807</v>
      </c>
      <c r="R537" s="118" t="str">
        <f>IF($B537="","",RIGHT($E537*1000+100+COUNTIF($E$2:$E537,$E537),9))</f>
        <v>030618101</v>
      </c>
    </row>
    <row r="538" spans="1:18" customFormat="1" x14ac:dyDescent="0.4">
      <c r="A538" s="259" t="s">
        <v>234</v>
      </c>
      <c r="B538" s="259">
        <v>537</v>
      </c>
      <c r="C538" s="259" t="s">
        <v>5227</v>
      </c>
      <c r="D538" s="259" t="s">
        <v>5228</v>
      </c>
      <c r="E538" s="261">
        <v>20060226</v>
      </c>
      <c r="F538" s="262">
        <v>2</v>
      </c>
      <c r="G538">
        <v>36</v>
      </c>
      <c r="H538" s="263" t="s">
        <v>6542</v>
      </c>
      <c r="I538" s="263" t="s">
        <v>98</v>
      </c>
      <c r="J538" t="s">
        <v>4807</v>
      </c>
      <c r="L538">
        <f>IFERROR(INDEX(所属情報!$E:$E,MATCH(男子登録情報!A538,所属情報!$A:$A,0)),"")</f>
        <v>492522</v>
      </c>
      <c r="M538" t="str">
        <f t="shared" si="16"/>
        <v>木内　翔梧 (2)</v>
      </c>
      <c r="N538" t="str">
        <f t="shared" si="17"/>
        <v>ｷﾉｳﾁ ｼｮｳｺﾞ</v>
      </c>
      <c r="O538" t="str">
        <f>$J538&amp;" "&amp;$I538&amp;" "&amp;"("&amp;$F538&amp;")"</f>
        <v>JPN Shogo (2)</v>
      </c>
      <c r="P538" t="s">
        <v>4769</v>
      </c>
      <c r="Q538" t="s">
        <v>4807</v>
      </c>
      <c r="R538" s="118" t="str">
        <f>IF($B538="","",RIGHT($E538*1000+100+COUNTIF($E$2:$E538,$E538),9))</f>
        <v>060226101</v>
      </c>
    </row>
    <row r="539" spans="1:18" customFormat="1" x14ac:dyDescent="0.4">
      <c r="A539" s="259" t="s">
        <v>234</v>
      </c>
      <c r="B539" s="259">
        <v>538</v>
      </c>
      <c r="C539" s="259" t="s">
        <v>5229</v>
      </c>
      <c r="D539" s="259" t="s">
        <v>5230</v>
      </c>
      <c r="E539" s="261">
        <v>20060418</v>
      </c>
      <c r="F539" s="262">
        <v>1</v>
      </c>
      <c r="G539">
        <v>37</v>
      </c>
      <c r="H539" s="263" t="s">
        <v>372</v>
      </c>
      <c r="I539" s="263" t="s">
        <v>158</v>
      </c>
      <c r="J539" t="s">
        <v>4807</v>
      </c>
      <c r="L539">
        <f>IFERROR(INDEX(所属情報!$E:$E,MATCH(男子登録情報!A539,所属情報!$A:$A,0)),"")</f>
        <v>492522</v>
      </c>
      <c r="M539" t="str">
        <f t="shared" si="16"/>
        <v>木下　凱斗 (1)</v>
      </c>
      <c r="N539" t="str">
        <f t="shared" si="17"/>
        <v>ｷﾉｼﾀ ｶｲﾄ</v>
      </c>
      <c r="O539" t="str">
        <f>$J539&amp;" "&amp;$I539&amp;" "&amp;"("&amp;$F539&amp;")"</f>
        <v>JPN Kaito (1)</v>
      </c>
      <c r="P539" t="s">
        <v>4765</v>
      </c>
      <c r="Q539" t="s">
        <v>4807</v>
      </c>
      <c r="R539" s="118" t="str">
        <f>IF($B539="","",RIGHT($E539*1000+100+COUNTIF($E$2:$E539,$E539),9))</f>
        <v>060418102</v>
      </c>
    </row>
    <row r="540" spans="1:18" customFormat="1" x14ac:dyDescent="0.4">
      <c r="A540" s="259" t="s">
        <v>234</v>
      </c>
      <c r="B540" s="259">
        <v>539</v>
      </c>
      <c r="C540" s="259" t="s">
        <v>5231</v>
      </c>
      <c r="D540" s="259" t="s">
        <v>2299</v>
      </c>
      <c r="E540" s="261">
        <v>20070129</v>
      </c>
      <c r="F540" s="262">
        <v>1</v>
      </c>
      <c r="G540">
        <v>26</v>
      </c>
      <c r="H540" s="263" t="s">
        <v>372</v>
      </c>
      <c r="I540" s="263" t="s">
        <v>266</v>
      </c>
      <c r="J540" t="s">
        <v>4807</v>
      </c>
      <c r="L540">
        <f>IFERROR(INDEX(所属情報!$E:$E,MATCH(男子登録情報!A540,所属情報!$A:$A,0)),"")</f>
        <v>492522</v>
      </c>
      <c r="M540" t="str">
        <f t="shared" si="16"/>
        <v>木下　泰成 (1)</v>
      </c>
      <c r="N540" t="str">
        <f t="shared" si="17"/>
        <v>ｷﾉｼﾀ ﾀｲｾｲ</v>
      </c>
      <c r="O540" t="str">
        <f>$J540&amp;" "&amp;$I540&amp;" "&amp;"("&amp;$F540&amp;")"</f>
        <v>JPN Taisei (1)</v>
      </c>
      <c r="P540" t="s">
        <v>4799</v>
      </c>
      <c r="Q540" t="s">
        <v>4807</v>
      </c>
      <c r="R540" s="118" t="str">
        <f>IF($B540="","",RIGHT($E540*1000+100+COUNTIF($E$2:$E540,$E540),9))</f>
        <v>070129101</v>
      </c>
    </row>
    <row r="541" spans="1:18" customFormat="1" x14ac:dyDescent="0.4">
      <c r="A541" s="259" t="s">
        <v>234</v>
      </c>
      <c r="B541" s="259">
        <v>540</v>
      </c>
      <c r="C541" s="259" t="s">
        <v>5232</v>
      </c>
      <c r="D541" s="259" t="s">
        <v>5233</v>
      </c>
      <c r="E541" s="261">
        <v>20060516</v>
      </c>
      <c r="F541" s="262">
        <v>1</v>
      </c>
      <c r="G541">
        <v>25</v>
      </c>
      <c r="H541" s="263" t="s">
        <v>174</v>
      </c>
      <c r="I541" s="263" t="s">
        <v>306</v>
      </c>
      <c r="J541" t="s">
        <v>4807</v>
      </c>
      <c r="L541">
        <f>IFERROR(INDEX(所属情報!$E:$E,MATCH(男子登録情報!A541,所属情報!$A:$A,0)),"")</f>
        <v>492522</v>
      </c>
      <c r="M541" t="str">
        <f t="shared" si="16"/>
        <v>木村　和真 (1)</v>
      </c>
      <c r="N541" t="str">
        <f t="shared" si="17"/>
        <v>ｷﾑﾗ ｶｽﾞﾏ</v>
      </c>
      <c r="O541" t="str">
        <f>$J541&amp;" "&amp;$I541&amp;" "&amp;"("&amp;$F541&amp;")"</f>
        <v>JPN Kazuma (1)</v>
      </c>
      <c r="P541" t="s">
        <v>4770</v>
      </c>
      <c r="Q541" t="s">
        <v>4807</v>
      </c>
      <c r="R541" s="118" t="str">
        <f>IF($B541="","",RIGHT($E541*1000+100+COUNTIF($E$2:$E541,$E541),9))</f>
        <v>060516101</v>
      </c>
    </row>
    <row r="542" spans="1:18" customFormat="1" x14ac:dyDescent="0.4">
      <c r="A542" s="259" t="s">
        <v>234</v>
      </c>
      <c r="B542" s="259">
        <v>541</v>
      </c>
      <c r="C542" s="259" t="s">
        <v>258</v>
      </c>
      <c r="D542" s="259" t="s">
        <v>259</v>
      </c>
      <c r="E542" s="261">
        <v>20010302</v>
      </c>
      <c r="F542" s="262" t="s">
        <v>453</v>
      </c>
      <c r="G542">
        <v>27</v>
      </c>
      <c r="H542" s="263" t="s">
        <v>260</v>
      </c>
      <c r="I542" s="263" t="s">
        <v>81</v>
      </c>
      <c r="J542" t="s">
        <v>4807</v>
      </c>
      <c r="L542">
        <f>IFERROR(INDEX(所属情報!$E:$E,MATCH(男子登録情報!A542,所属情報!$A:$A,0)),"")</f>
        <v>492522</v>
      </c>
      <c r="M542" t="str">
        <f t="shared" si="16"/>
        <v>楠見　涼介 (M2)</v>
      </c>
      <c r="N542" t="str">
        <f t="shared" si="17"/>
        <v>ｸｽﾐ ﾘｮｳｽｹ</v>
      </c>
      <c r="O542" t="str">
        <f>$J542&amp;" "&amp;$I542&amp;" "&amp;"("&amp;$F542&amp;")"</f>
        <v>JPN Ryosuke (M2)</v>
      </c>
      <c r="P542" t="s">
        <v>4798</v>
      </c>
      <c r="Q542" t="s">
        <v>4807</v>
      </c>
      <c r="R542" s="118" t="str">
        <f>IF($B542="","",RIGHT($E542*1000+100+COUNTIF($E$2:$E542,$E542),9))</f>
        <v>010302101</v>
      </c>
    </row>
    <row r="543" spans="1:18" customFormat="1" x14ac:dyDescent="0.4">
      <c r="A543" s="259" t="s">
        <v>234</v>
      </c>
      <c r="B543" s="259">
        <v>542</v>
      </c>
      <c r="C543" s="259" t="s">
        <v>2142</v>
      </c>
      <c r="D543" s="259" t="s">
        <v>2143</v>
      </c>
      <c r="E543" s="261">
        <v>20040107</v>
      </c>
      <c r="F543" s="262">
        <v>4</v>
      </c>
      <c r="G543">
        <v>28</v>
      </c>
      <c r="H543" s="263" t="s">
        <v>2144</v>
      </c>
      <c r="I543" s="263" t="s">
        <v>419</v>
      </c>
      <c r="J543" t="s">
        <v>4807</v>
      </c>
      <c r="L543">
        <f>IFERROR(INDEX(所属情報!$E:$E,MATCH(男子登録情報!A543,所属情報!$A:$A,0)),"")</f>
        <v>492522</v>
      </c>
      <c r="M543" t="str">
        <f t="shared" si="16"/>
        <v>倉　凌雅 (4)</v>
      </c>
      <c r="N543" t="str">
        <f t="shared" si="17"/>
        <v>ｸﾗ ﾘｮｳｶﾞ</v>
      </c>
      <c r="O543" t="str">
        <f>$J543&amp;" "&amp;$I543&amp;" "&amp;"("&amp;$F543&amp;")"</f>
        <v>JPN Ryoga (4)</v>
      </c>
      <c r="P543" t="s">
        <v>4765</v>
      </c>
      <c r="Q543" t="s">
        <v>4807</v>
      </c>
      <c r="R543" s="118" t="str">
        <f>IF($B543="","",RIGHT($E543*1000+100+COUNTIF($E$2:$E543,$E543),9))</f>
        <v>040107102</v>
      </c>
    </row>
    <row r="544" spans="1:18" customFormat="1" x14ac:dyDescent="0.4">
      <c r="A544" s="259" t="s">
        <v>234</v>
      </c>
      <c r="B544" s="259">
        <v>543</v>
      </c>
      <c r="C544" s="259" t="s">
        <v>2145</v>
      </c>
      <c r="D544" s="259" t="s">
        <v>2146</v>
      </c>
      <c r="E544" s="261">
        <v>20031202</v>
      </c>
      <c r="F544" s="262">
        <v>4</v>
      </c>
      <c r="G544">
        <v>26</v>
      </c>
      <c r="H544" s="263" t="s">
        <v>500</v>
      </c>
      <c r="I544" s="263" t="s">
        <v>183</v>
      </c>
      <c r="J544" t="s">
        <v>4807</v>
      </c>
      <c r="L544">
        <f>IFERROR(INDEX(所属情報!$E:$E,MATCH(男子登録情報!A544,所属情報!$A:$A,0)),"")</f>
        <v>492522</v>
      </c>
      <c r="M544" t="str">
        <f t="shared" si="16"/>
        <v>小﨑　昂 (4)</v>
      </c>
      <c r="N544" t="str">
        <f t="shared" si="17"/>
        <v>ｺｻﾞｷ ｱｷﾗ</v>
      </c>
      <c r="O544" t="str">
        <f>$J544&amp;" "&amp;$I544&amp;" "&amp;"("&amp;$F544&amp;")"</f>
        <v>JPN Akira (4)</v>
      </c>
      <c r="P544" t="s">
        <v>4770</v>
      </c>
      <c r="Q544" t="s">
        <v>4807</v>
      </c>
      <c r="R544" s="118" t="str">
        <f>IF($B544="","",RIGHT($E544*1000+100+COUNTIF($E$2:$E544,$E544),9))</f>
        <v>031202101</v>
      </c>
    </row>
    <row r="545" spans="1:18" customFormat="1" x14ac:dyDescent="0.4">
      <c r="A545" s="259" t="s">
        <v>234</v>
      </c>
      <c r="B545" s="259">
        <v>544</v>
      </c>
      <c r="C545" s="259" t="s">
        <v>5234</v>
      </c>
      <c r="D545" s="259" t="s">
        <v>5235</v>
      </c>
      <c r="E545" s="261">
        <v>20050510</v>
      </c>
      <c r="F545" s="262">
        <v>2</v>
      </c>
      <c r="G545">
        <v>28</v>
      </c>
      <c r="H545" s="263" t="s">
        <v>520</v>
      </c>
      <c r="I545" s="263" t="s">
        <v>6543</v>
      </c>
      <c r="J545" t="s">
        <v>4807</v>
      </c>
      <c r="L545">
        <f>IFERROR(INDEX(所属情報!$E:$E,MATCH(男子登録情報!A545,所属情報!$A:$A,0)),"")</f>
        <v>492522</v>
      </c>
      <c r="M545" t="str">
        <f t="shared" si="16"/>
        <v>小西　一太郎 (2)</v>
      </c>
      <c r="N545" t="str">
        <f t="shared" si="17"/>
        <v>ｺﾆｼ ｲﾁﾀﾛｳ</v>
      </c>
      <c r="O545" t="str">
        <f>$J545&amp;" "&amp;$I545&amp;" "&amp;"("&amp;$F545&amp;")"</f>
        <v>JPN Ichitaro (2)</v>
      </c>
      <c r="P545" t="s">
        <v>4766</v>
      </c>
      <c r="Q545" t="s">
        <v>4807</v>
      </c>
      <c r="R545" s="118" t="str">
        <f>IF($B545="","",RIGHT($E545*1000+100+COUNTIF($E$2:$E545,$E545),9))</f>
        <v>050510101</v>
      </c>
    </row>
    <row r="546" spans="1:18" customFormat="1" x14ac:dyDescent="0.4">
      <c r="A546" s="259" t="s">
        <v>234</v>
      </c>
      <c r="B546" s="259">
        <v>545</v>
      </c>
      <c r="C546" s="259" t="s">
        <v>2258</v>
      </c>
      <c r="D546" s="259" t="s">
        <v>2259</v>
      </c>
      <c r="E546" s="261">
        <v>20041130</v>
      </c>
      <c r="F546" s="262">
        <v>3</v>
      </c>
      <c r="G546">
        <v>25</v>
      </c>
      <c r="H546" s="263" t="s">
        <v>520</v>
      </c>
      <c r="I546" s="263" t="s">
        <v>222</v>
      </c>
      <c r="J546" t="s">
        <v>4807</v>
      </c>
      <c r="L546">
        <f>IFERROR(INDEX(所属情報!$E:$E,MATCH(男子登録情報!A546,所属情報!$A:$A,0)),"")</f>
        <v>492522</v>
      </c>
      <c r="M546" t="str">
        <f t="shared" si="16"/>
        <v>小西　遥斗 (3)</v>
      </c>
      <c r="N546" t="str">
        <f t="shared" si="17"/>
        <v>ｺﾆｼ ﾊﾙﾄ</v>
      </c>
      <c r="O546" t="str">
        <f>$J546&amp;" "&amp;$I546&amp;" "&amp;"("&amp;$F546&amp;")"</f>
        <v>JPN Haruto (3)</v>
      </c>
      <c r="P546" t="s">
        <v>4765</v>
      </c>
      <c r="Q546" t="s">
        <v>4807</v>
      </c>
      <c r="R546" s="118" t="str">
        <f>IF($B546="","",RIGHT($E546*1000+100+COUNTIF($E$2:$E546,$E546),9))</f>
        <v>041130101</v>
      </c>
    </row>
    <row r="547" spans="1:18" customFormat="1" x14ac:dyDescent="0.4">
      <c r="A547" s="259" t="s">
        <v>234</v>
      </c>
      <c r="B547" s="259">
        <v>546</v>
      </c>
      <c r="C547" s="259" t="s">
        <v>5236</v>
      </c>
      <c r="D547" s="259" t="s">
        <v>5237</v>
      </c>
      <c r="E547" s="261">
        <v>20050809</v>
      </c>
      <c r="F547" s="262">
        <v>2</v>
      </c>
      <c r="G547">
        <v>45</v>
      </c>
      <c r="H547" s="263" t="s">
        <v>6544</v>
      </c>
      <c r="I547" s="263" t="s">
        <v>240</v>
      </c>
      <c r="J547" t="s">
        <v>4807</v>
      </c>
      <c r="L547">
        <f>IFERROR(INDEX(所属情報!$E:$E,MATCH(男子登録情報!A547,所属情報!$A:$A,0)),"")</f>
        <v>492522</v>
      </c>
      <c r="M547" t="str">
        <f t="shared" si="16"/>
        <v>小濱　颯真 (2)</v>
      </c>
      <c r="N547" t="str">
        <f t="shared" si="17"/>
        <v>ｺﾊﾏ ｿｳﾏ</v>
      </c>
      <c r="O547" t="str">
        <f>$J547&amp;" "&amp;$I547&amp;" "&amp;"("&amp;$F547&amp;")"</f>
        <v>JPN Soma (2)</v>
      </c>
      <c r="P547" t="s">
        <v>4765</v>
      </c>
      <c r="Q547" t="s">
        <v>4807</v>
      </c>
      <c r="R547" s="118" t="str">
        <f>IF($B547="","",RIGHT($E547*1000+100+COUNTIF($E$2:$E547,$E547),9))</f>
        <v>050809101</v>
      </c>
    </row>
    <row r="548" spans="1:18" customFormat="1" x14ac:dyDescent="0.4">
      <c r="A548" s="259" t="s">
        <v>234</v>
      </c>
      <c r="B548" s="259">
        <v>547</v>
      </c>
      <c r="C548" s="259" t="s">
        <v>2262</v>
      </c>
      <c r="D548" s="259" t="s">
        <v>2263</v>
      </c>
      <c r="E548" s="261">
        <v>20050211</v>
      </c>
      <c r="F548" s="262">
        <v>3</v>
      </c>
      <c r="G548">
        <v>40</v>
      </c>
      <c r="H548" s="263" t="s">
        <v>87</v>
      </c>
      <c r="I548" s="263" t="s">
        <v>29</v>
      </c>
      <c r="J548" t="s">
        <v>4807</v>
      </c>
      <c r="L548">
        <f>IFERROR(INDEX(所属情報!$E:$E,MATCH(男子登録情報!A548,所属情報!$A:$A,0)),"")</f>
        <v>492522</v>
      </c>
      <c r="M548" t="str">
        <f t="shared" si="16"/>
        <v>小林　啓祐 (3)</v>
      </c>
      <c r="N548" t="str">
        <f t="shared" si="17"/>
        <v>ｺﾊﾞﾔｼ ｹｲｽｹ</v>
      </c>
      <c r="O548" t="str">
        <f>$J548&amp;" "&amp;$I548&amp;" "&amp;"("&amp;$F548&amp;")"</f>
        <v>JPN Keisuke (3)</v>
      </c>
      <c r="P548" t="s">
        <v>4765</v>
      </c>
      <c r="Q548" t="s">
        <v>4807</v>
      </c>
      <c r="R548" s="118" t="str">
        <f>IF($B548="","",RIGHT($E548*1000+100+COUNTIF($E$2:$E548,$E548),9))</f>
        <v>050211101</v>
      </c>
    </row>
    <row r="549" spans="1:18" customFormat="1" x14ac:dyDescent="0.4">
      <c r="A549" s="259" t="s">
        <v>234</v>
      </c>
      <c r="B549" s="259">
        <v>548</v>
      </c>
      <c r="C549" s="259" t="s">
        <v>2211</v>
      </c>
      <c r="D549" s="259" t="s">
        <v>2212</v>
      </c>
      <c r="E549" s="261">
        <v>20031122</v>
      </c>
      <c r="F549" s="262">
        <v>4</v>
      </c>
      <c r="G549">
        <v>18</v>
      </c>
      <c r="H549" s="263" t="s">
        <v>87</v>
      </c>
      <c r="I549" s="263" t="s">
        <v>2213</v>
      </c>
      <c r="J549" t="s">
        <v>4807</v>
      </c>
      <c r="L549">
        <f>IFERROR(INDEX(所属情報!$E:$E,MATCH(男子登録情報!A549,所属情報!$A:$A,0)),"")</f>
        <v>492522</v>
      </c>
      <c r="M549" t="str">
        <f t="shared" si="16"/>
        <v>小林　成夢 (4)</v>
      </c>
      <c r="N549" t="str">
        <f t="shared" si="17"/>
        <v>ｺﾊﾞﾔｼ ﾅﾙﾑ</v>
      </c>
      <c r="O549" t="str">
        <f>$J549&amp;" "&amp;$I549&amp;" "&amp;"("&amp;$F549&amp;")"</f>
        <v>JPN Narumu (4)</v>
      </c>
      <c r="P549" t="s">
        <v>4765</v>
      </c>
      <c r="Q549" t="s">
        <v>4807</v>
      </c>
      <c r="R549" s="118" t="str">
        <f>IF($B549="","",RIGHT($E549*1000+100+COUNTIF($E$2:$E549,$E549),9))</f>
        <v>031122101</v>
      </c>
    </row>
    <row r="550" spans="1:18" customFormat="1" x14ac:dyDescent="0.4">
      <c r="A550" s="259" t="s">
        <v>234</v>
      </c>
      <c r="B550" s="259">
        <v>549</v>
      </c>
      <c r="C550" s="259" t="s">
        <v>2147</v>
      </c>
      <c r="D550" s="259" t="s">
        <v>2148</v>
      </c>
      <c r="E550" s="261">
        <v>20030430</v>
      </c>
      <c r="F550" s="262">
        <v>4</v>
      </c>
      <c r="G550">
        <v>24</v>
      </c>
      <c r="H550" s="263" t="s">
        <v>994</v>
      </c>
      <c r="I550" s="263" t="s">
        <v>498</v>
      </c>
      <c r="J550" t="s">
        <v>4807</v>
      </c>
      <c r="L550">
        <f>IFERROR(INDEX(所属情報!$E:$E,MATCH(男子登録情報!A550,所属情報!$A:$A,0)),"")</f>
        <v>492522</v>
      </c>
      <c r="M550" t="str">
        <f t="shared" si="16"/>
        <v>小村　陸月 (4)</v>
      </c>
      <c r="N550" t="str">
        <f t="shared" si="17"/>
        <v>ｺﾑﾗ ﾘﾂｷ</v>
      </c>
      <c r="O550" t="str">
        <f>$J550&amp;" "&amp;$I550&amp;" "&amp;"("&amp;$F550&amp;")"</f>
        <v>JPN Ritsuki (4)</v>
      </c>
      <c r="P550" t="s">
        <v>4764</v>
      </c>
      <c r="Q550" t="s">
        <v>4807</v>
      </c>
      <c r="R550" s="118" t="str">
        <f>IF($B550="","",RIGHT($E550*1000+100+COUNTIF($E$2:$E550,$E550),9))</f>
        <v>030430102</v>
      </c>
    </row>
    <row r="551" spans="1:18" customFormat="1" x14ac:dyDescent="0.4">
      <c r="A551" s="259" t="s">
        <v>234</v>
      </c>
      <c r="B551" s="259">
        <v>550</v>
      </c>
      <c r="C551" s="259" t="s">
        <v>2235</v>
      </c>
      <c r="D551" s="259" t="s">
        <v>2236</v>
      </c>
      <c r="E551" s="261">
        <v>20040629</v>
      </c>
      <c r="F551" s="262">
        <v>3</v>
      </c>
      <c r="G551">
        <v>25</v>
      </c>
      <c r="H551" s="263" t="s">
        <v>40</v>
      </c>
      <c r="I551" s="263" t="s">
        <v>48</v>
      </c>
      <c r="J551" t="s">
        <v>4807</v>
      </c>
      <c r="L551">
        <f>IFERROR(INDEX(所属情報!$E:$E,MATCH(男子登録情報!A551,所属情報!$A:$A,0)),"")</f>
        <v>492522</v>
      </c>
      <c r="M551" t="str">
        <f t="shared" si="16"/>
        <v>酒井　大智 (3)</v>
      </c>
      <c r="N551" t="str">
        <f t="shared" si="17"/>
        <v>ｻｶｲ ﾀﾞｲﾁ</v>
      </c>
      <c r="O551" t="str">
        <f>$J551&amp;" "&amp;$I551&amp;" "&amp;"("&amp;$F551&amp;")"</f>
        <v>JPN Daichi (3)</v>
      </c>
      <c r="P551" t="s">
        <v>4765</v>
      </c>
      <c r="Q551" t="s">
        <v>4807</v>
      </c>
      <c r="R551" s="118" t="str">
        <f>IF($B551="","",RIGHT($E551*1000+100+COUNTIF($E$2:$E551,$E551),9))</f>
        <v>040629102</v>
      </c>
    </row>
    <row r="552" spans="1:18" customFormat="1" x14ac:dyDescent="0.4">
      <c r="A552" s="259" t="s">
        <v>234</v>
      </c>
      <c r="B552" s="259">
        <v>551</v>
      </c>
      <c r="C552" s="259" t="s">
        <v>2264</v>
      </c>
      <c r="D552" s="259" t="s">
        <v>2265</v>
      </c>
      <c r="E552" s="261">
        <v>20040608</v>
      </c>
      <c r="F552" s="262">
        <v>3</v>
      </c>
      <c r="G552">
        <v>25</v>
      </c>
      <c r="H552" s="263" t="s">
        <v>166</v>
      </c>
      <c r="I552" s="263" t="s">
        <v>2266</v>
      </c>
      <c r="J552" t="s">
        <v>4807</v>
      </c>
      <c r="L552">
        <f>IFERROR(INDEX(所属情報!$E:$E,MATCH(男子登録情報!A552,所属情報!$A:$A,0)),"")</f>
        <v>492522</v>
      </c>
      <c r="M552" t="str">
        <f t="shared" si="16"/>
        <v>佐々木　仁哉 (3)</v>
      </c>
      <c r="N552" t="str">
        <f t="shared" si="17"/>
        <v>ｻｻｷ ｼﾞﾝﾔ</v>
      </c>
      <c r="O552" t="str">
        <f>$J552&amp;" "&amp;$I552&amp;" "&amp;"("&amp;$F552&amp;")"</f>
        <v>JPN Jinya (3)</v>
      </c>
      <c r="P552" t="s">
        <v>4781</v>
      </c>
      <c r="Q552" t="s">
        <v>4807</v>
      </c>
      <c r="R552" s="118" t="str">
        <f>IF($B552="","",RIGHT($E552*1000+100+COUNTIF($E$2:$E552,$E552),9))</f>
        <v>040608102</v>
      </c>
    </row>
    <row r="553" spans="1:18" customFormat="1" x14ac:dyDescent="0.4">
      <c r="A553" s="259" t="s">
        <v>234</v>
      </c>
      <c r="B553" s="259">
        <v>552</v>
      </c>
      <c r="C553" s="259" t="s">
        <v>5238</v>
      </c>
      <c r="D553" s="259" t="s">
        <v>5239</v>
      </c>
      <c r="E553" s="261">
        <v>20060106</v>
      </c>
      <c r="F553" s="262">
        <v>2</v>
      </c>
      <c r="G553">
        <v>25</v>
      </c>
      <c r="H553" s="263" t="s">
        <v>6545</v>
      </c>
      <c r="I553" s="263" t="s">
        <v>6546</v>
      </c>
      <c r="J553" t="s">
        <v>4807</v>
      </c>
      <c r="L553">
        <f>IFERROR(INDEX(所属情報!$E:$E,MATCH(男子登録情報!A553,所属情報!$A:$A,0)),"")</f>
        <v>492522</v>
      </c>
      <c r="M553" t="str">
        <f t="shared" si="16"/>
        <v>三田　澪音 (2)</v>
      </c>
      <c r="N553" t="str">
        <f t="shared" si="17"/>
        <v>ｻﾝﾀﾞ ﾚﾉﾝ</v>
      </c>
      <c r="O553" t="str">
        <f>$J553&amp;" "&amp;$I553&amp;" "&amp;"("&amp;$F553&amp;")"</f>
        <v>JPN Renon (2)</v>
      </c>
      <c r="P553" t="s">
        <v>4766</v>
      </c>
      <c r="Q553" t="s">
        <v>4807</v>
      </c>
      <c r="R553" s="118" t="str">
        <f>IF($B553="","",RIGHT($E553*1000+100+COUNTIF($E$2:$E553,$E553),9))</f>
        <v>060106102</v>
      </c>
    </row>
    <row r="554" spans="1:18" customFormat="1" x14ac:dyDescent="0.4">
      <c r="A554" s="259" t="s">
        <v>234</v>
      </c>
      <c r="B554" s="259">
        <v>553</v>
      </c>
      <c r="C554" s="259" t="s">
        <v>2149</v>
      </c>
      <c r="D554" s="259" t="s">
        <v>2150</v>
      </c>
      <c r="E554" s="261">
        <v>20030423</v>
      </c>
      <c r="F554" s="262">
        <v>4</v>
      </c>
      <c r="G554">
        <v>30</v>
      </c>
      <c r="H554" s="263" t="s">
        <v>2151</v>
      </c>
      <c r="I554" s="263" t="s">
        <v>752</v>
      </c>
      <c r="J554" t="s">
        <v>4807</v>
      </c>
      <c r="L554">
        <f>IFERROR(INDEX(所属情報!$E:$E,MATCH(男子登録情報!A554,所属情報!$A:$A,0)),"")</f>
        <v>492522</v>
      </c>
      <c r="M554" t="str">
        <f t="shared" si="16"/>
        <v>塩路　添真 (4)</v>
      </c>
      <c r="N554" t="str">
        <f t="shared" si="17"/>
        <v>ｼｵｼﾞ ﾃﾝﾏ</v>
      </c>
      <c r="O554" t="str">
        <f>$J554&amp;" "&amp;$I554&amp;" "&amp;"("&amp;$F554&amp;")"</f>
        <v>JPN Temma (4)</v>
      </c>
      <c r="P554" t="s">
        <v>4797</v>
      </c>
      <c r="Q554" t="s">
        <v>4807</v>
      </c>
      <c r="R554" s="118" t="str">
        <f>IF($B554="","",RIGHT($E554*1000+100+COUNTIF($E$2:$E554,$E554),9))</f>
        <v>030423101</v>
      </c>
    </row>
    <row r="555" spans="1:18" customFormat="1" x14ac:dyDescent="0.4">
      <c r="A555" s="259" t="s">
        <v>234</v>
      </c>
      <c r="B555" s="259">
        <v>554</v>
      </c>
      <c r="C555" s="259" t="s">
        <v>2152</v>
      </c>
      <c r="D555" s="259" t="s">
        <v>2153</v>
      </c>
      <c r="E555" s="261">
        <v>20031229</v>
      </c>
      <c r="F555" s="262">
        <v>4</v>
      </c>
      <c r="G555">
        <v>18</v>
      </c>
      <c r="H555" s="263" t="s">
        <v>2045</v>
      </c>
      <c r="I555" s="263" t="s">
        <v>2154</v>
      </c>
      <c r="J555" t="s">
        <v>4807</v>
      </c>
      <c r="L555">
        <f>IFERROR(INDEX(所属情報!$E:$E,MATCH(男子登録情報!A555,所属情報!$A:$A,0)),"")</f>
        <v>492522</v>
      </c>
      <c r="M555" t="str">
        <f t="shared" si="16"/>
        <v>下川　玲布 (4)</v>
      </c>
      <c r="N555" t="str">
        <f t="shared" si="17"/>
        <v>ｼﾓｶﾜ ﾚﾉ</v>
      </c>
      <c r="O555" t="str">
        <f>$J555&amp;" "&amp;$I555&amp;" "&amp;"("&amp;$F555&amp;")"</f>
        <v>JPN Reno (4)</v>
      </c>
      <c r="P555" t="s">
        <v>4766</v>
      </c>
      <c r="Q555" t="s">
        <v>4807</v>
      </c>
      <c r="R555" s="118" t="str">
        <f>IF($B555="","",RIGHT($E555*1000+100+COUNTIF($E$2:$E555,$E555),9))</f>
        <v>031229101</v>
      </c>
    </row>
    <row r="556" spans="1:18" customFormat="1" x14ac:dyDescent="0.4">
      <c r="A556" s="259" t="s">
        <v>234</v>
      </c>
      <c r="B556" s="259">
        <v>555</v>
      </c>
      <c r="C556" s="259" t="s">
        <v>5240</v>
      </c>
      <c r="D556" s="259" t="s">
        <v>5241</v>
      </c>
      <c r="E556" s="261">
        <v>20060106</v>
      </c>
      <c r="F556" s="262">
        <v>2</v>
      </c>
      <c r="G556">
        <v>28</v>
      </c>
      <c r="H556" s="263" t="s">
        <v>153</v>
      </c>
      <c r="I556" s="263" t="s">
        <v>389</v>
      </c>
      <c r="J556" t="s">
        <v>4807</v>
      </c>
      <c r="L556">
        <f>IFERROR(INDEX(所属情報!$E:$E,MATCH(男子登録情報!A556,所属情報!$A:$A,0)),"")</f>
        <v>492522</v>
      </c>
      <c r="M556" t="str">
        <f t="shared" si="16"/>
        <v>鈴木　累生 (2)</v>
      </c>
      <c r="N556" t="str">
        <f t="shared" si="17"/>
        <v>ｽｽﾞｷ ﾙｲ</v>
      </c>
      <c r="O556" t="str">
        <f>$J556&amp;" "&amp;$I556&amp;" "&amp;"("&amp;$F556&amp;")"</f>
        <v>JPN Rui (2)</v>
      </c>
      <c r="P556" t="s">
        <v>4771</v>
      </c>
      <c r="Q556" t="s">
        <v>4807</v>
      </c>
      <c r="R556" s="118" t="str">
        <f>IF($B556="","",RIGHT($E556*1000+100+COUNTIF($E$2:$E556,$E556),9))</f>
        <v>060106103</v>
      </c>
    </row>
    <row r="557" spans="1:18" customFormat="1" x14ac:dyDescent="0.4">
      <c r="A557" s="259" t="s">
        <v>234</v>
      </c>
      <c r="B557" s="259">
        <v>556</v>
      </c>
      <c r="C557" s="259" t="s">
        <v>2155</v>
      </c>
      <c r="D557" s="259" t="s">
        <v>2156</v>
      </c>
      <c r="E557" s="261">
        <v>20031025</v>
      </c>
      <c r="F557" s="262">
        <v>4</v>
      </c>
      <c r="G557">
        <v>25</v>
      </c>
      <c r="H557" s="263" t="s">
        <v>373</v>
      </c>
      <c r="I557" s="263" t="s">
        <v>2157</v>
      </c>
      <c r="J557" t="s">
        <v>4807</v>
      </c>
      <c r="L557">
        <f>IFERROR(INDEX(所属情報!$E:$E,MATCH(男子登録情報!A557,所属情報!$A:$A,0)),"")</f>
        <v>492522</v>
      </c>
      <c r="M557" t="str">
        <f t="shared" si="16"/>
        <v>髙木　一之進 (4)</v>
      </c>
      <c r="N557" t="str">
        <f t="shared" si="17"/>
        <v>ﾀｶｷﾞ ｲﾁﾉｼﾝ</v>
      </c>
      <c r="O557" t="str">
        <f>$J557&amp;" "&amp;$I557&amp;" "&amp;"("&amp;$F557&amp;")"</f>
        <v>JPN Ichinoshin (4)</v>
      </c>
      <c r="P557" t="s">
        <v>4766</v>
      </c>
      <c r="Q557" t="s">
        <v>4807</v>
      </c>
      <c r="R557" s="118" t="str">
        <f>IF($B557="","",RIGHT($E557*1000+100+COUNTIF($E$2:$E557,$E557),9))</f>
        <v>031025101</v>
      </c>
    </row>
    <row r="558" spans="1:18" customFormat="1" x14ac:dyDescent="0.4">
      <c r="A558" s="259" t="s">
        <v>234</v>
      </c>
      <c r="B558" s="259">
        <v>557</v>
      </c>
      <c r="C558" s="259" t="s">
        <v>5242</v>
      </c>
      <c r="D558" s="259" t="s">
        <v>5243</v>
      </c>
      <c r="E558" s="261">
        <v>20050505</v>
      </c>
      <c r="F558" s="262">
        <v>2</v>
      </c>
      <c r="G558">
        <v>25</v>
      </c>
      <c r="H558" s="263" t="s">
        <v>6547</v>
      </c>
      <c r="I558" s="263" t="s">
        <v>29</v>
      </c>
      <c r="J558" t="s">
        <v>4807</v>
      </c>
      <c r="L558">
        <f>IFERROR(INDEX(所属情報!$E:$E,MATCH(男子登録情報!A558,所属情報!$A:$A,0)),"")</f>
        <v>492522</v>
      </c>
      <c r="M558" t="str">
        <f t="shared" si="16"/>
        <v>高岸　啓佑 (2)</v>
      </c>
      <c r="N558" t="str">
        <f t="shared" si="17"/>
        <v>ﾀｶｷﾞｼ ｹｲｽｹ</v>
      </c>
      <c r="O558" t="str">
        <f>$J558&amp;" "&amp;$I558&amp;" "&amp;"("&amp;$F558&amp;")"</f>
        <v>JPN Keisuke (2)</v>
      </c>
      <c r="P558" t="s">
        <v>4765</v>
      </c>
      <c r="Q558" t="s">
        <v>4807</v>
      </c>
      <c r="R558" s="118" t="str">
        <f>IF($B558="","",RIGHT($E558*1000+100+COUNTIF($E$2:$E558,$E558),9))</f>
        <v>050505102</v>
      </c>
    </row>
    <row r="559" spans="1:18" customFormat="1" x14ac:dyDescent="0.4">
      <c r="A559" s="259" t="s">
        <v>234</v>
      </c>
      <c r="B559" s="259">
        <v>558</v>
      </c>
      <c r="C559" s="259" t="s">
        <v>5244</v>
      </c>
      <c r="D559" s="259" t="s">
        <v>5245</v>
      </c>
      <c r="E559" s="261">
        <v>20061230</v>
      </c>
      <c r="F559" s="262">
        <v>1</v>
      </c>
      <c r="G559">
        <v>27</v>
      </c>
      <c r="H559" s="263" t="s">
        <v>6548</v>
      </c>
      <c r="I559" s="263" t="s">
        <v>78</v>
      </c>
      <c r="J559" t="s">
        <v>4807</v>
      </c>
      <c r="L559">
        <f>IFERROR(INDEX(所属情報!$E:$E,MATCH(男子登録情報!A559,所属情報!$A:$A,0)),"")</f>
        <v>492522</v>
      </c>
      <c r="M559" t="str">
        <f t="shared" si="16"/>
        <v>田川　友介 (1)</v>
      </c>
      <c r="N559" t="str">
        <f t="shared" si="17"/>
        <v>ﾀｶﾞﾜ ﾕｳｽｹ</v>
      </c>
      <c r="O559" t="str">
        <f>$J559&amp;" "&amp;$I559&amp;" "&amp;"("&amp;$F559&amp;")"</f>
        <v>JPN Yusuke (1)</v>
      </c>
      <c r="P559" t="s">
        <v>4765</v>
      </c>
      <c r="Q559" t="s">
        <v>4807</v>
      </c>
      <c r="R559" s="118" t="str">
        <f>IF($B559="","",RIGHT($E559*1000+100+COUNTIF($E$2:$E559,$E559),9))</f>
        <v>061230101</v>
      </c>
    </row>
    <row r="560" spans="1:18" customFormat="1" x14ac:dyDescent="0.4">
      <c r="A560" s="259" t="s">
        <v>234</v>
      </c>
      <c r="B560" s="259">
        <v>559</v>
      </c>
      <c r="C560" s="259" t="s">
        <v>5246</v>
      </c>
      <c r="D560" s="259" t="s">
        <v>5247</v>
      </c>
      <c r="E560" s="261">
        <v>20050906</v>
      </c>
      <c r="F560" s="262">
        <v>2</v>
      </c>
      <c r="G560">
        <v>25</v>
      </c>
      <c r="H560" s="263" t="s">
        <v>6549</v>
      </c>
      <c r="I560" s="263" t="s">
        <v>95</v>
      </c>
      <c r="J560" t="s">
        <v>4807</v>
      </c>
      <c r="L560">
        <f>IFERROR(INDEX(所属情報!$E:$E,MATCH(男子登録情報!A560,所属情報!$A:$A,0)),"")</f>
        <v>492522</v>
      </c>
      <c r="M560" t="str">
        <f t="shared" si="16"/>
        <v>竹澤　友喜 (2)</v>
      </c>
      <c r="N560" t="str">
        <f t="shared" si="17"/>
        <v>ﾀｹｻﾞﾜ ﾄﾓｷ</v>
      </c>
      <c r="O560" t="str">
        <f>$J560&amp;" "&amp;$I560&amp;" "&amp;"("&amp;$F560&amp;")"</f>
        <v>JPN Tomoki (2)</v>
      </c>
      <c r="P560" t="s">
        <v>4766</v>
      </c>
      <c r="Q560" t="s">
        <v>4807</v>
      </c>
      <c r="R560" s="118" t="str">
        <f>IF($B560="","",RIGHT($E560*1000+100+COUNTIF($E$2:$E560,$E560),9))</f>
        <v>050906102</v>
      </c>
    </row>
    <row r="561" spans="1:18" customFormat="1" x14ac:dyDescent="0.4">
      <c r="A561" s="259" t="s">
        <v>234</v>
      </c>
      <c r="B561" s="259">
        <v>560</v>
      </c>
      <c r="C561" s="259" t="s">
        <v>5248</v>
      </c>
      <c r="D561" s="259" t="s">
        <v>5249</v>
      </c>
      <c r="E561" s="261">
        <v>20051212</v>
      </c>
      <c r="F561" s="262">
        <v>2</v>
      </c>
      <c r="G561">
        <v>14</v>
      </c>
      <c r="H561" s="263" t="s">
        <v>396</v>
      </c>
      <c r="I561" s="263" t="s">
        <v>6511</v>
      </c>
      <c r="J561" t="s">
        <v>4807</v>
      </c>
      <c r="L561">
        <f>IFERROR(INDEX(所属情報!$E:$E,MATCH(男子登録情報!A561,所属情報!$A:$A,0)),"")</f>
        <v>492522</v>
      </c>
      <c r="M561" t="str">
        <f t="shared" si="16"/>
        <v>武田　耀 (2)</v>
      </c>
      <c r="N561" t="str">
        <f t="shared" si="17"/>
        <v>ﾀｹﾀﾞ ﾖｳ</v>
      </c>
      <c r="O561" t="str">
        <f>$J561&amp;" "&amp;$I561&amp;" "&amp;"("&amp;$F561&amp;")"</f>
        <v>JPN Yo (2)</v>
      </c>
      <c r="P561" t="s">
        <v>4765</v>
      </c>
      <c r="Q561" t="s">
        <v>4807</v>
      </c>
      <c r="R561" s="118" t="str">
        <f>IF($B561="","",RIGHT($E561*1000+100+COUNTIF($E$2:$E561,$E561),9))</f>
        <v>051212103</v>
      </c>
    </row>
    <row r="562" spans="1:18" customFormat="1" x14ac:dyDescent="0.4">
      <c r="A562" s="259" t="s">
        <v>234</v>
      </c>
      <c r="B562" s="259">
        <v>561</v>
      </c>
      <c r="C562" s="259" t="s">
        <v>294</v>
      </c>
      <c r="D562" s="259" t="s">
        <v>295</v>
      </c>
      <c r="E562" s="261">
        <v>20010811</v>
      </c>
      <c r="F562" s="262" t="s">
        <v>453</v>
      </c>
      <c r="G562">
        <v>33</v>
      </c>
      <c r="H562" s="263" t="s">
        <v>296</v>
      </c>
      <c r="I562" s="263" t="s">
        <v>297</v>
      </c>
      <c r="J562" t="s">
        <v>4807</v>
      </c>
      <c r="L562">
        <f>IFERROR(INDEX(所属情報!$E:$E,MATCH(男子登録情報!A562,所属情報!$A:$A,0)),"")</f>
        <v>492522</v>
      </c>
      <c r="M562" t="str">
        <f t="shared" si="16"/>
        <v>竹谷　幸希也 (M2)</v>
      </c>
      <c r="N562" t="str">
        <f t="shared" si="17"/>
        <v>ﾀｹﾀﾆ ﾕｷﾔ</v>
      </c>
      <c r="O562" t="str">
        <f>$J562&amp;" "&amp;$I562&amp;" "&amp;"("&amp;$F562&amp;")"</f>
        <v>JPN Yukiya (M2)</v>
      </c>
      <c r="P562" t="s">
        <v>4765</v>
      </c>
      <c r="Q562" t="s">
        <v>4807</v>
      </c>
      <c r="R562" s="118" t="str">
        <f>IF($B562="","",RIGHT($E562*1000+100+COUNTIF($E$2:$E562,$E562),9))</f>
        <v>010811101</v>
      </c>
    </row>
    <row r="563" spans="1:18" customFormat="1" x14ac:dyDescent="0.4">
      <c r="A563" s="259" t="s">
        <v>234</v>
      </c>
      <c r="B563" s="259">
        <v>562</v>
      </c>
      <c r="C563" s="259" t="s">
        <v>5250</v>
      </c>
      <c r="D563" s="259" t="s">
        <v>5251</v>
      </c>
      <c r="E563" s="261">
        <v>20051123</v>
      </c>
      <c r="F563" s="262">
        <v>2</v>
      </c>
      <c r="G563">
        <v>29</v>
      </c>
      <c r="H563" s="263" t="s">
        <v>4435</v>
      </c>
      <c r="I563" s="263" t="s">
        <v>50</v>
      </c>
      <c r="J563" t="s">
        <v>4807</v>
      </c>
      <c r="L563">
        <f>IFERROR(INDEX(所属情報!$E:$E,MATCH(男子登録情報!A563,所属情報!$A:$A,0)),"")</f>
        <v>492522</v>
      </c>
      <c r="M563" t="str">
        <f t="shared" si="16"/>
        <v>竹村　奏汰 (2)</v>
      </c>
      <c r="N563" t="str">
        <f t="shared" si="17"/>
        <v>ﾀｹﾑﾗ ｶﾅﾀ</v>
      </c>
      <c r="O563" t="str">
        <f>$J563&amp;" "&amp;$I563&amp;" "&amp;"("&amp;$F563&amp;")"</f>
        <v>JPN Kanata (2)</v>
      </c>
      <c r="P563" t="s">
        <v>4774</v>
      </c>
      <c r="Q563" t="s">
        <v>4807</v>
      </c>
      <c r="R563" s="118" t="str">
        <f>IF($B563="","",RIGHT($E563*1000+100+COUNTIF($E$2:$E563,$E563),9))</f>
        <v>051123102</v>
      </c>
    </row>
    <row r="564" spans="1:18" customFormat="1" x14ac:dyDescent="0.4">
      <c r="A564" s="259" t="s">
        <v>234</v>
      </c>
      <c r="B564" s="259">
        <v>563</v>
      </c>
      <c r="C564" s="259" t="s">
        <v>5252</v>
      </c>
      <c r="D564" s="259" t="s">
        <v>5253</v>
      </c>
      <c r="E564" s="261">
        <v>20070122</v>
      </c>
      <c r="F564" s="262">
        <v>1</v>
      </c>
      <c r="G564">
        <v>31</v>
      </c>
      <c r="H564" s="263" t="s">
        <v>6550</v>
      </c>
      <c r="I564" s="263" t="s">
        <v>802</v>
      </c>
      <c r="J564" t="s">
        <v>4807</v>
      </c>
      <c r="L564">
        <f>IFERROR(INDEX(所属情報!$E:$E,MATCH(男子登録情報!A564,所属情報!$A:$A,0)),"")</f>
        <v>492522</v>
      </c>
      <c r="M564" t="str">
        <f t="shared" si="16"/>
        <v>田嶋　隆親 (1)</v>
      </c>
      <c r="N564" t="str">
        <f t="shared" si="17"/>
        <v>ﾀｼﾞﾏ ﾘｭｳｼﾝ</v>
      </c>
      <c r="O564" t="str">
        <f>$J564&amp;" "&amp;$I564&amp;" "&amp;"("&amp;$F564&amp;")"</f>
        <v>JPN Ryushin (1)</v>
      </c>
      <c r="P564" t="s">
        <v>4766</v>
      </c>
      <c r="Q564" t="s">
        <v>4807</v>
      </c>
      <c r="R564" s="118" t="str">
        <f>IF($B564="","",RIGHT($E564*1000+100+COUNTIF($E$2:$E564,$E564),9))</f>
        <v>070122101</v>
      </c>
    </row>
    <row r="565" spans="1:18" customFormat="1" x14ac:dyDescent="0.4">
      <c r="A565" s="259" t="s">
        <v>234</v>
      </c>
      <c r="B565" s="259">
        <v>564</v>
      </c>
      <c r="C565" s="259" t="s">
        <v>5254</v>
      </c>
      <c r="D565" s="259" t="s">
        <v>5255</v>
      </c>
      <c r="E565" s="261">
        <v>20060427</v>
      </c>
      <c r="F565" s="262">
        <v>1</v>
      </c>
      <c r="G565">
        <v>34</v>
      </c>
      <c r="H565" s="263" t="s">
        <v>108</v>
      </c>
      <c r="I565" s="263" t="s">
        <v>360</v>
      </c>
      <c r="J565" t="s">
        <v>4807</v>
      </c>
      <c r="L565">
        <f>IFERROR(INDEX(所属情報!$E:$E,MATCH(男子登録情報!A565,所属情報!$A:$A,0)),"")</f>
        <v>492522</v>
      </c>
      <c r="M565" t="str">
        <f t="shared" si="16"/>
        <v>田中　泰雅 (1)</v>
      </c>
      <c r="N565" t="str">
        <f t="shared" si="17"/>
        <v>ﾀﾅｶ ﾀｲｶﾞ</v>
      </c>
      <c r="O565" t="str">
        <f>$J565&amp;" "&amp;$I565&amp;" "&amp;"("&amp;$F565&amp;")"</f>
        <v>JPN Taiga (1)</v>
      </c>
      <c r="P565" t="s">
        <v>4765</v>
      </c>
      <c r="Q565" t="s">
        <v>4807</v>
      </c>
      <c r="R565" s="118" t="str">
        <f>IF($B565="","",RIGHT($E565*1000+100+COUNTIF($E$2:$E565,$E565),9))</f>
        <v>060427101</v>
      </c>
    </row>
    <row r="566" spans="1:18" customFormat="1" x14ac:dyDescent="0.4">
      <c r="A566" s="259" t="s">
        <v>234</v>
      </c>
      <c r="B566" s="259">
        <v>565</v>
      </c>
      <c r="C566" s="259" t="s">
        <v>5256</v>
      </c>
      <c r="D566" s="259" t="s">
        <v>5257</v>
      </c>
      <c r="E566" s="261">
        <v>20060525</v>
      </c>
      <c r="F566" s="262">
        <v>1</v>
      </c>
      <c r="G566">
        <v>25</v>
      </c>
      <c r="H566" s="263" t="s">
        <v>108</v>
      </c>
      <c r="I566" s="263" t="s">
        <v>222</v>
      </c>
      <c r="J566" t="s">
        <v>4807</v>
      </c>
      <c r="L566">
        <f>IFERROR(INDEX(所属情報!$E:$E,MATCH(男子登録情報!A566,所属情報!$A:$A,0)),"")</f>
        <v>492522</v>
      </c>
      <c r="M566" t="str">
        <f t="shared" si="16"/>
        <v>田中　遥翔 (1)</v>
      </c>
      <c r="N566" t="str">
        <f t="shared" si="17"/>
        <v>ﾀﾅｶ ﾊﾙﾄ</v>
      </c>
      <c r="O566" t="str">
        <f>$J566&amp;" "&amp;$I566&amp;" "&amp;"("&amp;$F566&amp;")"</f>
        <v>JPN Haruto (1)</v>
      </c>
      <c r="P566" t="s">
        <v>4769</v>
      </c>
      <c r="Q566" t="s">
        <v>4807</v>
      </c>
      <c r="R566" s="118" t="str">
        <f>IF($B566="","",RIGHT($E566*1000+100+COUNTIF($E$2:$E566,$E566),9))</f>
        <v>060525101</v>
      </c>
    </row>
    <row r="567" spans="1:18" customFormat="1" x14ac:dyDescent="0.4">
      <c r="A567" s="259" t="s">
        <v>234</v>
      </c>
      <c r="B567" s="259">
        <v>566</v>
      </c>
      <c r="C567" s="259" t="s">
        <v>5258</v>
      </c>
      <c r="D567" s="259" t="s">
        <v>5259</v>
      </c>
      <c r="E567" s="261">
        <v>20060818</v>
      </c>
      <c r="F567" s="262">
        <v>1</v>
      </c>
      <c r="G567">
        <v>27</v>
      </c>
      <c r="H567" s="263" t="s">
        <v>108</v>
      </c>
      <c r="I567" s="263" t="s">
        <v>112</v>
      </c>
      <c r="J567" t="s">
        <v>4807</v>
      </c>
      <c r="L567">
        <f>IFERROR(INDEX(所属情報!$E:$E,MATCH(男子登録情報!A567,所属情報!$A:$A,0)),"")</f>
        <v>492522</v>
      </c>
      <c r="M567" t="str">
        <f t="shared" si="16"/>
        <v>田中　大陸 (1)</v>
      </c>
      <c r="N567" t="str">
        <f t="shared" si="17"/>
        <v>ﾀﾅｶ ﾘｸ</v>
      </c>
      <c r="O567" t="str">
        <f>$J567&amp;" "&amp;$I567&amp;" "&amp;"("&amp;$F567&amp;")"</f>
        <v>JPN Riku (1)</v>
      </c>
      <c r="P567" t="s">
        <v>4766</v>
      </c>
      <c r="Q567" t="s">
        <v>4807</v>
      </c>
      <c r="R567" s="118" t="str">
        <f>IF($B567="","",RIGHT($E567*1000+100+COUNTIF($E$2:$E567,$E567),9))</f>
        <v>060818102</v>
      </c>
    </row>
    <row r="568" spans="1:18" customFormat="1" x14ac:dyDescent="0.4">
      <c r="A568" s="259" t="s">
        <v>234</v>
      </c>
      <c r="B568" s="259">
        <v>567</v>
      </c>
      <c r="C568" s="259" t="s">
        <v>5260</v>
      </c>
      <c r="D568" s="259" t="s">
        <v>5261</v>
      </c>
      <c r="E568" s="261">
        <v>20050708</v>
      </c>
      <c r="F568" s="262">
        <v>2</v>
      </c>
      <c r="G568">
        <v>25</v>
      </c>
      <c r="H568" s="263" t="s">
        <v>1102</v>
      </c>
      <c r="I568" s="263" t="s">
        <v>158</v>
      </c>
      <c r="J568" t="s">
        <v>4807</v>
      </c>
      <c r="L568">
        <f>IFERROR(INDEX(所属情報!$E:$E,MATCH(男子登録情報!A568,所属情報!$A:$A,0)),"")</f>
        <v>492522</v>
      </c>
      <c r="M568" t="str">
        <f t="shared" si="16"/>
        <v>田畑　海斗 (2)</v>
      </c>
      <c r="N568" t="str">
        <f t="shared" si="17"/>
        <v>ﾀﾊﾞﾀ ｶｲﾄ</v>
      </c>
      <c r="O568" t="str">
        <f>$J568&amp;" "&amp;$I568&amp;" "&amp;"("&amp;$F568&amp;")"</f>
        <v>JPN Kaito (2)</v>
      </c>
      <c r="P568" t="s">
        <v>4789</v>
      </c>
      <c r="Q568" t="s">
        <v>4807</v>
      </c>
      <c r="R568" s="118" t="str">
        <f>IF($B568="","",RIGHT($E568*1000+100+COUNTIF($E$2:$E568,$E568),9))</f>
        <v>050708102</v>
      </c>
    </row>
    <row r="569" spans="1:18" customFormat="1" x14ac:dyDescent="0.4">
      <c r="A569" s="259" t="s">
        <v>234</v>
      </c>
      <c r="B569" s="259">
        <v>568</v>
      </c>
      <c r="C569" s="259" t="s">
        <v>2159</v>
      </c>
      <c r="D569" s="259" t="s">
        <v>2160</v>
      </c>
      <c r="E569" s="261">
        <v>20031009</v>
      </c>
      <c r="F569" s="262">
        <v>4</v>
      </c>
      <c r="G569">
        <v>34</v>
      </c>
      <c r="H569" s="263" t="s">
        <v>568</v>
      </c>
      <c r="I569" s="263" t="s">
        <v>64</v>
      </c>
      <c r="J569" t="s">
        <v>4807</v>
      </c>
      <c r="L569">
        <f>IFERROR(INDEX(所属情報!$E:$E,MATCH(男子登録情報!A569,所属情報!$A:$A,0)),"")</f>
        <v>492522</v>
      </c>
      <c r="M569" t="str">
        <f t="shared" si="16"/>
        <v>田原　和歩 (4)</v>
      </c>
      <c r="N569" t="str">
        <f t="shared" si="17"/>
        <v>ﾀﾊﾗ ｶｽﾞﾎ</v>
      </c>
      <c r="O569" t="str">
        <f>$J569&amp;" "&amp;$I569&amp;" "&amp;"("&amp;$F569&amp;")"</f>
        <v>JPN Kazuho (4)</v>
      </c>
      <c r="P569" t="s">
        <v>4782</v>
      </c>
      <c r="Q569" t="s">
        <v>4807</v>
      </c>
      <c r="R569" s="118" t="str">
        <f>IF($B569="","",RIGHT($E569*1000+100+COUNTIF($E$2:$E569,$E569),9))</f>
        <v>031009101</v>
      </c>
    </row>
    <row r="570" spans="1:18" customFormat="1" x14ac:dyDescent="0.4">
      <c r="A570" s="259" t="s">
        <v>234</v>
      </c>
      <c r="B570" s="259">
        <v>569</v>
      </c>
      <c r="C570" s="259" t="s">
        <v>2269</v>
      </c>
      <c r="D570" s="259" t="s">
        <v>2270</v>
      </c>
      <c r="E570" s="261">
        <v>20041101</v>
      </c>
      <c r="F570" s="262">
        <v>3</v>
      </c>
      <c r="G570">
        <v>26</v>
      </c>
      <c r="H570" s="263" t="s">
        <v>2271</v>
      </c>
      <c r="I570" s="263" t="s">
        <v>181</v>
      </c>
      <c r="J570" t="s">
        <v>4807</v>
      </c>
      <c r="L570">
        <f>IFERROR(INDEX(所属情報!$E:$E,MATCH(男子登録情報!A570,所属情報!$A:$A,0)),"")</f>
        <v>492522</v>
      </c>
      <c r="M570" t="str">
        <f t="shared" si="16"/>
        <v>玉村　悠登 (3)</v>
      </c>
      <c r="N570" t="str">
        <f t="shared" si="17"/>
        <v>ﾀﾏﾑﾗ ﾕｳﾄ</v>
      </c>
      <c r="O570" t="str">
        <f>$J570&amp;" "&amp;$I570&amp;" "&amp;"("&amp;$F570&amp;")"</f>
        <v>JPN Yuto (3)</v>
      </c>
      <c r="P570" t="s">
        <v>4766</v>
      </c>
      <c r="Q570" t="s">
        <v>4807</v>
      </c>
      <c r="R570" s="118" t="str">
        <f>IF($B570="","",RIGHT($E570*1000+100+COUNTIF($E$2:$E570,$E570),9))</f>
        <v>041101101</v>
      </c>
    </row>
    <row r="571" spans="1:18" customFormat="1" x14ac:dyDescent="0.4">
      <c r="A571" s="259" t="s">
        <v>234</v>
      </c>
      <c r="B571" s="259">
        <v>570</v>
      </c>
      <c r="C571" s="259" t="s">
        <v>2216</v>
      </c>
      <c r="D571" s="259" t="s">
        <v>2217</v>
      </c>
      <c r="E571" s="261">
        <v>20040409</v>
      </c>
      <c r="F571" s="262">
        <v>3</v>
      </c>
      <c r="G571">
        <v>26</v>
      </c>
      <c r="H571" s="263" t="s">
        <v>528</v>
      </c>
      <c r="I571" s="263" t="s">
        <v>487</v>
      </c>
      <c r="J571" t="s">
        <v>4807</v>
      </c>
      <c r="L571">
        <f>IFERROR(INDEX(所属情報!$E:$E,MATCH(男子登録情報!A571,所属情報!$A:$A,0)),"")</f>
        <v>492522</v>
      </c>
      <c r="M571" t="str">
        <f t="shared" si="16"/>
        <v>土井　創嵐 (3)</v>
      </c>
      <c r="N571" t="str">
        <f t="shared" si="17"/>
        <v>ﾄﾞｲ ｿﾗ</v>
      </c>
      <c r="O571" t="str">
        <f>$J571&amp;" "&amp;$I571&amp;" "&amp;"("&amp;$F571&amp;")"</f>
        <v>JPN Sora (3)</v>
      </c>
      <c r="P571" t="s">
        <v>4765</v>
      </c>
      <c r="Q571" t="s">
        <v>4807</v>
      </c>
      <c r="R571" s="118" t="str">
        <f>IF($B571="","",RIGHT($E571*1000+100+COUNTIF($E$2:$E571,$E571),9))</f>
        <v>040409101</v>
      </c>
    </row>
    <row r="572" spans="1:18" customFormat="1" x14ac:dyDescent="0.4">
      <c r="A572" s="259" t="s">
        <v>234</v>
      </c>
      <c r="B572" s="259">
        <v>571</v>
      </c>
      <c r="C572" s="259" t="s">
        <v>5262</v>
      </c>
      <c r="D572" s="259" t="s">
        <v>5263</v>
      </c>
      <c r="E572" s="261">
        <v>20070309</v>
      </c>
      <c r="F572" s="262">
        <v>1</v>
      </c>
      <c r="G572">
        <v>25</v>
      </c>
      <c r="H572" s="263" t="s">
        <v>528</v>
      </c>
      <c r="I572" s="263" t="s">
        <v>36</v>
      </c>
      <c r="J572" t="s">
        <v>4807</v>
      </c>
      <c r="L572">
        <f>IFERROR(INDEX(所属情報!$E:$E,MATCH(男子登録情報!A572,所属情報!$A:$A,0)),"")</f>
        <v>492522</v>
      </c>
      <c r="M572" t="str">
        <f t="shared" si="16"/>
        <v>土井　悠? (1)</v>
      </c>
      <c r="N572" t="str">
        <f t="shared" si="17"/>
        <v>ﾄﾞｲ ﾕｳｷ</v>
      </c>
      <c r="O572" t="str">
        <f>$J572&amp;" "&amp;$I572&amp;" "&amp;"("&amp;$F572&amp;")"</f>
        <v>JPN Yuki (1)</v>
      </c>
      <c r="P572" t="s">
        <v>4766</v>
      </c>
      <c r="Q572" t="s">
        <v>4807</v>
      </c>
      <c r="R572" s="118" t="str">
        <f>IF($B572="","",RIGHT($E572*1000+100+COUNTIF($E$2:$E572,$E572),9))</f>
        <v>070309101</v>
      </c>
    </row>
    <row r="573" spans="1:18" customFormat="1" x14ac:dyDescent="0.4">
      <c r="A573" s="259" t="s">
        <v>234</v>
      </c>
      <c r="B573" s="259">
        <v>572</v>
      </c>
      <c r="C573" s="259" t="s">
        <v>3622</v>
      </c>
      <c r="D573" s="259" t="s">
        <v>3623</v>
      </c>
      <c r="E573" s="261">
        <v>20030809</v>
      </c>
      <c r="F573" s="262">
        <v>4</v>
      </c>
      <c r="G573">
        <v>49</v>
      </c>
      <c r="H573" s="263" t="s">
        <v>4443</v>
      </c>
      <c r="I573" s="263" t="s">
        <v>487</v>
      </c>
      <c r="J573" t="s">
        <v>4807</v>
      </c>
      <c r="L573">
        <f>IFERROR(INDEX(所属情報!$E:$E,MATCH(男子登録情報!A573,所属情報!$A:$A,0)),"")</f>
        <v>492522</v>
      </c>
      <c r="M573" t="str">
        <f t="shared" si="16"/>
        <v>徳元　颯良 (4)</v>
      </c>
      <c r="N573" t="str">
        <f t="shared" si="17"/>
        <v>ﾄｸﾓﾄ ｿﾗ</v>
      </c>
      <c r="O573" t="str">
        <f>$J573&amp;" "&amp;$I573&amp;" "&amp;"("&amp;$F573&amp;")"</f>
        <v>JPN Sora (4)</v>
      </c>
      <c r="P573" t="s">
        <v>4799</v>
      </c>
      <c r="Q573" t="s">
        <v>4807</v>
      </c>
      <c r="R573" s="118" t="str">
        <f>IF($B573="","",RIGHT($E573*1000+100+COUNTIF($E$2:$E573,$E573),9))</f>
        <v>030809101</v>
      </c>
    </row>
    <row r="574" spans="1:18" customFormat="1" x14ac:dyDescent="0.4">
      <c r="A574" s="259" t="s">
        <v>234</v>
      </c>
      <c r="B574" s="259">
        <v>573</v>
      </c>
      <c r="C574" s="259" t="s">
        <v>299</v>
      </c>
      <c r="D574" s="259" t="s">
        <v>300</v>
      </c>
      <c r="E574" s="261">
        <v>20010705</v>
      </c>
      <c r="F574" s="262" t="s">
        <v>453</v>
      </c>
      <c r="G574">
        <v>25</v>
      </c>
      <c r="H574" s="263" t="s">
        <v>301</v>
      </c>
      <c r="I574" s="263" t="s">
        <v>91</v>
      </c>
      <c r="J574" t="s">
        <v>4807</v>
      </c>
      <c r="L574">
        <f>IFERROR(INDEX(所属情報!$E:$E,MATCH(男子登録情報!A574,所属情報!$A:$A,0)),"")</f>
        <v>492522</v>
      </c>
      <c r="M574" t="str">
        <f t="shared" si="16"/>
        <v>富田　惇史 (M2)</v>
      </c>
      <c r="N574" t="str">
        <f t="shared" si="17"/>
        <v>ﾄﾐﾀ ｱﾂｼ</v>
      </c>
      <c r="O574" t="str">
        <f>$J574&amp;" "&amp;$I574&amp;" "&amp;"("&amp;$F574&amp;")"</f>
        <v>JPN Atsushi (M2)</v>
      </c>
      <c r="P574" t="s">
        <v>4778</v>
      </c>
      <c r="Q574" t="s">
        <v>4807</v>
      </c>
      <c r="R574" s="118" t="str">
        <f>IF($B574="","",RIGHT($E574*1000+100+COUNTIF($E$2:$E574,$E574),9))</f>
        <v>010705101</v>
      </c>
    </row>
    <row r="575" spans="1:18" customFormat="1" x14ac:dyDescent="0.4">
      <c r="A575" s="259" t="s">
        <v>234</v>
      </c>
      <c r="B575" s="259">
        <v>574</v>
      </c>
      <c r="C575" s="259" t="s">
        <v>5264</v>
      </c>
      <c r="D575" s="259" t="s">
        <v>5265</v>
      </c>
      <c r="E575" s="261">
        <v>20051113</v>
      </c>
      <c r="F575" s="262">
        <v>2</v>
      </c>
      <c r="G575">
        <v>37</v>
      </c>
      <c r="H575" s="263" t="s">
        <v>6551</v>
      </c>
      <c r="I575" s="263" t="s">
        <v>157</v>
      </c>
      <c r="J575" t="s">
        <v>4807</v>
      </c>
      <c r="L575">
        <f>IFERROR(INDEX(所属情報!$E:$E,MATCH(男子登録情報!A575,所属情報!$A:$A,0)),"")</f>
        <v>492522</v>
      </c>
      <c r="M575" t="str">
        <f t="shared" si="16"/>
        <v>永江　樹 (2)</v>
      </c>
      <c r="N575" t="str">
        <f t="shared" si="17"/>
        <v>ﾅｶﾞｴ ｲﾂｷ</v>
      </c>
      <c r="O575" t="str">
        <f>$J575&amp;" "&amp;$I575&amp;" "&amp;"("&amp;$F575&amp;")"</f>
        <v>JPN Itsuki (2)</v>
      </c>
      <c r="P575" t="s">
        <v>4774</v>
      </c>
      <c r="Q575" t="s">
        <v>4807</v>
      </c>
      <c r="R575" s="118" t="str">
        <f>IF($B575="","",RIGHT($E575*1000+100+COUNTIF($E$2:$E575,$E575),9))</f>
        <v>051113101</v>
      </c>
    </row>
    <row r="576" spans="1:18" customFormat="1" x14ac:dyDescent="0.4">
      <c r="A576" s="259" t="s">
        <v>234</v>
      </c>
      <c r="B576" s="259">
        <v>575</v>
      </c>
      <c r="C576" s="259" t="s">
        <v>5266</v>
      </c>
      <c r="D576" s="259" t="s">
        <v>5267</v>
      </c>
      <c r="E576" s="261">
        <v>20060420</v>
      </c>
      <c r="F576" s="262">
        <v>1</v>
      </c>
      <c r="G576">
        <v>27</v>
      </c>
      <c r="H576" s="263" t="s">
        <v>6552</v>
      </c>
      <c r="I576" s="263" t="s">
        <v>158</v>
      </c>
      <c r="J576" t="s">
        <v>4807</v>
      </c>
      <c r="L576">
        <f>IFERROR(INDEX(所属情報!$E:$E,MATCH(男子登録情報!A576,所属情報!$A:$A,0)),"")</f>
        <v>492522</v>
      </c>
      <c r="M576" t="str">
        <f t="shared" si="16"/>
        <v>中崎　櫂斗 (1)</v>
      </c>
      <c r="N576" t="str">
        <f t="shared" si="17"/>
        <v>ﾅｶｻﾞｷ ｶｲﾄ</v>
      </c>
      <c r="O576" t="str">
        <f>$J576&amp;" "&amp;$I576&amp;" "&amp;"("&amp;$F576&amp;")"</f>
        <v>JPN Kaito (1)</v>
      </c>
      <c r="P576" t="s">
        <v>4765</v>
      </c>
      <c r="Q576" t="s">
        <v>4807</v>
      </c>
      <c r="R576" s="118" t="str">
        <f>IF($B576="","",RIGHT($E576*1000+100+COUNTIF($E$2:$E576,$E576),9))</f>
        <v>060420101</v>
      </c>
    </row>
    <row r="577" spans="1:18" customFormat="1" x14ac:dyDescent="0.4">
      <c r="A577" s="259" t="s">
        <v>234</v>
      </c>
      <c r="B577" s="259">
        <v>576</v>
      </c>
      <c r="C577" s="259" t="s">
        <v>5268</v>
      </c>
      <c r="D577" s="259" t="s">
        <v>5269</v>
      </c>
      <c r="E577" s="261">
        <v>20050731</v>
      </c>
      <c r="F577" s="262">
        <v>2</v>
      </c>
      <c r="G577">
        <v>18</v>
      </c>
      <c r="H577" s="263" t="s">
        <v>421</v>
      </c>
      <c r="I577" s="263" t="s">
        <v>68</v>
      </c>
      <c r="J577" t="s">
        <v>4807</v>
      </c>
      <c r="L577">
        <f>IFERROR(INDEX(所属情報!$E:$E,MATCH(男子登録情報!A577,所属情報!$A:$A,0)),"")</f>
        <v>492522</v>
      </c>
      <c r="M577" t="str">
        <f t="shared" si="16"/>
        <v>中嶋　康太 (2)</v>
      </c>
      <c r="N577" t="str">
        <f t="shared" si="17"/>
        <v>ﾅｶｼﾞﾏ ｺｳﾀ</v>
      </c>
      <c r="O577" t="str">
        <f>$J577&amp;" "&amp;$I577&amp;" "&amp;"("&amp;$F577&amp;")"</f>
        <v>JPN Kota (2)</v>
      </c>
      <c r="P577" t="s">
        <v>4766</v>
      </c>
      <c r="Q577" t="s">
        <v>4807</v>
      </c>
      <c r="R577" s="118" t="str">
        <f>IF($B577="","",RIGHT($E577*1000+100+COUNTIF($E$2:$E577,$E577),9))</f>
        <v>050731101</v>
      </c>
    </row>
    <row r="578" spans="1:18" customFormat="1" x14ac:dyDescent="0.4">
      <c r="A578" s="259" t="s">
        <v>234</v>
      </c>
      <c r="B578" s="259">
        <v>577</v>
      </c>
      <c r="C578" s="259" t="s">
        <v>2272</v>
      </c>
      <c r="D578" s="259" t="s">
        <v>2273</v>
      </c>
      <c r="E578" s="261">
        <v>20050207</v>
      </c>
      <c r="F578" s="262">
        <v>3</v>
      </c>
      <c r="G578">
        <v>25</v>
      </c>
      <c r="H578" s="263" t="s">
        <v>421</v>
      </c>
      <c r="I578" s="263" t="s">
        <v>190</v>
      </c>
      <c r="J578" t="s">
        <v>4807</v>
      </c>
      <c r="L578">
        <f>IFERROR(INDEX(所属情報!$E:$E,MATCH(男子登録情報!A578,所属情報!$A:$A,0)),"")</f>
        <v>492522</v>
      </c>
      <c r="M578" t="str">
        <f t="shared" ref="M578:M641" si="18">$C578&amp;" "&amp;"("&amp;$F578&amp;")"</f>
        <v>中島　迅帝 (3)</v>
      </c>
      <c r="N578" t="str">
        <f t="shared" si="17"/>
        <v>ﾅｶｼﾞﾏ ﾊﾔﾃ</v>
      </c>
      <c r="O578" t="str">
        <f>$J578&amp;" "&amp;$I578&amp;" "&amp;"("&amp;$F578&amp;")"</f>
        <v>JPN Hayate (3)</v>
      </c>
      <c r="P578" t="s">
        <v>4766</v>
      </c>
      <c r="Q578" t="s">
        <v>4807</v>
      </c>
      <c r="R578" s="118" t="str">
        <f>IF($B578="","",RIGHT($E578*1000+100+COUNTIF($E$2:$E578,$E578),9))</f>
        <v>050207101</v>
      </c>
    </row>
    <row r="579" spans="1:18" customFormat="1" x14ac:dyDescent="0.4">
      <c r="A579" s="259" t="s">
        <v>234</v>
      </c>
      <c r="B579" s="259">
        <v>578</v>
      </c>
      <c r="C579" s="259" t="s">
        <v>5270</v>
      </c>
      <c r="D579" s="259" t="s">
        <v>5271</v>
      </c>
      <c r="E579" s="261">
        <v>20050605</v>
      </c>
      <c r="F579" s="262">
        <v>2</v>
      </c>
      <c r="G579">
        <v>26</v>
      </c>
      <c r="H579" s="263" t="s">
        <v>156</v>
      </c>
      <c r="I579" s="263" t="s">
        <v>324</v>
      </c>
      <c r="J579" t="s">
        <v>4807</v>
      </c>
      <c r="L579">
        <f>IFERROR(INDEX(所属情報!$E:$E,MATCH(男子登録情報!A579,所属情報!$A:$A,0)),"")</f>
        <v>492522</v>
      </c>
      <c r="M579" t="str">
        <f t="shared" si="18"/>
        <v>永田　大和 (2)</v>
      </c>
      <c r="N579" t="str">
        <f t="shared" ref="N579:N642" si="19">$D579</f>
        <v>ﾅｶﾞﾀ ﾔﾏﾄ</v>
      </c>
      <c r="O579" t="str">
        <f>$J579&amp;" "&amp;$I579&amp;" "&amp;"("&amp;$F579&amp;")"</f>
        <v>JPN Yamato (2)</v>
      </c>
      <c r="P579" t="s">
        <v>4765</v>
      </c>
      <c r="Q579" t="s">
        <v>4807</v>
      </c>
      <c r="R579" s="118" t="str">
        <f>IF($B579="","",RIGHT($E579*1000+100+COUNTIF($E$2:$E579,$E579),9))</f>
        <v>050605101</v>
      </c>
    </row>
    <row r="580" spans="1:18" customFormat="1" x14ac:dyDescent="0.4">
      <c r="A580" s="259" t="s">
        <v>234</v>
      </c>
      <c r="B580" s="259">
        <v>579</v>
      </c>
      <c r="C580" s="259" t="s">
        <v>2161</v>
      </c>
      <c r="D580" s="259" t="s">
        <v>2162</v>
      </c>
      <c r="E580" s="261">
        <v>20031014</v>
      </c>
      <c r="F580" s="262">
        <v>4</v>
      </c>
      <c r="G580">
        <v>33</v>
      </c>
      <c r="H580" s="263" t="s">
        <v>2163</v>
      </c>
      <c r="I580" s="263" t="s">
        <v>123</v>
      </c>
      <c r="J580" t="s">
        <v>4807</v>
      </c>
      <c r="L580">
        <f>IFERROR(INDEX(所属情報!$E:$E,MATCH(男子登録情報!A580,所属情報!$A:$A,0)),"")</f>
        <v>492522</v>
      </c>
      <c r="M580" t="str">
        <f t="shared" si="18"/>
        <v>中鶴　颯 (4)</v>
      </c>
      <c r="N580" t="str">
        <f t="shared" si="19"/>
        <v>ﾅｶﾂﾙ ｿｳ</v>
      </c>
      <c r="O580" t="str">
        <f>$J580&amp;" "&amp;$I580&amp;" "&amp;"("&amp;$F580&amp;")"</f>
        <v>JPN So (4)</v>
      </c>
      <c r="P580" t="s">
        <v>4772</v>
      </c>
      <c r="Q580" t="s">
        <v>4807</v>
      </c>
      <c r="R580" s="118" t="str">
        <f>IF($B580="","",RIGHT($E580*1000+100+COUNTIF($E$2:$E580,$E580),9))</f>
        <v>031014102</v>
      </c>
    </row>
    <row r="581" spans="1:18" customFormat="1" x14ac:dyDescent="0.4">
      <c r="A581" s="259" t="s">
        <v>234</v>
      </c>
      <c r="B581" s="259">
        <v>580</v>
      </c>
      <c r="C581" s="259" t="s">
        <v>2243</v>
      </c>
      <c r="D581" s="259" t="s">
        <v>2244</v>
      </c>
      <c r="E581" s="261">
        <v>20041202</v>
      </c>
      <c r="F581" s="262">
        <v>3</v>
      </c>
      <c r="G581">
        <v>26</v>
      </c>
      <c r="H581" s="263" t="s">
        <v>376</v>
      </c>
      <c r="I581" s="263" t="s">
        <v>155</v>
      </c>
      <c r="J581" t="s">
        <v>4807</v>
      </c>
      <c r="L581">
        <f>IFERROR(INDEX(所属情報!$E:$E,MATCH(男子登録情報!A581,所属情報!$A:$A,0)),"")</f>
        <v>492522</v>
      </c>
      <c r="M581" t="str">
        <f t="shared" si="18"/>
        <v>中野　稜太 (3)</v>
      </c>
      <c r="N581" t="str">
        <f t="shared" si="19"/>
        <v>ﾅｶﾉ ﾘｮｳﾀ</v>
      </c>
      <c r="O581" t="str">
        <f>$J581&amp;" "&amp;$I581&amp;" "&amp;"("&amp;$F581&amp;")"</f>
        <v>JPN Ryota (3)</v>
      </c>
      <c r="P581" t="s">
        <v>4765</v>
      </c>
      <c r="Q581" t="s">
        <v>4807</v>
      </c>
      <c r="R581" s="118" t="str">
        <f>IF($B581="","",RIGHT($E581*1000+100+COUNTIF($E$2:$E581,$E581),9))</f>
        <v>041202102</v>
      </c>
    </row>
    <row r="582" spans="1:18" customFormat="1" x14ac:dyDescent="0.4">
      <c r="A582" s="259" t="s">
        <v>234</v>
      </c>
      <c r="B582" s="259">
        <v>581</v>
      </c>
      <c r="C582" s="259" t="s">
        <v>5272</v>
      </c>
      <c r="D582" s="259" t="s">
        <v>5273</v>
      </c>
      <c r="E582" s="261">
        <v>20050928</v>
      </c>
      <c r="F582" s="262">
        <v>2</v>
      </c>
      <c r="G582">
        <v>26</v>
      </c>
      <c r="H582" s="263" t="s">
        <v>986</v>
      </c>
      <c r="I582" s="263" t="s">
        <v>98</v>
      </c>
      <c r="J582" t="s">
        <v>4807</v>
      </c>
      <c r="L582">
        <f>IFERROR(INDEX(所属情報!$E:$E,MATCH(男子登録情報!A582,所属情報!$A:$A,0)),"")</f>
        <v>492522</v>
      </c>
      <c r="M582" t="str">
        <f t="shared" si="18"/>
        <v>中平　翔悟 (2)</v>
      </c>
      <c r="N582" t="str">
        <f t="shared" si="19"/>
        <v>ﾅｶﾋﾗ ｼｮｳｺﾞ</v>
      </c>
      <c r="O582" t="str">
        <f>$J582&amp;" "&amp;$I582&amp;" "&amp;"("&amp;$F582&amp;")"</f>
        <v>JPN Shogo (2)</v>
      </c>
      <c r="P582" t="s">
        <v>4765</v>
      </c>
      <c r="Q582" t="s">
        <v>4807</v>
      </c>
      <c r="R582" s="118" t="str">
        <f>IF($B582="","",RIGHT($E582*1000+100+COUNTIF($E$2:$E582,$E582),9))</f>
        <v>050928102</v>
      </c>
    </row>
    <row r="583" spans="1:18" customFormat="1" x14ac:dyDescent="0.4">
      <c r="A583" s="259" t="s">
        <v>234</v>
      </c>
      <c r="B583" s="259">
        <v>582</v>
      </c>
      <c r="C583" s="259" t="s">
        <v>5274</v>
      </c>
      <c r="D583" s="259" t="s">
        <v>5275</v>
      </c>
      <c r="E583" s="261">
        <v>20060421</v>
      </c>
      <c r="F583" s="262">
        <v>1</v>
      </c>
      <c r="G583">
        <v>26</v>
      </c>
      <c r="H583" s="263" t="s">
        <v>110</v>
      </c>
      <c r="I583" s="263" t="s">
        <v>526</v>
      </c>
      <c r="J583" t="s">
        <v>4807</v>
      </c>
      <c r="L583">
        <f>IFERROR(INDEX(所属情報!$E:$E,MATCH(男子登録情報!A583,所属情報!$A:$A,0)),"")</f>
        <v>492522</v>
      </c>
      <c r="M583" t="str">
        <f t="shared" si="18"/>
        <v>中村　玲皇 (1)</v>
      </c>
      <c r="N583" t="str">
        <f t="shared" si="19"/>
        <v>ﾅｶﾑﾗ ﾚｵ</v>
      </c>
      <c r="O583" t="str">
        <f>$J583&amp;" "&amp;$I583&amp;" "&amp;"("&amp;$F583&amp;")"</f>
        <v>JPN Reo (1)</v>
      </c>
      <c r="P583" t="s">
        <v>4772</v>
      </c>
      <c r="Q583" t="s">
        <v>4807</v>
      </c>
      <c r="R583" s="118" t="str">
        <f>IF($B583="","",RIGHT($E583*1000+100+COUNTIF($E$2:$E583,$E583),9))</f>
        <v>060421101</v>
      </c>
    </row>
    <row r="584" spans="1:18" customFormat="1" x14ac:dyDescent="0.4">
      <c r="A584" s="259" t="s">
        <v>234</v>
      </c>
      <c r="B584" s="259">
        <v>583</v>
      </c>
      <c r="C584" s="259" t="s">
        <v>5276</v>
      </c>
      <c r="D584" s="259" t="s">
        <v>5277</v>
      </c>
      <c r="E584" s="261">
        <v>20070311</v>
      </c>
      <c r="F584" s="262">
        <v>1</v>
      </c>
      <c r="G584">
        <v>36</v>
      </c>
      <c r="H584" s="263" t="s">
        <v>6553</v>
      </c>
      <c r="I584" s="263" t="s">
        <v>181</v>
      </c>
      <c r="J584" t="s">
        <v>4807</v>
      </c>
      <c r="L584">
        <f>IFERROR(INDEX(所属情報!$E:$E,MATCH(男子登録情報!A584,所属情報!$A:$A,0)),"")</f>
        <v>492522</v>
      </c>
      <c r="M584" t="str">
        <f t="shared" si="18"/>
        <v>西内　悠人 (1)</v>
      </c>
      <c r="N584" t="str">
        <f t="shared" si="19"/>
        <v>ﾆｼｳﾁ ﾊﾙﾄ</v>
      </c>
      <c r="O584" t="str">
        <f>$J584&amp;" "&amp;$I584&amp;" "&amp;"("&amp;$F584&amp;")"</f>
        <v>JPN Yuto (1)</v>
      </c>
      <c r="P584" t="s">
        <v>4765</v>
      </c>
      <c r="Q584" t="s">
        <v>4807</v>
      </c>
      <c r="R584" s="118" t="str">
        <f>IF($B584="","",RIGHT($E584*1000+100+COUNTIF($E$2:$E584,$E584),9))</f>
        <v>070311101</v>
      </c>
    </row>
    <row r="585" spans="1:18" customFormat="1" x14ac:dyDescent="0.4">
      <c r="A585" s="259" t="s">
        <v>234</v>
      </c>
      <c r="B585" s="259">
        <v>584</v>
      </c>
      <c r="C585" s="259" t="s">
        <v>5278</v>
      </c>
      <c r="D585" s="259" t="s">
        <v>5279</v>
      </c>
      <c r="E585" s="261">
        <v>20070304</v>
      </c>
      <c r="F585" s="262">
        <v>1</v>
      </c>
      <c r="G585">
        <v>31</v>
      </c>
      <c r="H585" s="263" t="s">
        <v>331</v>
      </c>
      <c r="I585" s="263" t="s">
        <v>6554</v>
      </c>
      <c r="J585" t="s">
        <v>4807</v>
      </c>
      <c r="L585">
        <f>IFERROR(INDEX(所属情報!$E:$E,MATCH(男子登録情報!A585,所属情報!$A:$A,0)),"")</f>
        <v>492522</v>
      </c>
      <c r="M585" t="str">
        <f t="shared" si="18"/>
        <v>西川　成土 (1)</v>
      </c>
      <c r="N585" t="str">
        <f t="shared" si="19"/>
        <v>ﾆｼｶﾜ ﾅﾙﾄ</v>
      </c>
      <c r="O585" t="str">
        <f>$J585&amp;" "&amp;$I585&amp;" "&amp;"("&amp;$F585&amp;")"</f>
        <v>JPN Naruto (1)</v>
      </c>
      <c r="P585" t="s">
        <v>4765</v>
      </c>
      <c r="Q585" t="s">
        <v>4807</v>
      </c>
      <c r="R585" s="118" t="str">
        <f>IF($B585="","",RIGHT($E585*1000+100+COUNTIF($E$2:$E585,$E585),9))</f>
        <v>070304101</v>
      </c>
    </row>
    <row r="586" spans="1:18" customFormat="1" x14ac:dyDescent="0.4">
      <c r="A586" s="259" t="s">
        <v>234</v>
      </c>
      <c r="B586" s="259">
        <v>585</v>
      </c>
      <c r="C586" s="259" t="s">
        <v>5280</v>
      </c>
      <c r="D586" s="259" t="s">
        <v>5281</v>
      </c>
      <c r="E586" s="261">
        <v>20050816</v>
      </c>
      <c r="F586" s="262">
        <v>2</v>
      </c>
      <c r="G586">
        <v>25</v>
      </c>
      <c r="H586" s="263" t="s">
        <v>6555</v>
      </c>
      <c r="I586" s="263" t="s">
        <v>1803</v>
      </c>
      <c r="J586" t="s">
        <v>4807</v>
      </c>
      <c r="L586">
        <f>IFERROR(INDEX(所属情報!$E:$E,MATCH(男子登録情報!A586,所属情報!$A:$A,0)),"")</f>
        <v>492522</v>
      </c>
      <c r="M586" t="str">
        <f t="shared" si="18"/>
        <v>西澤　輝斗 (2)</v>
      </c>
      <c r="N586" t="str">
        <f t="shared" si="19"/>
        <v>ﾆｼｻﾞﾜ ｷﾗﾄ</v>
      </c>
      <c r="O586" t="str">
        <f>$J586&amp;" "&amp;$I586&amp;" "&amp;"("&amp;$F586&amp;")"</f>
        <v>JPN Kirato (2)</v>
      </c>
      <c r="P586" t="s">
        <v>4765</v>
      </c>
      <c r="Q586" t="s">
        <v>4807</v>
      </c>
      <c r="R586" s="118" t="str">
        <f>IF($B586="","",RIGHT($E586*1000+100+COUNTIF($E$2:$E586,$E586),9))</f>
        <v>050816101</v>
      </c>
    </row>
    <row r="587" spans="1:18" customFormat="1" x14ac:dyDescent="0.4">
      <c r="A587" s="259" t="s">
        <v>234</v>
      </c>
      <c r="B587" s="259">
        <v>586</v>
      </c>
      <c r="C587" s="259" t="s">
        <v>3620</v>
      </c>
      <c r="D587" s="259" t="s">
        <v>3621</v>
      </c>
      <c r="E587" s="261">
        <v>20030713</v>
      </c>
      <c r="F587" s="262">
        <v>4</v>
      </c>
      <c r="G587">
        <v>49</v>
      </c>
      <c r="H587" s="263" t="s">
        <v>787</v>
      </c>
      <c r="I587" s="263" t="s">
        <v>36</v>
      </c>
      <c r="J587" t="s">
        <v>4807</v>
      </c>
      <c r="L587">
        <f>IFERROR(INDEX(所属情報!$E:$E,MATCH(男子登録情報!A587,所属情報!$A:$A,0)),"")</f>
        <v>492522</v>
      </c>
      <c r="M587" t="str">
        <f t="shared" si="18"/>
        <v>西野　有輝 (4)</v>
      </c>
      <c r="N587" t="str">
        <f t="shared" si="19"/>
        <v>ﾆｼﾉ ﾕｳｷ</v>
      </c>
      <c r="O587" t="str">
        <f>$J587&amp;" "&amp;$I587&amp;" "&amp;"("&amp;$F587&amp;")"</f>
        <v>JPN Yuki (4)</v>
      </c>
      <c r="P587" t="s">
        <v>4765</v>
      </c>
      <c r="Q587" t="s">
        <v>4807</v>
      </c>
      <c r="R587" s="118" t="str">
        <f>IF($B587="","",RIGHT($E587*1000+100+COUNTIF($E$2:$E587,$E587),9))</f>
        <v>030713102</v>
      </c>
    </row>
    <row r="588" spans="1:18" customFormat="1" x14ac:dyDescent="0.4">
      <c r="A588" s="259" t="s">
        <v>234</v>
      </c>
      <c r="B588" s="259">
        <v>587</v>
      </c>
      <c r="C588" s="259" t="s">
        <v>2237</v>
      </c>
      <c r="D588" s="259" t="s">
        <v>2238</v>
      </c>
      <c r="E588" s="261">
        <v>20040529</v>
      </c>
      <c r="F588" s="262">
        <v>3</v>
      </c>
      <c r="G588">
        <v>25</v>
      </c>
      <c r="H588" s="263" t="s">
        <v>231</v>
      </c>
      <c r="I588" s="263" t="s">
        <v>632</v>
      </c>
      <c r="J588" t="s">
        <v>4807</v>
      </c>
      <c r="L588">
        <f>IFERROR(INDEX(所属情報!$E:$E,MATCH(男子登録情報!A588,所属情報!$A:$A,0)),"")</f>
        <v>492522</v>
      </c>
      <c r="M588" t="str">
        <f t="shared" si="18"/>
        <v>西村　聡一郎 (3)</v>
      </c>
      <c r="N588" t="str">
        <f t="shared" si="19"/>
        <v>ﾆｼﾑﾗ ｿｳｲﾁﾛｳ</v>
      </c>
      <c r="O588" t="str">
        <f>$J588&amp;" "&amp;$I588&amp;" "&amp;"("&amp;$F588&amp;")"</f>
        <v>JPN Soichiro (3)</v>
      </c>
      <c r="P588" t="s">
        <v>4776</v>
      </c>
      <c r="Q588" t="s">
        <v>4807</v>
      </c>
      <c r="R588" s="118" t="str">
        <f>IF($B588="","",RIGHT($E588*1000+100+COUNTIF($E$2:$E588,$E588),9))</f>
        <v>040529102</v>
      </c>
    </row>
    <row r="589" spans="1:18" customFormat="1" x14ac:dyDescent="0.4">
      <c r="A589" s="259" t="s">
        <v>234</v>
      </c>
      <c r="B589" s="259">
        <v>588</v>
      </c>
      <c r="C589" s="259" t="s">
        <v>2256</v>
      </c>
      <c r="D589" s="259" t="s">
        <v>2257</v>
      </c>
      <c r="E589" s="261">
        <v>20040408</v>
      </c>
      <c r="F589" s="262">
        <v>3</v>
      </c>
      <c r="G589">
        <v>27</v>
      </c>
      <c r="H589" s="263" t="s">
        <v>495</v>
      </c>
      <c r="I589" s="263" t="s">
        <v>125</v>
      </c>
      <c r="J589" t="s">
        <v>4807</v>
      </c>
      <c r="L589">
        <f>IFERROR(INDEX(所属情報!$E:$E,MATCH(男子登録情報!A589,所属情報!$A:$A,0)),"")</f>
        <v>492522</v>
      </c>
      <c r="M589" t="str">
        <f t="shared" si="18"/>
        <v>野田　陸人 (3)</v>
      </c>
      <c r="N589" t="str">
        <f t="shared" si="19"/>
        <v>ﾉﾀﾞ ﾘｸﾄ</v>
      </c>
      <c r="O589" t="str">
        <f>$J589&amp;" "&amp;$I589&amp;" "&amp;"("&amp;$F589&amp;")"</f>
        <v>JPN Rikuto (3)</v>
      </c>
      <c r="P589" t="s">
        <v>4783</v>
      </c>
      <c r="Q589" t="s">
        <v>4807</v>
      </c>
      <c r="R589" s="118" t="str">
        <f>IF($B589="","",RIGHT($E589*1000+100+COUNTIF($E$2:$E589,$E589),9))</f>
        <v>040408102</v>
      </c>
    </row>
    <row r="590" spans="1:18" customFormat="1" x14ac:dyDescent="0.4">
      <c r="A590" s="259" t="s">
        <v>234</v>
      </c>
      <c r="B590" s="259">
        <v>589</v>
      </c>
      <c r="C590" s="259" t="s">
        <v>2218</v>
      </c>
      <c r="D590" s="259" t="s">
        <v>2219</v>
      </c>
      <c r="E590" s="261">
        <v>20050315</v>
      </c>
      <c r="F590" s="262">
        <v>3</v>
      </c>
      <c r="G590">
        <v>25</v>
      </c>
      <c r="H590" s="263" t="s">
        <v>2220</v>
      </c>
      <c r="I590" s="263" t="s">
        <v>75</v>
      </c>
      <c r="J590" t="s">
        <v>4807</v>
      </c>
      <c r="L590">
        <f>IFERROR(INDEX(所属情報!$E:$E,MATCH(男子登録情報!A590,所属情報!$A:$A,0)),"")</f>
        <v>492522</v>
      </c>
      <c r="M590" t="str">
        <f t="shared" si="18"/>
        <v>野原　颯太 (3)</v>
      </c>
      <c r="N590" t="str">
        <f t="shared" si="19"/>
        <v>ﾉﾊﾗ ｿｳﾀ</v>
      </c>
      <c r="O590" t="str">
        <f>$J590&amp;" "&amp;$I590&amp;" "&amp;"("&amp;$F590&amp;")"</f>
        <v>JPN Sota (3)</v>
      </c>
      <c r="P590" t="s">
        <v>4782</v>
      </c>
      <c r="Q590" t="s">
        <v>4807</v>
      </c>
      <c r="R590" s="118" t="str">
        <f>IF($B590="","",RIGHT($E590*1000+100+COUNTIF($E$2:$E590,$E590),9))</f>
        <v>050315101</v>
      </c>
    </row>
    <row r="591" spans="1:18" customFormat="1" x14ac:dyDescent="0.4">
      <c r="A591" s="259" t="s">
        <v>234</v>
      </c>
      <c r="B591" s="259">
        <v>590</v>
      </c>
      <c r="C591" s="259" t="s">
        <v>5282</v>
      </c>
      <c r="D591" s="259" t="s">
        <v>5283</v>
      </c>
      <c r="E591" s="261">
        <v>20060605</v>
      </c>
      <c r="F591" s="262">
        <v>1</v>
      </c>
      <c r="G591">
        <v>27</v>
      </c>
      <c r="H591" s="263" t="s">
        <v>6556</v>
      </c>
      <c r="I591" s="263" t="s">
        <v>43</v>
      </c>
      <c r="J591" t="s">
        <v>4807</v>
      </c>
      <c r="L591">
        <f>IFERROR(INDEX(所属情報!$E:$E,MATCH(男子登録情報!A591,所属情報!$A:$A,0)),"")</f>
        <v>492522</v>
      </c>
      <c r="M591" t="str">
        <f t="shared" si="18"/>
        <v>枦元　拓幹 (1)</v>
      </c>
      <c r="N591" t="str">
        <f t="shared" si="19"/>
        <v>ﾊｾﾞﾓﾄ ﾀｸﾐ</v>
      </c>
      <c r="O591" t="str">
        <f>$J591&amp;" "&amp;$I591&amp;" "&amp;"("&amp;$F591&amp;")"</f>
        <v>JPN Takumi (1)</v>
      </c>
      <c r="P591" t="s">
        <v>4776</v>
      </c>
      <c r="Q591" t="s">
        <v>4807</v>
      </c>
      <c r="R591" s="118" t="str">
        <f>IF($B591="","",RIGHT($E591*1000+100+COUNTIF($E$2:$E591,$E591),9))</f>
        <v>060605101</v>
      </c>
    </row>
    <row r="592" spans="1:18" customFormat="1" x14ac:dyDescent="0.4">
      <c r="A592" s="259" t="s">
        <v>234</v>
      </c>
      <c r="B592" s="259">
        <v>591</v>
      </c>
      <c r="C592" s="259" t="s">
        <v>5284</v>
      </c>
      <c r="D592" s="259" t="s">
        <v>5285</v>
      </c>
      <c r="E592" s="261">
        <v>20051110</v>
      </c>
      <c r="F592" s="262">
        <v>2</v>
      </c>
      <c r="G592">
        <v>25</v>
      </c>
      <c r="H592" s="263" t="s">
        <v>545</v>
      </c>
      <c r="I592" s="263" t="s">
        <v>36</v>
      </c>
      <c r="J592" t="s">
        <v>4807</v>
      </c>
      <c r="L592">
        <f>IFERROR(INDEX(所属情報!$E:$E,MATCH(男子登録情報!A592,所属情報!$A:$A,0)),"")</f>
        <v>492522</v>
      </c>
      <c r="M592" t="str">
        <f t="shared" si="18"/>
        <v>八田　優希 (2)</v>
      </c>
      <c r="N592" t="str">
        <f t="shared" si="19"/>
        <v>ﾊｯﾀ ﾕｳｷ</v>
      </c>
      <c r="O592" t="str">
        <f>$J592&amp;" "&amp;$I592&amp;" "&amp;"("&amp;$F592&amp;")"</f>
        <v>JPN Yuki (2)</v>
      </c>
      <c r="P592" t="s">
        <v>4764</v>
      </c>
      <c r="Q592" t="s">
        <v>4807</v>
      </c>
      <c r="R592" s="118" t="str">
        <f>IF($B592="","",RIGHT($E592*1000+100+COUNTIF($E$2:$E592,$E592),9))</f>
        <v>051110101</v>
      </c>
    </row>
    <row r="593" spans="1:18" customFormat="1" x14ac:dyDescent="0.4">
      <c r="A593" s="259" t="s">
        <v>234</v>
      </c>
      <c r="B593" s="259">
        <v>592</v>
      </c>
      <c r="C593" s="259" t="s">
        <v>2164</v>
      </c>
      <c r="D593" s="259" t="s">
        <v>2165</v>
      </c>
      <c r="E593" s="261">
        <v>20040228</v>
      </c>
      <c r="F593" s="262">
        <v>4</v>
      </c>
      <c r="G593">
        <v>21</v>
      </c>
      <c r="H593" s="263" t="s">
        <v>753</v>
      </c>
      <c r="I593" s="263" t="s">
        <v>2166</v>
      </c>
      <c r="J593" t="s">
        <v>4807</v>
      </c>
      <c r="L593">
        <f>IFERROR(INDEX(所属情報!$E:$E,MATCH(男子登録情報!A593,所属情報!$A:$A,0)),"")</f>
        <v>492522</v>
      </c>
      <c r="M593" t="str">
        <f t="shared" si="18"/>
        <v>服部　右夢 (4)</v>
      </c>
      <c r="N593" t="str">
        <f t="shared" si="19"/>
        <v>ﾊｯﾄﾘ ﾐﾓ</v>
      </c>
      <c r="O593" t="str">
        <f>$J593&amp;" "&amp;$I593&amp;" "&amp;"("&amp;$F593&amp;")"</f>
        <v>JPN Mimo (4)</v>
      </c>
      <c r="P593" t="s">
        <v>4801</v>
      </c>
      <c r="Q593" t="s">
        <v>4807</v>
      </c>
      <c r="R593" s="118" t="str">
        <f>IF($B593="","",RIGHT($E593*1000+100+COUNTIF($E$2:$E593,$E593),9))</f>
        <v>040228102</v>
      </c>
    </row>
    <row r="594" spans="1:18" customFormat="1" x14ac:dyDescent="0.4">
      <c r="A594" s="259" t="s">
        <v>234</v>
      </c>
      <c r="B594" s="259">
        <v>593</v>
      </c>
      <c r="C594" s="259" t="s">
        <v>5286</v>
      </c>
      <c r="D594" s="259" t="s">
        <v>5287</v>
      </c>
      <c r="E594" s="261">
        <v>20060323</v>
      </c>
      <c r="F594" s="262">
        <v>2</v>
      </c>
      <c r="G594">
        <v>21</v>
      </c>
      <c r="H594" s="263" t="s">
        <v>753</v>
      </c>
      <c r="I594" s="263" t="s">
        <v>754</v>
      </c>
      <c r="J594" t="s">
        <v>4807</v>
      </c>
      <c r="L594">
        <f>IFERROR(INDEX(所属情報!$E:$E,MATCH(男子登録情報!A594,所属情報!$A:$A,0)),"")</f>
        <v>492522</v>
      </c>
      <c r="M594" t="str">
        <f t="shared" si="18"/>
        <v>服部　禅樹 (2)</v>
      </c>
      <c r="N594" t="str">
        <f t="shared" si="19"/>
        <v>ﾊｯﾄﾘ ﾕｽﾞｷ</v>
      </c>
      <c r="O594" t="str">
        <f>$J594&amp;" "&amp;$I594&amp;" "&amp;"("&amp;$F594&amp;")"</f>
        <v>JPN Yuzuki (2)</v>
      </c>
      <c r="P594" t="s">
        <v>4783</v>
      </c>
      <c r="Q594" t="s">
        <v>4807</v>
      </c>
      <c r="R594" s="118" t="str">
        <f>IF($B594="","",RIGHT($E594*1000+100+COUNTIF($E$2:$E594,$E594),9))</f>
        <v>060323102</v>
      </c>
    </row>
    <row r="595" spans="1:18" customFormat="1" x14ac:dyDescent="0.4">
      <c r="A595" s="259" t="s">
        <v>234</v>
      </c>
      <c r="B595" s="259">
        <v>594</v>
      </c>
      <c r="C595" s="259" t="s">
        <v>2247</v>
      </c>
      <c r="D595" s="259" t="s">
        <v>2248</v>
      </c>
      <c r="E595" s="261">
        <v>20040712</v>
      </c>
      <c r="F595" s="262">
        <v>3</v>
      </c>
      <c r="G595">
        <v>25</v>
      </c>
      <c r="H595" s="263" t="s">
        <v>134</v>
      </c>
      <c r="I595" s="263" t="s">
        <v>2249</v>
      </c>
      <c r="J595" t="s">
        <v>4807</v>
      </c>
      <c r="L595">
        <f>IFERROR(INDEX(所属情報!$E:$E,MATCH(男子登録情報!A595,所属情報!$A:$A,0)),"")</f>
        <v>492522</v>
      </c>
      <c r="M595" t="str">
        <f t="shared" si="18"/>
        <v>林　虎道 (3)</v>
      </c>
      <c r="N595" t="str">
        <f t="shared" si="19"/>
        <v>ﾊﾔｼ ﾄﾗﾐﾁ</v>
      </c>
      <c r="O595" t="str">
        <f>$J595&amp;" "&amp;$I595&amp;" "&amp;"("&amp;$F595&amp;")"</f>
        <v>JPN Toramichi (3)</v>
      </c>
      <c r="P595" t="s">
        <v>4766</v>
      </c>
      <c r="Q595" t="s">
        <v>4807</v>
      </c>
      <c r="R595" s="118" t="str">
        <f>IF($B595="","",RIGHT($E595*1000+100+COUNTIF($E$2:$E595,$E595),9))</f>
        <v>040712101</v>
      </c>
    </row>
    <row r="596" spans="1:18" customFormat="1" x14ac:dyDescent="0.4">
      <c r="A596" s="259" t="s">
        <v>234</v>
      </c>
      <c r="B596" s="259">
        <v>595</v>
      </c>
      <c r="C596" s="259" t="s">
        <v>2167</v>
      </c>
      <c r="D596" s="259" t="s">
        <v>2168</v>
      </c>
      <c r="E596" s="261">
        <v>20030929</v>
      </c>
      <c r="F596" s="262">
        <v>4</v>
      </c>
      <c r="G596">
        <v>25</v>
      </c>
      <c r="H596" s="263" t="s">
        <v>472</v>
      </c>
      <c r="I596" s="263" t="s">
        <v>158</v>
      </c>
      <c r="J596" t="s">
        <v>4807</v>
      </c>
      <c r="L596">
        <f>IFERROR(INDEX(所属情報!$E:$E,MATCH(男子登録情報!A596,所属情報!$A:$A,0)),"")</f>
        <v>492522</v>
      </c>
      <c r="M596" t="str">
        <f t="shared" si="18"/>
        <v>阪東　海斗 (4)</v>
      </c>
      <c r="N596" t="str">
        <f t="shared" si="19"/>
        <v>ﾊﾞﾝﾄﾞｳ ｶｲﾄ</v>
      </c>
      <c r="O596" t="str">
        <f>$J596&amp;" "&amp;$I596&amp;" "&amp;"("&amp;$F596&amp;")"</f>
        <v>JPN Kaito (4)</v>
      </c>
      <c r="P596" t="s">
        <v>4766</v>
      </c>
      <c r="Q596" t="s">
        <v>4807</v>
      </c>
      <c r="R596" s="118" t="str">
        <f>IF($B596="","",RIGHT($E596*1000+100+COUNTIF($E$2:$E596,$E596),9))</f>
        <v>030929101</v>
      </c>
    </row>
    <row r="597" spans="1:18" customFormat="1" x14ac:dyDescent="0.4">
      <c r="A597" s="259" t="s">
        <v>234</v>
      </c>
      <c r="B597" s="259">
        <v>596</v>
      </c>
      <c r="C597" s="259" t="s">
        <v>5288</v>
      </c>
      <c r="D597" s="259" t="s">
        <v>5289</v>
      </c>
      <c r="E597" s="261">
        <v>20060920</v>
      </c>
      <c r="F597" s="262">
        <v>1</v>
      </c>
      <c r="G597">
        <v>26</v>
      </c>
      <c r="H597" s="263" t="s">
        <v>225</v>
      </c>
      <c r="I597" s="263" t="s">
        <v>291</v>
      </c>
      <c r="J597" t="s">
        <v>4807</v>
      </c>
      <c r="L597">
        <f>IFERROR(INDEX(所属情報!$E:$E,MATCH(男子登録情報!A597,所属情報!$A:$A,0)),"")</f>
        <v>492522</v>
      </c>
      <c r="M597" t="str">
        <f t="shared" si="18"/>
        <v>樋口　宗嗣 (1)</v>
      </c>
      <c r="N597" t="str">
        <f t="shared" si="19"/>
        <v>ﾋｸﾞﾁ ｿｳｼ</v>
      </c>
      <c r="O597" t="str">
        <f>$J597&amp;" "&amp;$I597&amp;" "&amp;"("&amp;$F597&amp;")"</f>
        <v>JPN Soshi (1)</v>
      </c>
      <c r="P597" t="s">
        <v>4765</v>
      </c>
      <c r="Q597" t="s">
        <v>4807</v>
      </c>
      <c r="R597" s="118" t="str">
        <f>IF($B597="","",RIGHT($E597*1000+100+COUNTIF($E$2:$E597,$E597),9))</f>
        <v>060920102</v>
      </c>
    </row>
    <row r="598" spans="1:18" customFormat="1" x14ac:dyDescent="0.4">
      <c r="A598" s="259" t="s">
        <v>234</v>
      </c>
      <c r="B598" s="259">
        <v>597</v>
      </c>
      <c r="C598" s="259" t="s">
        <v>2239</v>
      </c>
      <c r="D598" s="259" t="s">
        <v>2240</v>
      </c>
      <c r="E598" s="261">
        <v>20041220</v>
      </c>
      <c r="F598" s="262">
        <v>3</v>
      </c>
      <c r="G598">
        <v>25</v>
      </c>
      <c r="H598" s="263" t="s">
        <v>2241</v>
      </c>
      <c r="I598" s="263" t="s">
        <v>2242</v>
      </c>
      <c r="J598" t="s">
        <v>4807</v>
      </c>
      <c r="L598">
        <f>IFERROR(INDEX(所属情報!$E:$E,MATCH(男子登録情報!A598,所属情報!$A:$A,0)),"")</f>
        <v>492522</v>
      </c>
      <c r="M598" t="str">
        <f t="shared" si="18"/>
        <v>平賀　丈也 (3)</v>
      </c>
      <c r="N598" t="str">
        <f t="shared" si="19"/>
        <v>ﾋﾗｶﾞ ﾀｹﾔ</v>
      </c>
      <c r="O598" t="str">
        <f>$J598&amp;" "&amp;$I598&amp;" "&amp;"("&amp;$F598&amp;")"</f>
        <v>JPN Takeya (3)</v>
      </c>
      <c r="P598" t="s">
        <v>4766</v>
      </c>
      <c r="Q598" t="s">
        <v>4807</v>
      </c>
      <c r="R598" s="118" t="str">
        <f>IF($B598="","",RIGHT($E598*1000+100+COUNTIF($E$2:$E598,$E598),9))</f>
        <v>041220101</v>
      </c>
    </row>
    <row r="599" spans="1:18" customFormat="1" x14ac:dyDescent="0.4">
      <c r="A599" s="259" t="s">
        <v>234</v>
      </c>
      <c r="B599" s="259">
        <v>598</v>
      </c>
      <c r="C599" s="259" t="s">
        <v>5290</v>
      </c>
      <c r="D599" s="259" t="s">
        <v>5291</v>
      </c>
      <c r="E599" s="261">
        <v>20050707</v>
      </c>
      <c r="F599" s="262">
        <v>2</v>
      </c>
      <c r="G599">
        <v>26</v>
      </c>
      <c r="H599" s="263" t="s">
        <v>713</v>
      </c>
      <c r="I599" s="263" t="s">
        <v>155</v>
      </c>
      <c r="J599" t="s">
        <v>4807</v>
      </c>
      <c r="L599">
        <f>IFERROR(INDEX(所属情報!$E:$E,MATCH(男子登録情報!A599,所属情報!$A:$A,0)),"")</f>
        <v>492522</v>
      </c>
      <c r="M599" t="str">
        <f t="shared" si="18"/>
        <v>平山　凌大 (2)</v>
      </c>
      <c r="N599" t="str">
        <f t="shared" si="19"/>
        <v>ﾋﾗﾔﾏ ﾘｮｳﾀ</v>
      </c>
      <c r="O599" t="str">
        <f>$J599&amp;" "&amp;$I599&amp;" "&amp;"("&amp;$F599&amp;")"</f>
        <v>JPN Ryota (2)</v>
      </c>
      <c r="P599" t="s">
        <v>4776</v>
      </c>
      <c r="Q599" t="s">
        <v>4807</v>
      </c>
      <c r="R599" s="118" t="str">
        <f>IF($B599="","",RIGHT($E599*1000+100+COUNTIF($E$2:$E599,$E599),9))</f>
        <v>050707101</v>
      </c>
    </row>
    <row r="600" spans="1:18" customFormat="1" x14ac:dyDescent="0.4">
      <c r="A600" s="259" t="s">
        <v>234</v>
      </c>
      <c r="B600" s="259">
        <v>599</v>
      </c>
      <c r="C600" s="259" t="s">
        <v>5292</v>
      </c>
      <c r="D600" s="259" t="s">
        <v>5293</v>
      </c>
      <c r="E600" s="261">
        <v>20051105</v>
      </c>
      <c r="F600" s="262">
        <v>2</v>
      </c>
      <c r="G600">
        <v>28</v>
      </c>
      <c r="H600" s="263" t="s">
        <v>6557</v>
      </c>
      <c r="I600" s="263" t="s">
        <v>154</v>
      </c>
      <c r="J600" t="s">
        <v>4807</v>
      </c>
      <c r="L600">
        <f>IFERROR(INDEX(所属情報!$E:$E,MATCH(男子登録情報!A600,所属情報!$A:$A,0)),"")</f>
        <v>492522</v>
      </c>
      <c r="M600" t="str">
        <f t="shared" si="18"/>
        <v>廣江　優太 (2)</v>
      </c>
      <c r="N600" t="str">
        <f t="shared" si="19"/>
        <v>ﾋﾛｴ ﾕｳﾀ</v>
      </c>
      <c r="O600" t="str">
        <f>$J600&amp;" "&amp;$I600&amp;" "&amp;"("&amp;$F600&amp;")"</f>
        <v>JPN Yuta (2)</v>
      </c>
      <c r="P600" t="s">
        <v>4765</v>
      </c>
      <c r="Q600" t="s">
        <v>4807</v>
      </c>
      <c r="R600" s="118" t="str">
        <f>IF($B600="","",RIGHT($E600*1000+100+COUNTIF($E$2:$E600,$E600),9))</f>
        <v>051105103</v>
      </c>
    </row>
    <row r="601" spans="1:18" customFormat="1" x14ac:dyDescent="0.4">
      <c r="A601" s="259" t="s">
        <v>234</v>
      </c>
      <c r="B601" s="259">
        <v>600</v>
      </c>
      <c r="C601" s="259" t="s">
        <v>2169</v>
      </c>
      <c r="D601" s="259" t="s">
        <v>2170</v>
      </c>
      <c r="E601" s="261">
        <v>20030927</v>
      </c>
      <c r="F601" s="262">
        <v>4</v>
      </c>
      <c r="G601">
        <v>30</v>
      </c>
      <c r="H601" s="263" t="s">
        <v>2171</v>
      </c>
      <c r="I601" s="263" t="s">
        <v>392</v>
      </c>
      <c r="J601" t="s">
        <v>4807</v>
      </c>
      <c r="L601">
        <f>IFERROR(INDEX(所属情報!$E:$E,MATCH(男子登録情報!A601,所属情報!$A:$A,0)),"")</f>
        <v>492522</v>
      </c>
      <c r="M601" t="str">
        <f t="shared" si="18"/>
        <v>深海　響輝 (4)</v>
      </c>
      <c r="N601" t="str">
        <f t="shared" si="19"/>
        <v>ﾌｶﾐ ﾋﾋﾞｷ</v>
      </c>
      <c r="O601" t="str">
        <f>$J601&amp;" "&amp;$I601&amp;" "&amp;"("&amp;$F601&amp;")"</f>
        <v>JPN Hibiki (4)</v>
      </c>
      <c r="P601" t="s">
        <v>4776</v>
      </c>
      <c r="Q601" t="s">
        <v>4807</v>
      </c>
      <c r="R601" s="118" t="str">
        <f>IF($B601="","",RIGHT($E601*1000+100+COUNTIF($E$2:$E601,$E601),9))</f>
        <v>030927102</v>
      </c>
    </row>
    <row r="602" spans="1:18" customFormat="1" x14ac:dyDescent="0.4">
      <c r="A602" s="259" t="s">
        <v>234</v>
      </c>
      <c r="B602" s="259">
        <v>601</v>
      </c>
      <c r="C602" s="259" t="s">
        <v>2172</v>
      </c>
      <c r="D602" s="259" t="s">
        <v>2173</v>
      </c>
      <c r="E602" s="261">
        <v>20031229</v>
      </c>
      <c r="F602" s="262">
        <v>4</v>
      </c>
      <c r="G602">
        <v>28</v>
      </c>
      <c r="H602" s="263" t="s">
        <v>604</v>
      </c>
      <c r="I602" s="263" t="s">
        <v>2174</v>
      </c>
      <c r="J602" t="s">
        <v>4807</v>
      </c>
      <c r="L602">
        <f>IFERROR(INDEX(所属情報!$E:$E,MATCH(男子登録情報!A602,所属情報!$A:$A,0)),"")</f>
        <v>492522</v>
      </c>
      <c r="M602" t="str">
        <f t="shared" si="18"/>
        <v>藤澤　龍吾 (4)</v>
      </c>
      <c r="N602" t="str">
        <f t="shared" si="19"/>
        <v>ﾌｼﾞｻﾜ ﾘｭｳｺﾞ</v>
      </c>
      <c r="O602" t="str">
        <f>$J602&amp;" "&amp;$I602&amp;" "&amp;"("&amp;$F602&amp;")"</f>
        <v>JPN Ryugo (4)</v>
      </c>
      <c r="P602" t="s">
        <v>4766</v>
      </c>
      <c r="Q602" t="s">
        <v>4807</v>
      </c>
      <c r="R602" s="118" t="str">
        <f>IF($B602="","",RIGHT($E602*1000+100+COUNTIF($E$2:$E602,$E602),9))</f>
        <v>031229102</v>
      </c>
    </row>
    <row r="603" spans="1:18" customFormat="1" x14ac:dyDescent="0.4">
      <c r="A603" s="259" t="s">
        <v>234</v>
      </c>
      <c r="B603" s="259">
        <v>602</v>
      </c>
      <c r="C603" s="259" t="s">
        <v>2224</v>
      </c>
      <c r="D603" s="259" t="s">
        <v>2225</v>
      </c>
      <c r="E603" s="261">
        <v>20041204</v>
      </c>
      <c r="F603" s="262">
        <v>3</v>
      </c>
      <c r="G603">
        <v>26</v>
      </c>
      <c r="H603" s="263" t="s">
        <v>2226</v>
      </c>
      <c r="I603" s="263" t="s">
        <v>485</v>
      </c>
      <c r="J603" t="s">
        <v>4807</v>
      </c>
      <c r="L603">
        <f>IFERROR(INDEX(所属情報!$E:$E,MATCH(男子登録情報!A603,所属情報!$A:$A,0)),"")</f>
        <v>492522</v>
      </c>
      <c r="M603" t="str">
        <f t="shared" si="18"/>
        <v>藤橋　倫太朗 (3)</v>
      </c>
      <c r="N603" t="str">
        <f t="shared" si="19"/>
        <v>ﾌｼﾞﾊｼ ﾘﾝﾀﾛｳ</v>
      </c>
      <c r="O603" t="str">
        <f>$J603&amp;" "&amp;$I603&amp;" "&amp;"("&amp;$F603&amp;")"</f>
        <v>JPN Rintaro (3)</v>
      </c>
      <c r="P603" t="s">
        <v>4766</v>
      </c>
      <c r="Q603" t="s">
        <v>4807</v>
      </c>
      <c r="R603" s="118" t="str">
        <f>IF($B603="","",RIGHT($E603*1000+100+COUNTIF($E$2:$E603,$E603),9))</f>
        <v>041204101</v>
      </c>
    </row>
    <row r="604" spans="1:18" customFormat="1" x14ac:dyDescent="0.4">
      <c r="A604" s="259" t="s">
        <v>234</v>
      </c>
      <c r="B604" s="259">
        <v>603</v>
      </c>
      <c r="C604" s="259" t="s">
        <v>5294</v>
      </c>
      <c r="D604" s="259" t="s">
        <v>5295</v>
      </c>
      <c r="E604" s="261">
        <v>20060228</v>
      </c>
      <c r="F604" s="262">
        <v>2</v>
      </c>
      <c r="G604">
        <v>26</v>
      </c>
      <c r="H604" s="263" t="s">
        <v>629</v>
      </c>
      <c r="I604" s="263" t="s">
        <v>1725</v>
      </c>
      <c r="J604" t="s">
        <v>4807</v>
      </c>
      <c r="L604">
        <f>IFERROR(INDEX(所属情報!$E:$E,MATCH(男子登録情報!A604,所属情報!$A:$A,0)),"")</f>
        <v>492522</v>
      </c>
      <c r="M604" t="str">
        <f t="shared" si="18"/>
        <v>藤村　慧祥 (2)</v>
      </c>
      <c r="N604" t="str">
        <f t="shared" si="19"/>
        <v>ﾌｼﾞﾑﾗ ｹｲｼｮｳ</v>
      </c>
      <c r="O604" t="str">
        <f>$J604&amp;" "&amp;$I604&amp;" "&amp;"("&amp;$F604&amp;")"</f>
        <v>JPN Keisho (2)</v>
      </c>
      <c r="P604" t="s">
        <v>4765</v>
      </c>
      <c r="Q604" t="s">
        <v>4807</v>
      </c>
      <c r="R604" s="118" t="str">
        <f>IF($B604="","",RIGHT($E604*1000+100+COUNTIF($E$2:$E604,$E604),9))</f>
        <v>060228102</v>
      </c>
    </row>
    <row r="605" spans="1:18" customFormat="1" x14ac:dyDescent="0.4">
      <c r="A605" s="259" t="s">
        <v>234</v>
      </c>
      <c r="B605" s="259">
        <v>604</v>
      </c>
      <c r="C605" s="259" t="s">
        <v>2175</v>
      </c>
      <c r="D605" s="259" t="s">
        <v>2176</v>
      </c>
      <c r="E605" s="261">
        <v>20030624</v>
      </c>
      <c r="F605" s="262">
        <v>4</v>
      </c>
      <c r="G605">
        <v>30</v>
      </c>
      <c r="H605" s="263" t="s">
        <v>2177</v>
      </c>
      <c r="I605" s="263" t="s">
        <v>240</v>
      </c>
      <c r="J605" t="s">
        <v>4807</v>
      </c>
      <c r="L605">
        <f>IFERROR(INDEX(所属情報!$E:$E,MATCH(男子登録情報!A605,所属情報!$A:$A,0)),"")</f>
        <v>492522</v>
      </c>
      <c r="M605" t="str">
        <f t="shared" si="18"/>
        <v>古久保　壮舞 (4)</v>
      </c>
      <c r="N605" t="str">
        <f t="shared" si="19"/>
        <v>ﾌﾙｸﾎﾞ ｿｳﾏ</v>
      </c>
      <c r="O605" t="str">
        <f>$J605&amp;" "&amp;$I605&amp;" "&amp;"("&amp;$F605&amp;")"</f>
        <v>JPN Soma (4)</v>
      </c>
      <c r="P605" t="s">
        <v>4765</v>
      </c>
      <c r="Q605" t="s">
        <v>4807</v>
      </c>
      <c r="R605" s="118" t="str">
        <f>IF($B605="","",RIGHT($E605*1000+100+COUNTIF($E$2:$E605,$E605),9))</f>
        <v>030624102</v>
      </c>
    </row>
    <row r="606" spans="1:18" customFormat="1" x14ac:dyDescent="0.4">
      <c r="A606" s="259" t="s">
        <v>234</v>
      </c>
      <c r="B606" s="259">
        <v>605</v>
      </c>
      <c r="C606" s="259" t="s">
        <v>2260</v>
      </c>
      <c r="D606" s="259" t="s">
        <v>2261</v>
      </c>
      <c r="E606" s="261">
        <v>20040410</v>
      </c>
      <c r="F606" s="262">
        <v>3</v>
      </c>
      <c r="G606">
        <v>25</v>
      </c>
      <c r="H606" s="263" t="s">
        <v>630</v>
      </c>
      <c r="I606" s="263" t="s">
        <v>33</v>
      </c>
      <c r="J606" t="s">
        <v>4807</v>
      </c>
      <c r="L606">
        <f>IFERROR(INDEX(所属情報!$E:$E,MATCH(男子登録情報!A606,所属情報!$A:$A,0)),"")</f>
        <v>492522</v>
      </c>
      <c r="M606" t="str">
        <f t="shared" si="18"/>
        <v>古澤　侑也 (3)</v>
      </c>
      <c r="N606" t="str">
        <f t="shared" si="19"/>
        <v>ﾌﾙｻﾜ ﾕｳﾔ</v>
      </c>
      <c r="O606" t="str">
        <f>$J606&amp;" "&amp;$I606&amp;" "&amp;"("&amp;$F606&amp;")"</f>
        <v>JPN Yuya (3)</v>
      </c>
      <c r="P606" t="s">
        <v>4769</v>
      </c>
      <c r="Q606" t="s">
        <v>4807</v>
      </c>
      <c r="R606" s="118" t="str">
        <f>IF($B606="","",RIGHT($E606*1000+100+COUNTIF($E$2:$E606,$E606),9))</f>
        <v>040410101</v>
      </c>
    </row>
    <row r="607" spans="1:18" customFormat="1" x14ac:dyDescent="0.4">
      <c r="A607" s="259" t="s">
        <v>234</v>
      </c>
      <c r="B607" s="259">
        <v>606</v>
      </c>
      <c r="C607" s="259" t="s">
        <v>2178</v>
      </c>
      <c r="D607" s="259" t="s">
        <v>2179</v>
      </c>
      <c r="E607" s="261">
        <v>20030826</v>
      </c>
      <c r="F607" s="262">
        <v>4</v>
      </c>
      <c r="G607">
        <v>25</v>
      </c>
      <c r="H607" s="263" t="s">
        <v>782</v>
      </c>
      <c r="I607" s="263" t="s">
        <v>487</v>
      </c>
      <c r="J607" t="s">
        <v>4807</v>
      </c>
      <c r="L607">
        <f>IFERROR(INDEX(所属情報!$E:$E,MATCH(男子登録情報!A607,所属情報!$A:$A,0)),"")</f>
        <v>492522</v>
      </c>
      <c r="M607" t="str">
        <f t="shared" si="18"/>
        <v>古田　蒼空 (4)</v>
      </c>
      <c r="N607" t="str">
        <f t="shared" si="19"/>
        <v>ﾌﾙﾀ ｿﾗ</v>
      </c>
      <c r="O607" t="str">
        <f>$J607&amp;" "&amp;$I607&amp;" "&amp;"("&amp;$F607&amp;")"</f>
        <v>JPN Sora (4)</v>
      </c>
      <c r="P607" t="s">
        <v>4769</v>
      </c>
      <c r="Q607" t="s">
        <v>4807</v>
      </c>
      <c r="R607" s="118" t="str">
        <f>IF($B607="","",RIGHT($E607*1000+100+COUNTIF($E$2:$E607,$E607),9))</f>
        <v>030826101</v>
      </c>
    </row>
    <row r="608" spans="1:18" customFormat="1" x14ac:dyDescent="0.4">
      <c r="A608" s="259" t="s">
        <v>234</v>
      </c>
      <c r="B608" s="259">
        <v>607</v>
      </c>
      <c r="C608" s="259" t="s">
        <v>5296</v>
      </c>
      <c r="D608" s="259" t="s">
        <v>2222</v>
      </c>
      <c r="E608" s="261">
        <v>20040726</v>
      </c>
      <c r="F608" s="262">
        <v>3</v>
      </c>
      <c r="G608">
        <v>25</v>
      </c>
      <c r="H608" s="263" t="s">
        <v>2223</v>
      </c>
      <c r="I608" s="263" t="s">
        <v>348</v>
      </c>
      <c r="J608" t="s">
        <v>4807</v>
      </c>
      <c r="L608">
        <f>IFERROR(INDEX(所属情報!$E:$E,MATCH(男子登録情報!A608,所属情報!$A:$A,0)),"")</f>
        <v>492522</v>
      </c>
      <c r="M608" t="str">
        <f t="shared" si="18"/>
        <v>別府　涼司 (3)</v>
      </c>
      <c r="N608" t="str">
        <f t="shared" si="19"/>
        <v>ﾍﾞｯﾌﾟ ﾘｮｳｼﾞ</v>
      </c>
      <c r="O608" t="str">
        <f>$J608&amp;" "&amp;$I608&amp;" "&amp;"("&amp;$F608&amp;")"</f>
        <v>JPN Ryoji (3)</v>
      </c>
      <c r="P608" t="s">
        <v>4765</v>
      </c>
      <c r="Q608" t="s">
        <v>4807</v>
      </c>
      <c r="R608" s="118" t="str">
        <f>IF($B608="","",RIGHT($E608*1000+100+COUNTIF($E$2:$E608,$E608),9))</f>
        <v>040726101</v>
      </c>
    </row>
    <row r="609" spans="1:18" customFormat="1" x14ac:dyDescent="0.4">
      <c r="A609" s="259" t="s">
        <v>234</v>
      </c>
      <c r="B609" s="259">
        <v>608</v>
      </c>
      <c r="C609" s="259" t="s">
        <v>5297</v>
      </c>
      <c r="D609" s="259" t="s">
        <v>5298</v>
      </c>
      <c r="E609" s="261">
        <v>20060905</v>
      </c>
      <c r="F609" s="262">
        <v>1</v>
      </c>
      <c r="G609">
        <v>21</v>
      </c>
      <c r="H609" s="263" t="s">
        <v>739</v>
      </c>
      <c r="I609" s="263" t="s">
        <v>6558</v>
      </c>
      <c r="J609" t="s">
        <v>4807</v>
      </c>
      <c r="L609">
        <f>IFERROR(INDEX(所属情報!$E:$E,MATCH(男子登録情報!A609,所属情報!$A:$A,0)),"")</f>
        <v>492522</v>
      </c>
      <c r="M609" t="str">
        <f t="shared" si="18"/>
        <v>堀　大夢 (1)</v>
      </c>
      <c r="N609" t="str">
        <f t="shared" si="19"/>
        <v>ﾎﾘ ﾀｲﾑ</v>
      </c>
      <c r="O609" t="str">
        <f>$J609&amp;" "&amp;$I609&amp;" "&amp;"("&amp;$F609&amp;")"</f>
        <v>JPN Taimu (1)</v>
      </c>
      <c r="P609" t="s">
        <v>4764</v>
      </c>
      <c r="Q609" t="s">
        <v>4807</v>
      </c>
      <c r="R609" s="118" t="str">
        <f>IF($B609="","",RIGHT($E609*1000+100+COUNTIF($E$2:$E609,$E609),9))</f>
        <v>060905101</v>
      </c>
    </row>
    <row r="610" spans="1:18" customFormat="1" x14ac:dyDescent="0.4">
      <c r="A610" s="259" t="s">
        <v>234</v>
      </c>
      <c r="B610" s="259">
        <v>609</v>
      </c>
      <c r="C610" s="259" t="s">
        <v>5299</v>
      </c>
      <c r="D610" s="259" t="s">
        <v>5300</v>
      </c>
      <c r="E610" s="261">
        <v>20060129</v>
      </c>
      <c r="F610" s="262">
        <v>2</v>
      </c>
      <c r="G610">
        <v>29</v>
      </c>
      <c r="H610" s="263" t="s">
        <v>6559</v>
      </c>
      <c r="I610" s="263" t="s">
        <v>142</v>
      </c>
      <c r="J610" t="s">
        <v>4807</v>
      </c>
      <c r="L610">
        <f>IFERROR(INDEX(所属情報!$E:$E,MATCH(男子登録情報!A610,所属情報!$A:$A,0)),"")</f>
        <v>492522</v>
      </c>
      <c r="M610" t="str">
        <f t="shared" si="18"/>
        <v>堀川　正樹 (2)</v>
      </c>
      <c r="N610" t="str">
        <f t="shared" si="19"/>
        <v>ﾎﾘｶﾜ ﾏｻｷ</v>
      </c>
      <c r="O610" t="str">
        <f>$J610&amp;" "&amp;$I610&amp;" "&amp;"("&amp;$F610&amp;")"</f>
        <v>JPN Masaki (2)</v>
      </c>
      <c r="P610" t="s">
        <v>4772</v>
      </c>
      <c r="Q610" t="s">
        <v>4807</v>
      </c>
      <c r="R610" s="118" t="str">
        <f>IF($B610="","",RIGHT($E610*1000+100+COUNTIF($E$2:$E610,$E610),9))</f>
        <v>060129101</v>
      </c>
    </row>
    <row r="611" spans="1:18" customFormat="1" x14ac:dyDescent="0.4">
      <c r="A611" s="259" t="s">
        <v>234</v>
      </c>
      <c r="B611" s="259">
        <v>610</v>
      </c>
      <c r="C611" s="259" t="s">
        <v>2180</v>
      </c>
      <c r="D611" s="259" t="s">
        <v>2181</v>
      </c>
      <c r="E611" s="261">
        <v>20030102</v>
      </c>
      <c r="F611" s="262">
        <v>4</v>
      </c>
      <c r="G611">
        <v>26</v>
      </c>
      <c r="H611" s="263" t="s">
        <v>585</v>
      </c>
      <c r="I611" s="263" t="s">
        <v>86</v>
      </c>
      <c r="J611" t="s">
        <v>4807</v>
      </c>
      <c r="L611">
        <f>IFERROR(INDEX(所属情報!$E:$E,MATCH(男子登録情報!A611,所属情報!$A:$A,0)),"")</f>
        <v>492522</v>
      </c>
      <c r="M611" t="str">
        <f t="shared" si="18"/>
        <v>堀田　力也 (4)</v>
      </c>
      <c r="N611" t="str">
        <f t="shared" si="19"/>
        <v>ﾎﾘﾀ ﾘｷﾔ</v>
      </c>
      <c r="O611" t="str">
        <f>$J611&amp;" "&amp;$I611&amp;" "&amp;"("&amp;$F611&amp;")"</f>
        <v>JPN Rikiya (4)</v>
      </c>
      <c r="P611" t="s">
        <v>4765</v>
      </c>
      <c r="Q611" t="s">
        <v>4807</v>
      </c>
      <c r="R611" s="118" t="str">
        <f>IF($B611="","",RIGHT($E611*1000+100+COUNTIF($E$2:$E611,$E611),9))</f>
        <v>030102101</v>
      </c>
    </row>
    <row r="612" spans="1:18" customFormat="1" x14ac:dyDescent="0.4">
      <c r="A612" s="259" t="s">
        <v>234</v>
      </c>
      <c r="B612" s="259">
        <v>611</v>
      </c>
      <c r="C612" s="259" t="s">
        <v>5301</v>
      </c>
      <c r="D612" s="259" t="s">
        <v>5302</v>
      </c>
      <c r="E612" s="261">
        <v>20050607</v>
      </c>
      <c r="F612" s="262">
        <v>2</v>
      </c>
      <c r="G612">
        <v>39</v>
      </c>
      <c r="H612" s="263" t="s">
        <v>275</v>
      </c>
      <c r="I612" s="263" t="s">
        <v>181</v>
      </c>
      <c r="J612" t="s">
        <v>4807</v>
      </c>
      <c r="L612">
        <f>IFERROR(INDEX(所属情報!$E:$E,MATCH(男子登録情報!A612,所属情報!$A:$A,0)),"")</f>
        <v>492522</v>
      </c>
      <c r="M612" t="str">
        <f t="shared" si="18"/>
        <v>前川　雄飛 (2)</v>
      </c>
      <c r="N612" t="str">
        <f t="shared" si="19"/>
        <v>ﾏｴｶﾜ ﾕｳﾄ</v>
      </c>
      <c r="O612" t="str">
        <f>$J612&amp;" "&amp;$I612&amp;" "&amp;"("&amp;$F612&amp;")"</f>
        <v>JPN Yuto (2)</v>
      </c>
      <c r="P612" t="s">
        <v>4765</v>
      </c>
      <c r="Q612" t="s">
        <v>4807</v>
      </c>
      <c r="R612" s="118" t="str">
        <f>IF($B612="","",RIGHT($E612*1000+100+COUNTIF($E$2:$E612,$E612),9))</f>
        <v>050607102</v>
      </c>
    </row>
    <row r="613" spans="1:18" customFormat="1" x14ac:dyDescent="0.4">
      <c r="A613" s="259" t="s">
        <v>234</v>
      </c>
      <c r="B613" s="259">
        <v>612</v>
      </c>
      <c r="C613" s="259" t="s">
        <v>5303</v>
      </c>
      <c r="D613" s="259" t="s">
        <v>5304</v>
      </c>
      <c r="E613" s="261">
        <v>20050710</v>
      </c>
      <c r="F613" s="262">
        <v>2</v>
      </c>
      <c r="G613">
        <v>26</v>
      </c>
      <c r="H613" s="263" t="s">
        <v>6560</v>
      </c>
      <c r="I613" s="263" t="s">
        <v>73</v>
      </c>
      <c r="J613" t="s">
        <v>4807</v>
      </c>
      <c r="L613">
        <f>IFERROR(INDEX(所属情報!$E:$E,MATCH(男子登録情報!A613,所属情報!$A:$A,0)),"")</f>
        <v>492522</v>
      </c>
      <c r="M613" t="str">
        <f t="shared" si="18"/>
        <v>町　駿翔 (2)</v>
      </c>
      <c r="N613" t="str">
        <f t="shared" si="19"/>
        <v>ﾏﾁ ﾊﾔﾄ</v>
      </c>
      <c r="O613" t="str">
        <f>$J613&amp;" "&amp;$I613&amp;" "&amp;"("&amp;$F613&amp;")"</f>
        <v>JPN Hayato (2)</v>
      </c>
      <c r="P613" t="s">
        <v>4799</v>
      </c>
      <c r="Q613" t="s">
        <v>4807</v>
      </c>
      <c r="R613" s="118" t="str">
        <f>IF($B613="","",RIGHT($E613*1000+100+COUNTIF($E$2:$E613,$E613),9))</f>
        <v>050710101</v>
      </c>
    </row>
    <row r="614" spans="1:18" customFormat="1" x14ac:dyDescent="0.4">
      <c r="A614" s="259" t="s">
        <v>234</v>
      </c>
      <c r="B614" s="259">
        <v>613</v>
      </c>
      <c r="C614" s="259" t="s">
        <v>2182</v>
      </c>
      <c r="D614" s="259" t="s">
        <v>2183</v>
      </c>
      <c r="E614" s="261">
        <v>20040323</v>
      </c>
      <c r="F614" s="262">
        <v>4</v>
      </c>
      <c r="G614">
        <v>25</v>
      </c>
      <c r="H614" s="263" t="s">
        <v>367</v>
      </c>
      <c r="I614" s="263" t="s">
        <v>2184</v>
      </c>
      <c r="J614" t="s">
        <v>4807</v>
      </c>
      <c r="L614">
        <f>IFERROR(INDEX(所属情報!$E:$E,MATCH(男子登録情報!A614,所属情報!$A:$A,0)),"")</f>
        <v>492522</v>
      </c>
      <c r="M614" t="str">
        <f t="shared" si="18"/>
        <v>松岡　浩光 (4)</v>
      </c>
      <c r="N614" t="str">
        <f t="shared" si="19"/>
        <v>ﾏﾂｵｶ ﾋﾛﾐ</v>
      </c>
      <c r="O614" t="str">
        <f>$J614&amp;" "&amp;$I614&amp;" "&amp;"("&amp;$F614&amp;")"</f>
        <v>JPN Hiromi (4)</v>
      </c>
      <c r="P614" t="s">
        <v>4771</v>
      </c>
      <c r="Q614" t="s">
        <v>4807</v>
      </c>
      <c r="R614" s="118" t="str">
        <f>IF($B614="","",RIGHT($E614*1000+100+COUNTIF($E$2:$E614,$E614),9))</f>
        <v>040323101</v>
      </c>
    </row>
    <row r="615" spans="1:18" customFormat="1" x14ac:dyDescent="0.4">
      <c r="A615" s="259" t="s">
        <v>234</v>
      </c>
      <c r="B615" s="259">
        <v>614</v>
      </c>
      <c r="C615" s="259" t="s">
        <v>5305</v>
      </c>
      <c r="D615" s="259" t="s">
        <v>5306</v>
      </c>
      <c r="E615" s="261">
        <v>20070105</v>
      </c>
      <c r="F615" s="262">
        <v>1</v>
      </c>
      <c r="G615">
        <v>26</v>
      </c>
      <c r="H615" s="263" t="s">
        <v>164</v>
      </c>
      <c r="I615" s="263" t="s">
        <v>402</v>
      </c>
      <c r="J615" t="s">
        <v>4807</v>
      </c>
      <c r="L615">
        <f>IFERROR(INDEX(所属情報!$E:$E,MATCH(男子登録情報!A615,所属情報!$A:$A,0)),"")</f>
        <v>492522</v>
      </c>
      <c r="M615" t="str">
        <f t="shared" si="18"/>
        <v>松村　央斗 (1)</v>
      </c>
      <c r="N615" t="str">
        <f t="shared" si="19"/>
        <v>ﾏﾂﾑﾗ ﾋﾛﾄ</v>
      </c>
      <c r="O615" t="str">
        <f>$J615&amp;" "&amp;$I615&amp;" "&amp;"("&amp;$F615&amp;")"</f>
        <v>JPN Hiroto (1)</v>
      </c>
      <c r="P615" t="s">
        <v>4765</v>
      </c>
      <c r="Q615" t="s">
        <v>4807</v>
      </c>
      <c r="R615" s="118" t="str">
        <f>IF($B615="","",RIGHT($E615*1000+100+COUNTIF($E$2:$E615,$E615),9))</f>
        <v>070105102</v>
      </c>
    </row>
    <row r="616" spans="1:18" customFormat="1" x14ac:dyDescent="0.4">
      <c r="A616" s="259" t="s">
        <v>234</v>
      </c>
      <c r="B616" s="259">
        <v>615</v>
      </c>
      <c r="C616" s="259" t="s">
        <v>2185</v>
      </c>
      <c r="D616" s="259" t="s">
        <v>2186</v>
      </c>
      <c r="E616" s="261">
        <v>20030510</v>
      </c>
      <c r="F616" s="262">
        <v>4</v>
      </c>
      <c r="G616">
        <v>26</v>
      </c>
      <c r="H616" s="263" t="s">
        <v>182</v>
      </c>
      <c r="I616" s="263" t="s">
        <v>43</v>
      </c>
      <c r="J616" t="s">
        <v>4807</v>
      </c>
      <c r="L616">
        <f>IFERROR(INDEX(所属情報!$E:$E,MATCH(男子登録情報!A616,所属情報!$A:$A,0)),"")</f>
        <v>492522</v>
      </c>
      <c r="M616" t="str">
        <f t="shared" si="18"/>
        <v>松山　巧 (4)</v>
      </c>
      <c r="N616" t="str">
        <f t="shared" si="19"/>
        <v>ﾏﾂﾔﾏ ﾀｸﾐ</v>
      </c>
      <c r="O616" t="str">
        <f>$J616&amp;" "&amp;$I616&amp;" "&amp;"("&amp;$F616&amp;")"</f>
        <v>JPN Takumi (4)</v>
      </c>
      <c r="P616" t="s">
        <v>4766</v>
      </c>
      <c r="Q616" t="s">
        <v>4807</v>
      </c>
      <c r="R616" s="118" t="str">
        <f>IF($B616="","",RIGHT($E616*1000+100+COUNTIF($E$2:$E616,$E616),9))</f>
        <v>030510102</v>
      </c>
    </row>
    <row r="617" spans="1:18" customFormat="1" x14ac:dyDescent="0.4">
      <c r="A617" s="259" t="s">
        <v>234</v>
      </c>
      <c r="B617" s="259">
        <v>616</v>
      </c>
      <c r="C617" s="259" t="s">
        <v>5307</v>
      </c>
      <c r="D617" s="259" t="s">
        <v>5308</v>
      </c>
      <c r="E617" s="261">
        <v>20060903</v>
      </c>
      <c r="F617" s="262">
        <v>1</v>
      </c>
      <c r="G617">
        <v>26</v>
      </c>
      <c r="H617" s="263" t="s">
        <v>182</v>
      </c>
      <c r="I617" s="263" t="s">
        <v>112</v>
      </c>
      <c r="J617" t="s">
        <v>4807</v>
      </c>
      <c r="L617">
        <f>IFERROR(INDEX(所属情報!$E:$E,MATCH(男子登録情報!A617,所属情報!$A:$A,0)),"")</f>
        <v>492522</v>
      </c>
      <c r="M617" t="str">
        <f t="shared" si="18"/>
        <v>松山　陸 (1)</v>
      </c>
      <c r="N617" t="str">
        <f t="shared" si="19"/>
        <v>ﾏﾂﾔﾏ ﾘｸ</v>
      </c>
      <c r="O617" t="str">
        <f>$J617&amp;" "&amp;$I617&amp;" "&amp;"("&amp;$F617&amp;")"</f>
        <v>JPN Riku (1)</v>
      </c>
      <c r="P617" t="s">
        <v>4765</v>
      </c>
      <c r="Q617" t="s">
        <v>4807</v>
      </c>
      <c r="R617" s="118" t="str">
        <f>IF($B617="","",RIGHT($E617*1000+100+COUNTIF($E$2:$E617,$E617),9))</f>
        <v>060903101</v>
      </c>
    </row>
    <row r="618" spans="1:18" customFormat="1" x14ac:dyDescent="0.4">
      <c r="A618" s="259" t="s">
        <v>234</v>
      </c>
      <c r="B618" s="259">
        <v>617</v>
      </c>
      <c r="C618" s="259" t="s">
        <v>5309</v>
      </c>
      <c r="D618" s="259" t="s">
        <v>5310</v>
      </c>
      <c r="E618" s="261">
        <v>20061107</v>
      </c>
      <c r="F618" s="262">
        <v>1</v>
      </c>
      <c r="G618">
        <v>28</v>
      </c>
      <c r="H618" s="263" t="s">
        <v>436</v>
      </c>
      <c r="I618" s="263" t="s">
        <v>487</v>
      </c>
      <c r="J618" t="s">
        <v>4807</v>
      </c>
      <c r="L618">
        <f>IFERROR(INDEX(所属情報!$E:$E,MATCH(男子登録情報!A618,所属情報!$A:$A,0)),"")</f>
        <v>492522</v>
      </c>
      <c r="M618" t="str">
        <f t="shared" si="18"/>
        <v>丸山　空大 (1)</v>
      </c>
      <c r="N618" t="str">
        <f t="shared" si="19"/>
        <v>ﾏﾙﾔﾏ ｿﾗ</v>
      </c>
      <c r="O618" t="str">
        <f>$J618&amp;" "&amp;$I618&amp;" "&amp;"("&amp;$F618&amp;")"</f>
        <v>JPN Sora (1)</v>
      </c>
      <c r="P618" t="s">
        <v>4771</v>
      </c>
      <c r="Q618" t="s">
        <v>4807</v>
      </c>
      <c r="R618" s="118" t="str">
        <f>IF($B618="","",RIGHT($E618*1000+100+COUNTIF($E$2:$E618,$E618),9))</f>
        <v>061107101</v>
      </c>
    </row>
    <row r="619" spans="1:18" customFormat="1" x14ac:dyDescent="0.4">
      <c r="A619" s="259" t="s">
        <v>234</v>
      </c>
      <c r="B619" s="259">
        <v>618</v>
      </c>
      <c r="C619" s="259" t="s">
        <v>5311</v>
      </c>
      <c r="D619" s="259" t="s">
        <v>5312</v>
      </c>
      <c r="E619" s="261">
        <v>20050614</v>
      </c>
      <c r="F619" s="262">
        <v>2</v>
      </c>
      <c r="G619">
        <v>26</v>
      </c>
      <c r="H619" s="263" t="s">
        <v>368</v>
      </c>
      <c r="I619" s="263" t="s">
        <v>6561</v>
      </c>
      <c r="J619" t="s">
        <v>4807</v>
      </c>
      <c r="L619">
        <f>IFERROR(INDEX(所属情報!$E:$E,MATCH(男子登録情報!A619,所属情報!$A:$A,0)),"")</f>
        <v>492522</v>
      </c>
      <c r="M619" t="str">
        <f t="shared" si="18"/>
        <v>三木　志門 (2)</v>
      </c>
      <c r="N619" t="str">
        <f t="shared" si="19"/>
        <v>ﾐｷ ｼﾓﾝ</v>
      </c>
      <c r="O619" t="str">
        <f>$J619&amp;" "&amp;$I619&amp;" "&amp;"("&amp;$F619&amp;")"</f>
        <v>JPN Shimon (2)</v>
      </c>
      <c r="P619" t="s">
        <v>4766</v>
      </c>
      <c r="Q619" t="s">
        <v>4807</v>
      </c>
      <c r="R619" s="118" t="str">
        <f>IF($B619="","",RIGHT($E619*1000+100+COUNTIF($E$2:$E619,$E619),9))</f>
        <v>050614102</v>
      </c>
    </row>
    <row r="620" spans="1:18" customFormat="1" x14ac:dyDescent="0.4">
      <c r="A620" s="259" t="s">
        <v>234</v>
      </c>
      <c r="B620" s="259">
        <v>619</v>
      </c>
      <c r="C620" s="259" t="s">
        <v>2187</v>
      </c>
      <c r="D620" s="259" t="s">
        <v>2188</v>
      </c>
      <c r="E620" s="261">
        <v>20030618</v>
      </c>
      <c r="F620" s="262">
        <v>4</v>
      </c>
      <c r="G620">
        <v>37</v>
      </c>
      <c r="H620" s="263" t="s">
        <v>2189</v>
      </c>
      <c r="I620" s="263" t="s">
        <v>382</v>
      </c>
      <c r="J620" t="s">
        <v>4807</v>
      </c>
      <c r="L620">
        <f>IFERROR(INDEX(所属情報!$E:$E,MATCH(男子登録情報!A620,所属情報!$A:$A,0)),"")</f>
        <v>492522</v>
      </c>
      <c r="M620" t="str">
        <f t="shared" si="18"/>
        <v>三野　瞳真 (4)</v>
      </c>
      <c r="N620" t="str">
        <f t="shared" si="19"/>
        <v>ﾐﾉ ﾄｳﾏ</v>
      </c>
      <c r="O620" t="str">
        <f>$J620&amp;" "&amp;$I620&amp;" "&amp;"("&amp;$F620&amp;")"</f>
        <v>JPN Toma (4)</v>
      </c>
      <c r="P620" t="s">
        <v>4764</v>
      </c>
      <c r="Q620" t="s">
        <v>4807</v>
      </c>
      <c r="R620" s="118" t="str">
        <f>IF($B620="","",RIGHT($E620*1000+100+COUNTIF($E$2:$E620,$E620),9))</f>
        <v>030618102</v>
      </c>
    </row>
    <row r="621" spans="1:18" customFormat="1" x14ac:dyDescent="0.4">
      <c r="A621" s="259" t="s">
        <v>234</v>
      </c>
      <c r="B621" s="259">
        <v>620</v>
      </c>
      <c r="C621" s="259" t="s">
        <v>5313</v>
      </c>
      <c r="D621" s="259" t="s">
        <v>5314</v>
      </c>
      <c r="E621" s="261">
        <v>20061224</v>
      </c>
      <c r="F621" s="262">
        <v>1</v>
      </c>
      <c r="G621">
        <v>26</v>
      </c>
      <c r="H621" s="263" t="s">
        <v>276</v>
      </c>
      <c r="I621" s="263" t="s">
        <v>841</v>
      </c>
      <c r="J621" t="s">
        <v>4807</v>
      </c>
      <c r="L621">
        <f>IFERROR(INDEX(所属情報!$E:$E,MATCH(男子登録情報!A621,所属情報!$A:$A,0)),"")</f>
        <v>492522</v>
      </c>
      <c r="M621" t="str">
        <f t="shared" si="18"/>
        <v>宮城　威明 (1)</v>
      </c>
      <c r="N621" t="str">
        <f t="shared" si="19"/>
        <v>ﾐﾔｷﾞ ﾀｹｱｷ</v>
      </c>
      <c r="O621" t="str">
        <f>$J621&amp;" "&amp;$I621&amp;" "&amp;"("&amp;$F621&amp;")"</f>
        <v>JPN Takeaki (1)</v>
      </c>
      <c r="P621" t="s">
        <v>4765</v>
      </c>
      <c r="Q621" t="s">
        <v>4807</v>
      </c>
      <c r="R621" s="118" t="str">
        <f>IF($B621="","",RIGHT($E621*1000+100+COUNTIF($E$2:$E621,$E621),9))</f>
        <v>061224101</v>
      </c>
    </row>
    <row r="622" spans="1:18" customFormat="1" x14ac:dyDescent="0.4">
      <c r="A622" s="259" t="s">
        <v>234</v>
      </c>
      <c r="B622" s="259">
        <v>621</v>
      </c>
      <c r="C622" s="259" t="s">
        <v>2190</v>
      </c>
      <c r="D622" s="259" t="s">
        <v>2191</v>
      </c>
      <c r="E622" s="261">
        <v>20030604</v>
      </c>
      <c r="F622" s="262">
        <v>4</v>
      </c>
      <c r="G622">
        <v>22</v>
      </c>
      <c r="H622" s="263" t="s">
        <v>415</v>
      </c>
      <c r="I622" s="263" t="s">
        <v>2192</v>
      </c>
      <c r="J622" t="s">
        <v>4807</v>
      </c>
      <c r="L622">
        <f>IFERROR(INDEX(所属情報!$E:$E,MATCH(男子登録情報!A622,所属情報!$A:$A,0)),"")</f>
        <v>492522</v>
      </c>
      <c r="M622" t="str">
        <f t="shared" si="18"/>
        <v>宮﨑　泉光 (4)</v>
      </c>
      <c r="N622" t="str">
        <f t="shared" si="19"/>
        <v>ﾐﾔｻﾞｷ ｲｽﾞﾐ</v>
      </c>
      <c r="O622" t="str">
        <f>$J622&amp;" "&amp;$I622&amp;" "&amp;"("&amp;$F622&amp;")"</f>
        <v>JPN Izumi (4)</v>
      </c>
      <c r="P622" t="s">
        <v>4799</v>
      </c>
      <c r="Q622" t="s">
        <v>4807</v>
      </c>
      <c r="R622" s="118" t="str">
        <f>IF($B622="","",RIGHT($E622*1000+100+COUNTIF($E$2:$E622,$E622),9))</f>
        <v>030604102</v>
      </c>
    </row>
    <row r="623" spans="1:18" customFormat="1" x14ac:dyDescent="0.4">
      <c r="A623" s="259" t="s">
        <v>234</v>
      </c>
      <c r="B623" s="259">
        <v>622</v>
      </c>
      <c r="C623" s="259" t="s">
        <v>2193</v>
      </c>
      <c r="D623" s="259" t="s">
        <v>2194</v>
      </c>
      <c r="E623" s="261">
        <v>20030622</v>
      </c>
      <c r="F623" s="262">
        <v>4</v>
      </c>
      <c r="G623">
        <v>31</v>
      </c>
      <c r="H623" s="263" t="s">
        <v>277</v>
      </c>
      <c r="I623" s="263" t="s">
        <v>157</v>
      </c>
      <c r="J623" t="s">
        <v>4807</v>
      </c>
      <c r="L623">
        <f>IFERROR(INDEX(所属情報!$E:$E,MATCH(男子登録情報!A623,所属情報!$A:$A,0)),"")</f>
        <v>492522</v>
      </c>
      <c r="M623" t="str">
        <f t="shared" si="18"/>
        <v>宮本　一樹 (4)</v>
      </c>
      <c r="N623" t="str">
        <f t="shared" si="19"/>
        <v>ﾐﾔﾓﾄ ｲﾂｷ</v>
      </c>
      <c r="O623" t="str">
        <f>$J623&amp;" "&amp;$I623&amp;" "&amp;"("&amp;$F623&amp;")"</f>
        <v>JPN Itsuki (4)</v>
      </c>
      <c r="P623" t="s">
        <v>4775</v>
      </c>
      <c r="Q623" t="s">
        <v>4807</v>
      </c>
      <c r="R623" s="118" t="str">
        <f>IF($B623="","",RIGHT($E623*1000+100+COUNTIF($E$2:$E623,$E623),9))</f>
        <v>030622101</v>
      </c>
    </row>
    <row r="624" spans="1:18" customFormat="1" x14ac:dyDescent="0.4">
      <c r="A624" s="259" t="s">
        <v>234</v>
      </c>
      <c r="B624" s="259">
        <v>623</v>
      </c>
      <c r="C624" s="259" t="s">
        <v>5315</v>
      </c>
      <c r="D624" s="259" t="s">
        <v>5316</v>
      </c>
      <c r="E624" s="261">
        <v>20070117</v>
      </c>
      <c r="F624" s="262">
        <v>1</v>
      </c>
      <c r="G624">
        <v>27</v>
      </c>
      <c r="H624" s="263" t="s">
        <v>456</v>
      </c>
      <c r="I624" s="263" t="s">
        <v>871</v>
      </c>
      <c r="J624" t="s">
        <v>4807</v>
      </c>
      <c r="L624">
        <f>IFERROR(INDEX(所属情報!$E:$E,MATCH(男子登録情報!A624,所属情報!$A:$A,0)),"")</f>
        <v>492522</v>
      </c>
      <c r="M624" t="str">
        <f t="shared" si="18"/>
        <v>村田　周 (1)</v>
      </c>
      <c r="N624" t="str">
        <f t="shared" si="19"/>
        <v>ﾑﾗﾀ ｼｭｳ</v>
      </c>
      <c r="O624" t="str">
        <f>$J624&amp;" "&amp;$I624&amp;" "&amp;"("&amp;$F624&amp;")"</f>
        <v>JPN Shu (1)</v>
      </c>
      <c r="P624" t="s">
        <v>4772</v>
      </c>
      <c r="Q624" t="s">
        <v>4807</v>
      </c>
      <c r="R624" s="118" t="str">
        <f>IF($B624="","",RIGHT($E624*1000+100+COUNTIF($E$2:$E624,$E624),9))</f>
        <v>070117101</v>
      </c>
    </row>
    <row r="625" spans="1:18" customFormat="1" x14ac:dyDescent="0.4">
      <c r="A625" s="259" t="s">
        <v>234</v>
      </c>
      <c r="B625" s="259">
        <v>624</v>
      </c>
      <c r="C625" s="259" t="s">
        <v>2195</v>
      </c>
      <c r="D625" s="259" t="s">
        <v>2196</v>
      </c>
      <c r="E625" s="261">
        <v>20030919</v>
      </c>
      <c r="F625" s="262">
        <v>4</v>
      </c>
      <c r="G625">
        <v>25</v>
      </c>
      <c r="H625" s="263" t="s">
        <v>2197</v>
      </c>
      <c r="I625" s="263" t="s">
        <v>43</v>
      </c>
      <c r="J625" t="s">
        <v>4807</v>
      </c>
      <c r="L625">
        <f>IFERROR(INDEX(所属情報!$E:$E,MATCH(男子登録情報!A625,所属情報!$A:$A,0)),"")</f>
        <v>492522</v>
      </c>
      <c r="M625" t="str">
        <f t="shared" si="18"/>
        <v>村山　巧 (4)</v>
      </c>
      <c r="N625" t="str">
        <f t="shared" si="19"/>
        <v>ﾑﾗﾔﾏ ﾀｸﾐ</v>
      </c>
      <c r="O625" t="str">
        <f>$J625&amp;" "&amp;$I625&amp;" "&amp;"("&amp;$F625&amp;")"</f>
        <v>JPN Takumi (4)</v>
      </c>
      <c r="P625" t="s">
        <v>4772</v>
      </c>
      <c r="Q625" t="s">
        <v>4807</v>
      </c>
      <c r="R625" s="118" t="str">
        <f>IF($B625="","",RIGHT($E625*1000+100+COUNTIF($E$2:$E625,$E625),9))</f>
        <v>030919101</v>
      </c>
    </row>
    <row r="626" spans="1:18" customFormat="1" x14ac:dyDescent="0.4">
      <c r="A626" s="259" t="s">
        <v>234</v>
      </c>
      <c r="B626" s="259">
        <v>625</v>
      </c>
      <c r="C626" s="259" t="s">
        <v>5317</v>
      </c>
      <c r="D626" s="259" t="s">
        <v>5318</v>
      </c>
      <c r="E626" s="261">
        <v>20050811</v>
      </c>
      <c r="F626" s="262">
        <v>2</v>
      </c>
      <c r="G626">
        <v>25</v>
      </c>
      <c r="H626" s="263" t="s">
        <v>45</v>
      </c>
      <c r="I626" s="263" t="s">
        <v>213</v>
      </c>
      <c r="J626" t="s">
        <v>4807</v>
      </c>
      <c r="L626">
        <f>IFERROR(INDEX(所属情報!$E:$E,MATCH(男子登録情報!A626,所属情報!$A:$A,0)),"")</f>
        <v>492522</v>
      </c>
      <c r="M626" t="str">
        <f t="shared" si="18"/>
        <v>森田　誠矢 (2)</v>
      </c>
      <c r="N626" t="str">
        <f t="shared" si="19"/>
        <v>ﾓﾘﾀ ｾｲﾔ</v>
      </c>
      <c r="O626" t="str">
        <f>$J626&amp;" "&amp;$I626&amp;" "&amp;"("&amp;$F626&amp;")"</f>
        <v>JPN Seiya (2)</v>
      </c>
      <c r="P626" t="s">
        <v>4766</v>
      </c>
      <c r="Q626" t="s">
        <v>4807</v>
      </c>
      <c r="R626" s="118" t="str">
        <f>IF($B626="","",RIGHT($E626*1000+100+COUNTIF($E$2:$E626,$E626),9))</f>
        <v>050811101</v>
      </c>
    </row>
    <row r="627" spans="1:18" customFormat="1" x14ac:dyDescent="0.4">
      <c r="A627" s="259" t="s">
        <v>234</v>
      </c>
      <c r="B627" s="259">
        <v>626</v>
      </c>
      <c r="C627" s="259" t="s">
        <v>2214</v>
      </c>
      <c r="D627" s="259" t="s">
        <v>3619</v>
      </c>
      <c r="E627" s="261">
        <v>20040522</v>
      </c>
      <c r="F627" s="262">
        <v>3</v>
      </c>
      <c r="G627">
        <v>28</v>
      </c>
      <c r="H627" s="263" t="s">
        <v>2215</v>
      </c>
      <c r="I627" s="263" t="s">
        <v>250</v>
      </c>
      <c r="J627" t="s">
        <v>4807</v>
      </c>
      <c r="L627">
        <f>IFERROR(INDEX(所属情報!$E:$E,MATCH(男子登録情報!A627,所属情報!$A:$A,0)),"")</f>
        <v>492522</v>
      </c>
      <c r="M627" t="str">
        <f t="shared" si="18"/>
        <v>八鍬　薫 (3)</v>
      </c>
      <c r="N627" t="str">
        <f t="shared" si="19"/>
        <v>ﾔｸﾜ ｶｵﾙ</v>
      </c>
      <c r="O627" t="str">
        <f>$J627&amp;" "&amp;$I627&amp;" "&amp;"("&amp;$F627&amp;")"</f>
        <v>JPN Kaoru (3)</v>
      </c>
      <c r="P627" t="s">
        <v>4789</v>
      </c>
      <c r="Q627" t="s">
        <v>4807</v>
      </c>
      <c r="R627" s="118" t="str">
        <f>IF($B627="","",RIGHT($E627*1000+100+COUNTIF($E$2:$E627,$E627),9))</f>
        <v>040522101</v>
      </c>
    </row>
    <row r="628" spans="1:18" customFormat="1" x14ac:dyDescent="0.4">
      <c r="A628" s="259" t="s">
        <v>234</v>
      </c>
      <c r="B628" s="259">
        <v>627</v>
      </c>
      <c r="C628" s="259" t="s">
        <v>5319</v>
      </c>
      <c r="D628" s="259" t="s">
        <v>5320</v>
      </c>
      <c r="E628" s="261">
        <v>20061009</v>
      </c>
      <c r="F628" s="262">
        <v>1</v>
      </c>
      <c r="G628">
        <v>26</v>
      </c>
      <c r="H628" s="263" t="s">
        <v>6562</v>
      </c>
      <c r="I628" s="263" t="s">
        <v>222</v>
      </c>
      <c r="J628" t="s">
        <v>4807</v>
      </c>
      <c r="L628">
        <f>IFERROR(INDEX(所属情報!$E:$E,MATCH(男子登録情報!A628,所属情報!$A:$A,0)),"")</f>
        <v>492522</v>
      </c>
      <c r="M628" t="str">
        <f t="shared" si="18"/>
        <v>柳　大翔 (1)</v>
      </c>
      <c r="N628" t="str">
        <f t="shared" si="19"/>
        <v>ﾔﾅｷﾞ ﾊﾙﾄ</v>
      </c>
      <c r="O628" t="str">
        <f>$J628&amp;" "&amp;$I628&amp;" "&amp;"("&amp;$F628&amp;")"</f>
        <v>JPN Haruto (1)</v>
      </c>
      <c r="P628" t="s">
        <v>4765</v>
      </c>
      <c r="Q628" t="s">
        <v>4807</v>
      </c>
      <c r="R628" s="118" t="str">
        <f>IF($B628="","",RIGHT($E628*1000+100+COUNTIF($E$2:$E628,$E628),9))</f>
        <v>061009101</v>
      </c>
    </row>
    <row r="629" spans="1:18" customFormat="1" x14ac:dyDescent="0.4">
      <c r="A629" s="259" t="s">
        <v>234</v>
      </c>
      <c r="B629" s="259">
        <v>628</v>
      </c>
      <c r="C629" s="259" t="s">
        <v>5321</v>
      </c>
      <c r="D629" s="259" t="s">
        <v>5322</v>
      </c>
      <c r="E629" s="261">
        <v>20070201</v>
      </c>
      <c r="F629" s="262">
        <v>1</v>
      </c>
      <c r="G629">
        <v>24</v>
      </c>
      <c r="H629" s="263" t="s">
        <v>6563</v>
      </c>
      <c r="I629" s="263" t="s">
        <v>213</v>
      </c>
      <c r="J629" t="s">
        <v>4807</v>
      </c>
      <c r="L629">
        <f>IFERROR(INDEX(所属情報!$E:$E,MATCH(男子登録情報!A629,所属情報!$A:$A,0)),"")</f>
        <v>492522</v>
      </c>
      <c r="M629" t="str">
        <f t="shared" si="18"/>
        <v>柳田　晴哉 (1)</v>
      </c>
      <c r="N629" t="str">
        <f t="shared" si="19"/>
        <v>ﾔﾅﾀﾞ ｾｲﾔ</v>
      </c>
      <c r="O629" t="str">
        <f>$J629&amp;" "&amp;$I629&amp;" "&amp;"("&amp;$F629&amp;")"</f>
        <v>JPN Seiya (1)</v>
      </c>
      <c r="P629" t="s">
        <v>4766</v>
      </c>
      <c r="Q629" t="s">
        <v>4807</v>
      </c>
      <c r="R629" s="118" t="str">
        <f>IF($B629="","",RIGHT($E629*1000+100+COUNTIF($E$2:$E629,$E629),9))</f>
        <v>070201101</v>
      </c>
    </row>
    <row r="630" spans="1:18" customFormat="1" x14ac:dyDescent="0.4">
      <c r="A630" s="259" t="s">
        <v>234</v>
      </c>
      <c r="B630" s="259">
        <v>629</v>
      </c>
      <c r="C630" s="259" t="s">
        <v>5323</v>
      </c>
      <c r="D630" s="259" t="s">
        <v>5324</v>
      </c>
      <c r="E630" s="261">
        <v>20051222</v>
      </c>
      <c r="F630" s="262">
        <v>2</v>
      </c>
      <c r="G630">
        <v>25</v>
      </c>
      <c r="H630" s="263" t="s">
        <v>223</v>
      </c>
      <c r="I630" s="263" t="s">
        <v>489</v>
      </c>
      <c r="J630" t="s">
        <v>4807</v>
      </c>
      <c r="L630">
        <f>IFERROR(INDEX(所属情報!$E:$E,MATCH(男子登録情報!A630,所属情報!$A:$A,0)),"")</f>
        <v>492522</v>
      </c>
      <c r="M630" t="str">
        <f t="shared" si="18"/>
        <v>山口　正孝 (2)</v>
      </c>
      <c r="N630" t="str">
        <f t="shared" si="19"/>
        <v>ﾔﾏｸﾞﾁ ﾏｻﾀｶ</v>
      </c>
      <c r="O630" t="str">
        <f>$J630&amp;" "&amp;$I630&amp;" "&amp;"("&amp;$F630&amp;")"</f>
        <v>JPN Masataka (2)</v>
      </c>
      <c r="P630" t="s">
        <v>4765</v>
      </c>
      <c r="Q630" t="s">
        <v>4807</v>
      </c>
      <c r="R630" s="118" t="str">
        <f>IF($B630="","",RIGHT($E630*1000+100+COUNTIF($E$2:$E630,$E630),9))</f>
        <v>051222102</v>
      </c>
    </row>
    <row r="631" spans="1:18" customFormat="1" x14ac:dyDescent="0.4">
      <c r="A631" s="259" t="s">
        <v>234</v>
      </c>
      <c r="B631" s="259">
        <v>630</v>
      </c>
      <c r="C631" s="259" t="s">
        <v>2252</v>
      </c>
      <c r="D631" s="259" t="s">
        <v>2253</v>
      </c>
      <c r="E631" s="261">
        <v>20040512</v>
      </c>
      <c r="F631" s="262">
        <v>3</v>
      </c>
      <c r="G631">
        <v>42</v>
      </c>
      <c r="H631" s="263" t="s">
        <v>309</v>
      </c>
      <c r="I631" s="263" t="s">
        <v>222</v>
      </c>
      <c r="J631" t="s">
        <v>4807</v>
      </c>
      <c r="L631">
        <f>IFERROR(INDEX(所属情報!$E:$E,MATCH(男子登録情報!A631,所属情報!$A:$A,0)),"")</f>
        <v>492522</v>
      </c>
      <c r="M631" t="str">
        <f t="shared" si="18"/>
        <v>山崎　遥人 (3)</v>
      </c>
      <c r="N631" t="str">
        <f t="shared" si="19"/>
        <v>ﾔﾏｻｷ ﾊﾙﾄ</v>
      </c>
      <c r="O631" t="str">
        <f>$J631&amp;" "&amp;$I631&amp;" "&amp;"("&amp;$F631&amp;")"</f>
        <v>JPN Haruto (3)</v>
      </c>
      <c r="P631" t="s">
        <v>4765</v>
      </c>
      <c r="Q631" t="s">
        <v>4807</v>
      </c>
      <c r="R631" s="118" t="str">
        <f>IF($B631="","",RIGHT($E631*1000+100+COUNTIF($E$2:$E631,$E631),9))</f>
        <v>040512101</v>
      </c>
    </row>
    <row r="632" spans="1:18" customFormat="1" x14ac:dyDescent="0.4">
      <c r="A632" s="259" t="s">
        <v>234</v>
      </c>
      <c r="B632" s="259">
        <v>631</v>
      </c>
      <c r="C632" s="259" t="s">
        <v>5325</v>
      </c>
      <c r="D632" s="259" t="s">
        <v>5326</v>
      </c>
      <c r="E632" s="261">
        <v>20060512</v>
      </c>
      <c r="F632" s="262">
        <v>1</v>
      </c>
      <c r="G632">
        <v>25</v>
      </c>
      <c r="H632" s="263" t="s">
        <v>244</v>
      </c>
      <c r="I632" s="263" t="s">
        <v>388</v>
      </c>
      <c r="J632" t="s">
        <v>4807</v>
      </c>
      <c r="L632">
        <f>IFERROR(INDEX(所属情報!$E:$E,MATCH(男子登録情報!A632,所属情報!$A:$A,0)),"")</f>
        <v>492522</v>
      </c>
      <c r="M632" t="str">
        <f t="shared" si="18"/>
        <v>山本　渉琉 (1)</v>
      </c>
      <c r="N632" t="str">
        <f t="shared" si="19"/>
        <v>ﾔﾏﾓﾄ ﾜﾀﾙ</v>
      </c>
      <c r="O632" t="str">
        <f>$J632&amp;" "&amp;$I632&amp;" "&amp;"("&amp;$F632&amp;")"</f>
        <v>JPN Wataru (1)</v>
      </c>
      <c r="P632" t="s">
        <v>4765</v>
      </c>
      <c r="Q632" t="s">
        <v>4807</v>
      </c>
      <c r="R632" s="118" t="str">
        <f>IF($B632="","",RIGHT($E632*1000+100+COUNTIF($E$2:$E632,$E632),9))</f>
        <v>060512101</v>
      </c>
    </row>
    <row r="633" spans="1:18" customFormat="1" x14ac:dyDescent="0.4">
      <c r="A633" s="259" t="s">
        <v>234</v>
      </c>
      <c r="B633" s="259">
        <v>632</v>
      </c>
      <c r="C633" s="259" t="s">
        <v>2198</v>
      </c>
      <c r="D633" s="259" t="s">
        <v>2199</v>
      </c>
      <c r="E633" s="261">
        <v>20031021</v>
      </c>
      <c r="F633" s="262">
        <v>4</v>
      </c>
      <c r="G633">
        <v>26</v>
      </c>
      <c r="H633" s="263" t="s">
        <v>462</v>
      </c>
      <c r="I633" s="263" t="s">
        <v>37</v>
      </c>
      <c r="J633" t="s">
        <v>4807</v>
      </c>
      <c r="L633">
        <f>IFERROR(INDEX(所属情報!$E:$E,MATCH(男子登録情報!A633,所属情報!$A:$A,0)),"")</f>
        <v>492522</v>
      </c>
      <c r="M633" t="str">
        <f t="shared" si="18"/>
        <v>吉岡　晴輝 (4)</v>
      </c>
      <c r="N633" t="str">
        <f t="shared" si="19"/>
        <v>ﾖｼｵｶ ﾊﾙｷ</v>
      </c>
      <c r="O633" t="str">
        <f>$J633&amp;" "&amp;$I633&amp;" "&amp;"("&amp;$F633&amp;")"</f>
        <v>JPN Haruki (4)</v>
      </c>
      <c r="P633" t="s">
        <v>4765</v>
      </c>
      <c r="Q633" t="s">
        <v>4807</v>
      </c>
      <c r="R633" s="118" t="str">
        <f>IF($B633="","",RIGHT($E633*1000+100+COUNTIF($E$2:$E633,$E633),9))</f>
        <v>031021101</v>
      </c>
    </row>
    <row r="634" spans="1:18" customFormat="1" x14ac:dyDescent="0.4">
      <c r="A634" s="259" t="s">
        <v>234</v>
      </c>
      <c r="B634" s="259">
        <v>633</v>
      </c>
      <c r="C634" s="259" t="s">
        <v>5327</v>
      </c>
      <c r="D634" s="259" t="s">
        <v>5328</v>
      </c>
      <c r="E634" s="261">
        <v>20051105</v>
      </c>
      <c r="F634" s="262">
        <v>2</v>
      </c>
      <c r="G634">
        <v>42</v>
      </c>
      <c r="H634" s="263" t="s">
        <v>161</v>
      </c>
      <c r="I634" s="263" t="s">
        <v>160</v>
      </c>
      <c r="J634" t="s">
        <v>4807</v>
      </c>
      <c r="L634">
        <f>IFERROR(INDEX(所属情報!$E:$E,MATCH(男子登録情報!A634,所属情報!$A:$A,0)),"")</f>
        <v>492522</v>
      </c>
      <c r="M634" t="str">
        <f t="shared" si="18"/>
        <v>吉田　直生 (2)</v>
      </c>
      <c r="N634" t="str">
        <f t="shared" si="19"/>
        <v>ﾖｼﾀﾞ ﾅｵｷ</v>
      </c>
      <c r="O634" t="str">
        <f>$J634&amp;" "&amp;$I634&amp;" "&amp;"("&amp;$F634&amp;")"</f>
        <v>JPN Naoki (2)</v>
      </c>
      <c r="P634" t="s">
        <v>4769</v>
      </c>
      <c r="Q634" t="s">
        <v>4807</v>
      </c>
      <c r="R634" s="118" t="str">
        <f>IF($B634="","",RIGHT($E634*1000+100+COUNTIF($E$2:$E634,$E634),9))</f>
        <v>051105104</v>
      </c>
    </row>
    <row r="635" spans="1:18" customFormat="1" x14ac:dyDescent="0.4">
      <c r="A635" s="259" t="s">
        <v>234</v>
      </c>
      <c r="B635" s="259">
        <v>634</v>
      </c>
      <c r="C635" s="259" t="s">
        <v>5329</v>
      </c>
      <c r="D635" s="259" t="s">
        <v>5330</v>
      </c>
      <c r="E635" s="261">
        <v>20050425</v>
      </c>
      <c r="F635" s="262">
        <v>2</v>
      </c>
      <c r="G635">
        <v>37</v>
      </c>
      <c r="H635" s="263" t="s">
        <v>161</v>
      </c>
      <c r="I635" s="263" t="s">
        <v>121</v>
      </c>
      <c r="J635" t="s">
        <v>4807</v>
      </c>
      <c r="L635">
        <f>IFERROR(INDEX(所属情報!$E:$E,MATCH(男子登録情報!A635,所属情報!$A:$A,0)),"")</f>
        <v>492522</v>
      </c>
      <c r="M635" t="str">
        <f t="shared" si="18"/>
        <v>吉田　直也 (2)</v>
      </c>
      <c r="N635" t="str">
        <f t="shared" si="19"/>
        <v>ﾖｼﾀﾞ ﾅｵﾔ</v>
      </c>
      <c r="O635" t="str">
        <f>$J635&amp;" "&amp;$I635&amp;" "&amp;"("&amp;$F635&amp;")"</f>
        <v>JPN Naoya (2)</v>
      </c>
      <c r="P635" t="s">
        <v>4769</v>
      </c>
      <c r="Q635" t="s">
        <v>4807</v>
      </c>
      <c r="R635" s="118" t="str">
        <f>IF($B635="","",RIGHT($E635*1000+100+COUNTIF($E$2:$E635,$E635),9))</f>
        <v>050425101</v>
      </c>
    </row>
    <row r="636" spans="1:18" customFormat="1" x14ac:dyDescent="0.4">
      <c r="A636" s="259" t="s">
        <v>234</v>
      </c>
      <c r="B636" s="259">
        <v>635</v>
      </c>
      <c r="C636" s="259" t="s">
        <v>5331</v>
      </c>
      <c r="D636" s="259" t="s">
        <v>5332</v>
      </c>
      <c r="E636" s="261">
        <v>20070315</v>
      </c>
      <c r="F636" s="262">
        <v>1</v>
      </c>
      <c r="G636">
        <v>21</v>
      </c>
      <c r="H636" s="263" t="s">
        <v>6564</v>
      </c>
      <c r="I636" s="263" t="s">
        <v>36</v>
      </c>
      <c r="J636" t="s">
        <v>4807</v>
      </c>
      <c r="L636">
        <f>IFERROR(INDEX(所属情報!$E:$E,MATCH(男子登録情報!A636,所属情報!$A:$A,0)),"")</f>
        <v>492522</v>
      </c>
      <c r="M636" t="str">
        <f t="shared" si="18"/>
        <v>吉谷　悠輝 (1)</v>
      </c>
      <c r="N636" t="str">
        <f t="shared" si="19"/>
        <v>ﾖｼﾀﾆ ﾕｳｷ</v>
      </c>
      <c r="O636" t="str">
        <f>$J636&amp;" "&amp;$I636&amp;" "&amp;"("&amp;$F636&amp;")"</f>
        <v>JPN Yuki (1)</v>
      </c>
      <c r="P636" t="s">
        <v>4765</v>
      </c>
      <c r="Q636" t="s">
        <v>4807</v>
      </c>
      <c r="R636" s="118" t="str">
        <f>IF($B636="","",RIGHT($E636*1000+100+COUNTIF($E$2:$E636,$E636),9))</f>
        <v>070315101</v>
      </c>
    </row>
    <row r="637" spans="1:18" customFormat="1" x14ac:dyDescent="0.4">
      <c r="A637" s="259" t="s">
        <v>234</v>
      </c>
      <c r="B637" s="259">
        <v>636</v>
      </c>
      <c r="C637" s="259" t="s">
        <v>2267</v>
      </c>
      <c r="D637" s="259" t="s">
        <v>2268</v>
      </c>
      <c r="E637" s="261">
        <v>20050222</v>
      </c>
      <c r="F637" s="262">
        <v>3</v>
      </c>
      <c r="G637">
        <v>25</v>
      </c>
      <c r="H637" s="263" t="s">
        <v>410</v>
      </c>
      <c r="I637" s="263" t="s">
        <v>487</v>
      </c>
      <c r="J637" t="s">
        <v>4807</v>
      </c>
      <c r="L637">
        <f>IFERROR(INDEX(所属情報!$E:$E,MATCH(男子登録情報!A637,所属情報!$A:$A,0)),"")</f>
        <v>492522</v>
      </c>
      <c r="M637" t="str">
        <f t="shared" si="18"/>
        <v>吉本　空 (3)</v>
      </c>
      <c r="N637" t="str">
        <f t="shared" si="19"/>
        <v>ﾖｼﾓﾄ ｿﾗ</v>
      </c>
      <c r="O637" t="str">
        <f>$J637&amp;" "&amp;$I637&amp;" "&amp;"("&amp;$F637&amp;")"</f>
        <v>JPN Sora (3)</v>
      </c>
      <c r="P637" t="s">
        <v>4765</v>
      </c>
      <c r="Q637" t="s">
        <v>4807</v>
      </c>
      <c r="R637" s="118" t="str">
        <f>IF($B637="","",RIGHT($E637*1000+100+COUNTIF($E$2:$E637,$E637),9))</f>
        <v>050222101</v>
      </c>
    </row>
    <row r="638" spans="1:18" customFormat="1" x14ac:dyDescent="0.4">
      <c r="A638" s="259" t="s">
        <v>234</v>
      </c>
      <c r="B638" s="259">
        <v>637</v>
      </c>
      <c r="C638" s="259" t="s">
        <v>2200</v>
      </c>
      <c r="D638" s="259" t="s">
        <v>2201</v>
      </c>
      <c r="E638" s="261">
        <v>20030403</v>
      </c>
      <c r="F638" s="262">
        <v>4</v>
      </c>
      <c r="G638">
        <v>28</v>
      </c>
      <c r="H638" s="263" t="s">
        <v>325</v>
      </c>
      <c r="I638" s="263" t="s">
        <v>760</v>
      </c>
      <c r="J638" t="s">
        <v>4807</v>
      </c>
      <c r="L638">
        <f>IFERROR(INDEX(所属情報!$E:$E,MATCH(男子登録情報!A638,所属情報!$A:$A,0)),"")</f>
        <v>492522</v>
      </c>
      <c r="M638" t="str">
        <f t="shared" si="18"/>
        <v>和田　一晃 (4)</v>
      </c>
      <c r="N638" t="str">
        <f t="shared" si="19"/>
        <v>ﾜﾀﾞ ｶｽﾞｱｷ</v>
      </c>
      <c r="O638" t="str">
        <f>$J638&amp;" "&amp;$I638&amp;" "&amp;"("&amp;$F638&amp;")"</f>
        <v>JPN Kazuaki (4)</v>
      </c>
      <c r="P638" t="s">
        <v>4766</v>
      </c>
      <c r="Q638" t="s">
        <v>4807</v>
      </c>
      <c r="R638" s="118" t="str">
        <f>IF($B638="","",RIGHT($E638*1000+100+COUNTIF($E$2:$E638,$E638),9))</f>
        <v>030403102</v>
      </c>
    </row>
    <row r="639" spans="1:18" customFormat="1" x14ac:dyDescent="0.4">
      <c r="A639" s="259" t="s">
        <v>234</v>
      </c>
      <c r="B639" s="259">
        <v>638</v>
      </c>
      <c r="C639" s="259" t="s">
        <v>5333</v>
      </c>
      <c r="D639" s="259" t="s">
        <v>5334</v>
      </c>
      <c r="E639" s="261">
        <v>20060530</v>
      </c>
      <c r="F639" s="262">
        <v>1</v>
      </c>
      <c r="G639">
        <v>27</v>
      </c>
      <c r="H639" s="263" t="s">
        <v>325</v>
      </c>
      <c r="I639" s="263" t="s">
        <v>142</v>
      </c>
      <c r="J639" t="s">
        <v>4807</v>
      </c>
      <c r="L639">
        <f>IFERROR(INDEX(所属情報!$E:$E,MATCH(男子登録情報!A639,所属情報!$A:$A,0)),"")</f>
        <v>492522</v>
      </c>
      <c r="M639" t="str">
        <f t="shared" si="18"/>
        <v>和田　真明 (1)</v>
      </c>
      <c r="N639" t="str">
        <f t="shared" si="19"/>
        <v>ﾜﾀﾞ ﾏｻｱｷ</v>
      </c>
      <c r="O639" t="str">
        <f>$J639&amp;" "&amp;$I639&amp;" "&amp;"("&amp;$F639&amp;")"</f>
        <v>JPN Masaki (1)</v>
      </c>
      <c r="P639" t="s">
        <v>4771</v>
      </c>
      <c r="Q639" t="s">
        <v>4807</v>
      </c>
      <c r="R639" s="118" t="str">
        <f>IF($B639="","",RIGHT($E639*1000+100+COUNTIF($E$2:$E639,$E639),9))</f>
        <v>060530101</v>
      </c>
    </row>
    <row r="640" spans="1:18" customFormat="1" x14ac:dyDescent="0.4">
      <c r="A640" s="259" t="s">
        <v>234</v>
      </c>
      <c r="B640" s="259">
        <v>639</v>
      </c>
      <c r="C640" s="259" t="s">
        <v>5335</v>
      </c>
      <c r="D640" s="259" t="s">
        <v>5336</v>
      </c>
      <c r="E640" s="261">
        <v>20060714</v>
      </c>
      <c r="F640" s="262">
        <v>1</v>
      </c>
      <c r="G640">
        <v>27</v>
      </c>
      <c r="H640" s="263" t="s">
        <v>6565</v>
      </c>
      <c r="I640" s="263" t="s">
        <v>246</v>
      </c>
      <c r="J640" t="s">
        <v>4807</v>
      </c>
      <c r="L640">
        <f>IFERROR(INDEX(所属情報!$E:$E,MATCH(男子登録情報!A640,所属情報!$A:$A,0)),"")</f>
        <v>492522</v>
      </c>
      <c r="M640" t="str">
        <f t="shared" si="18"/>
        <v>村上　翔太 (1)</v>
      </c>
      <c r="N640" t="str">
        <f t="shared" si="19"/>
        <v>ﾑﾗｶﾐ ｼｮｳﾀ</v>
      </c>
      <c r="O640" t="str">
        <f>$J640&amp;" "&amp;$I640&amp;" "&amp;"("&amp;$F640&amp;")"</f>
        <v>JPN Shota (1)</v>
      </c>
      <c r="P640" t="s">
        <v>4774</v>
      </c>
      <c r="Q640" t="s">
        <v>4807</v>
      </c>
      <c r="R640" s="118" t="str">
        <f>IF($B640="","",RIGHT($E640*1000+100+COUNTIF($E$2:$E640,$E640),9))</f>
        <v>060714101</v>
      </c>
    </row>
    <row r="641" spans="1:18" customFormat="1" x14ac:dyDescent="0.4">
      <c r="A641" s="259" t="s">
        <v>393</v>
      </c>
      <c r="B641" s="259">
        <v>640</v>
      </c>
      <c r="C641" s="259" t="s">
        <v>441</v>
      </c>
      <c r="D641" s="259" t="s">
        <v>442</v>
      </c>
      <c r="E641" s="261">
        <v>20011028</v>
      </c>
      <c r="F641" s="262" t="s">
        <v>453</v>
      </c>
      <c r="G641">
        <v>28</v>
      </c>
      <c r="H641" s="263" t="s">
        <v>443</v>
      </c>
      <c r="I641" s="263" t="s">
        <v>292</v>
      </c>
      <c r="J641" t="s">
        <v>4807</v>
      </c>
      <c r="L641">
        <f>IFERROR(INDEX(所属情報!$E:$E,MATCH(男子登録情報!A641,所属情報!$A:$A,0)),"")</f>
        <v>492213</v>
      </c>
      <c r="M641" t="str">
        <f t="shared" si="18"/>
        <v>黒田　翔貴 (M2)</v>
      </c>
      <c r="N641" t="str">
        <f t="shared" si="19"/>
        <v>ｸﾛﾀﾞ ｼｮｳｷ</v>
      </c>
      <c r="O641" t="str">
        <f>$J641&amp;" "&amp;$I641&amp;" "&amp;"("&amp;$F641&amp;")"</f>
        <v>JPN Shoki (M2)</v>
      </c>
      <c r="P641" t="s">
        <v>4770</v>
      </c>
      <c r="Q641" t="s">
        <v>4807</v>
      </c>
      <c r="R641" s="118" t="str">
        <f>IF($B641="","",RIGHT($E641*1000+100+COUNTIF($E$2:$E641,$E641),9))</f>
        <v>011028101</v>
      </c>
    </row>
    <row r="642" spans="1:18" customFormat="1" x14ac:dyDescent="0.4">
      <c r="A642" s="259" t="s">
        <v>393</v>
      </c>
      <c r="B642" s="259">
        <v>641</v>
      </c>
      <c r="C642" s="259" t="s">
        <v>5337</v>
      </c>
      <c r="D642" s="259" t="s">
        <v>445</v>
      </c>
      <c r="E642" s="261">
        <v>20020318</v>
      </c>
      <c r="F642" s="262" t="s">
        <v>453</v>
      </c>
      <c r="G642">
        <v>28</v>
      </c>
      <c r="H642" s="263" t="s">
        <v>446</v>
      </c>
      <c r="I642" s="263" t="s">
        <v>158</v>
      </c>
      <c r="J642" t="s">
        <v>4807</v>
      </c>
      <c r="L642">
        <f>IFERROR(INDEX(所属情報!$E:$E,MATCH(男子登録情報!A642,所属情報!$A:$A,0)),"")</f>
        <v>492213</v>
      </c>
      <c r="M642" t="str">
        <f t="shared" ref="M642:M705" si="20">$C642&amp;" "&amp;"("&amp;$F642&amp;")"</f>
        <v>湯浅　可絃 (M2)</v>
      </c>
      <c r="N642" t="str">
        <f t="shared" si="19"/>
        <v>ﾕｱｻ ｶｲﾄ</v>
      </c>
      <c r="O642" t="str">
        <f>$J642&amp;" "&amp;$I642&amp;" "&amp;"("&amp;$F642&amp;")"</f>
        <v>JPN Kaito (M2)</v>
      </c>
      <c r="P642" t="s">
        <v>4765</v>
      </c>
      <c r="Q642" t="s">
        <v>4807</v>
      </c>
      <c r="R642" s="118" t="str">
        <f>IF($B642="","",RIGHT($E642*1000+100+COUNTIF($E$2:$E642,$E642),9))</f>
        <v>020318101</v>
      </c>
    </row>
    <row r="643" spans="1:18" customFormat="1" x14ac:dyDescent="0.4">
      <c r="A643" s="259" t="s">
        <v>393</v>
      </c>
      <c r="B643" s="259">
        <v>642</v>
      </c>
      <c r="C643" s="259" t="s">
        <v>898</v>
      </c>
      <c r="D643" s="259" t="s">
        <v>899</v>
      </c>
      <c r="E643" s="261">
        <v>20021011</v>
      </c>
      <c r="F643" s="262">
        <v>4</v>
      </c>
      <c r="G643">
        <v>30</v>
      </c>
      <c r="H643" s="263" t="s">
        <v>900</v>
      </c>
      <c r="I643" s="263" t="s">
        <v>54</v>
      </c>
      <c r="J643" t="s">
        <v>4807</v>
      </c>
      <c r="L643">
        <f>IFERROR(INDEX(所属情報!$E:$E,MATCH(男子登録情報!A643,所属情報!$A:$A,0)),"")</f>
        <v>492213</v>
      </c>
      <c r="M643" t="str">
        <f t="shared" si="20"/>
        <v>諏訪　皓己 (4)</v>
      </c>
      <c r="N643" t="str">
        <f t="shared" ref="N643:N706" si="21">$D643</f>
        <v>ｽﾜ ｺｳｷ</v>
      </c>
      <c r="O643" t="str">
        <f>$J643&amp;" "&amp;$I643&amp;" "&amp;"("&amp;$F643&amp;")"</f>
        <v>JPN Koki (4)</v>
      </c>
      <c r="P643" t="s">
        <v>4766</v>
      </c>
      <c r="Q643" t="s">
        <v>4807</v>
      </c>
      <c r="R643" s="118" t="str">
        <f>IF($B643="","",RIGHT($E643*1000+100+COUNTIF($E$2:$E643,$E643),9))</f>
        <v>021011101</v>
      </c>
    </row>
    <row r="644" spans="1:18" customFormat="1" x14ac:dyDescent="0.4">
      <c r="A644" s="259"/>
      <c r="B644" s="259"/>
      <c r="C644" s="259"/>
      <c r="D644" s="259"/>
      <c r="E644" s="261"/>
      <c r="F644" s="262"/>
      <c r="H644" s="263"/>
      <c r="I644" s="263"/>
      <c r="L644" t="str">
        <f>IFERROR(INDEX(所属情報!$E:$E,MATCH(男子登録情報!A644,所属情報!$A:$A,0)),"")</f>
        <v/>
      </c>
      <c r="M644" t="str">
        <f t="shared" si="20"/>
        <v xml:space="preserve"> ()</v>
      </c>
      <c r="N644">
        <f t="shared" si="21"/>
        <v>0</v>
      </c>
      <c r="O644" t="str">
        <f>$J644&amp;" "&amp;$I644&amp;" "&amp;"("&amp;$F644&amp;")"</f>
        <v xml:space="preserve">  ()</v>
      </c>
      <c r="P644" t="s">
        <v>4765</v>
      </c>
      <c r="Q644" t="s">
        <v>4807</v>
      </c>
      <c r="R644" s="118" t="str">
        <f>IF($B644="","",RIGHT($E644*1000+100+COUNTIF($E$2:$E644,$E644),9))</f>
        <v/>
      </c>
    </row>
    <row r="645" spans="1:18" customFormat="1" x14ac:dyDescent="0.4">
      <c r="A645" s="259" t="s">
        <v>393</v>
      </c>
      <c r="B645" s="259">
        <v>644</v>
      </c>
      <c r="C645" s="259" t="s">
        <v>1676</v>
      </c>
      <c r="D645" s="259" t="s">
        <v>1677</v>
      </c>
      <c r="E645" s="261">
        <v>20011029</v>
      </c>
      <c r="F645" s="262">
        <v>4</v>
      </c>
      <c r="G645">
        <v>27</v>
      </c>
      <c r="H645" s="263" t="s">
        <v>1678</v>
      </c>
      <c r="I645" s="263" t="s">
        <v>177</v>
      </c>
      <c r="J645" t="s">
        <v>4807</v>
      </c>
      <c r="L645">
        <f>IFERROR(INDEX(所属情報!$E:$E,MATCH(男子登録情報!A645,所属情報!$A:$A,0)),"")</f>
        <v>492213</v>
      </c>
      <c r="M645" t="str">
        <f t="shared" si="20"/>
        <v>諸岡　一也 (4)</v>
      </c>
      <c r="N645" t="str">
        <f t="shared" si="21"/>
        <v>ﾓﾛｵｶ ｶｽﾞﾔ</v>
      </c>
      <c r="O645" t="str">
        <f>$J645&amp;" "&amp;$I645&amp;" "&amp;"("&amp;$F645&amp;")"</f>
        <v>JPN Kazuya (4)</v>
      </c>
      <c r="P645" t="s">
        <v>4779</v>
      </c>
      <c r="Q645" t="s">
        <v>4807</v>
      </c>
      <c r="R645" s="118" t="str">
        <f>IF($B645="","",RIGHT($E645*1000+100+COUNTIF($E$2:$E645,$E645),9))</f>
        <v>011029101</v>
      </c>
    </row>
    <row r="646" spans="1:18" customFormat="1" x14ac:dyDescent="0.4">
      <c r="A646" s="259" t="s">
        <v>393</v>
      </c>
      <c r="B646" s="259">
        <v>645</v>
      </c>
      <c r="C646" s="259" t="s">
        <v>1679</v>
      </c>
      <c r="D646" s="259" t="s">
        <v>1680</v>
      </c>
      <c r="E646" s="261">
        <v>20030414</v>
      </c>
      <c r="F646" s="262">
        <v>4</v>
      </c>
      <c r="G646">
        <v>28</v>
      </c>
      <c r="H646" s="263" t="s">
        <v>176</v>
      </c>
      <c r="I646" s="263" t="s">
        <v>466</v>
      </c>
      <c r="J646" t="s">
        <v>4807</v>
      </c>
      <c r="L646">
        <f>IFERROR(INDEX(所属情報!$E:$E,MATCH(男子登録情報!A646,所属情報!$A:$A,0)),"")</f>
        <v>492213</v>
      </c>
      <c r="M646" t="str">
        <f t="shared" si="20"/>
        <v>中川　悠 (4)</v>
      </c>
      <c r="N646" t="str">
        <f t="shared" si="21"/>
        <v>ﾅｶｶﾞﾜ ﾕｳ</v>
      </c>
      <c r="O646" t="str">
        <f>$J646&amp;" "&amp;$I646&amp;" "&amp;"("&amp;$F646&amp;")"</f>
        <v>JPN Yu (4)</v>
      </c>
      <c r="P646" t="s">
        <v>4779</v>
      </c>
      <c r="Q646" t="s">
        <v>4807</v>
      </c>
      <c r="R646" s="118" t="str">
        <f>IF($B646="","",RIGHT($E646*1000+100+COUNTIF($E$2:$E646,$E646),9))</f>
        <v>030414101</v>
      </c>
    </row>
    <row r="647" spans="1:18" customFormat="1" x14ac:dyDescent="0.4">
      <c r="A647" s="259" t="s">
        <v>393</v>
      </c>
      <c r="B647" s="259">
        <v>646</v>
      </c>
      <c r="C647" s="259" t="s">
        <v>1681</v>
      </c>
      <c r="D647" s="259" t="s">
        <v>1682</v>
      </c>
      <c r="E647" s="261">
        <v>20030811</v>
      </c>
      <c r="F647" s="262">
        <v>4</v>
      </c>
      <c r="G647">
        <v>27</v>
      </c>
      <c r="H647" s="263" t="s">
        <v>110</v>
      </c>
      <c r="I647" s="263" t="s">
        <v>360</v>
      </c>
      <c r="J647" t="s">
        <v>4807</v>
      </c>
      <c r="L647">
        <f>IFERROR(INDEX(所属情報!$E:$E,MATCH(男子登録情報!A647,所属情報!$A:$A,0)),"")</f>
        <v>492213</v>
      </c>
      <c r="M647" t="str">
        <f t="shared" si="20"/>
        <v>中村　大雅 (4)</v>
      </c>
      <c r="N647" t="str">
        <f t="shared" si="21"/>
        <v>ﾅｶﾑﾗ ﾀｲｶﾞ</v>
      </c>
      <c r="O647" t="str">
        <f>$J647&amp;" "&amp;$I647&amp;" "&amp;"("&amp;$F647&amp;")"</f>
        <v>JPN Taiga (4)</v>
      </c>
      <c r="P647" t="s">
        <v>4765</v>
      </c>
      <c r="Q647" t="s">
        <v>4807</v>
      </c>
      <c r="R647" s="118" t="str">
        <f>IF($B647="","",RIGHT($E647*1000+100+COUNTIF($E$2:$E647,$E647),9))</f>
        <v>030811101</v>
      </c>
    </row>
    <row r="648" spans="1:18" customFormat="1" x14ac:dyDescent="0.4">
      <c r="A648" s="259" t="s">
        <v>393</v>
      </c>
      <c r="B648" s="259">
        <v>647</v>
      </c>
      <c r="C648" s="259" t="s">
        <v>1683</v>
      </c>
      <c r="D648" s="259" t="s">
        <v>1684</v>
      </c>
      <c r="E648" s="261">
        <v>20030412</v>
      </c>
      <c r="F648" s="262">
        <v>4</v>
      </c>
      <c r="G648">
        <v>27</v>
      </c>
      <c r="H648" s="263" t="s">
        <v>1098</v>
      </c>
      <c r="I648" s="263" t="s">
        <v>1685</v>
      </c>
      <c r="J648" t="s">
        <v>4807</v>
      </c>
      <c r="L648">
        <f>IFERROR(INDEX(所属情報!$E:$E,MATCH(男子登録情報!A648,所属情報!$A:$A,0)),"")</f>
        <v>492213</v>
      </c>
      <c r="M648" t="str">
        <f t="shared" si="20"/>
        <v>福井　清流 (4)</v>
      </c>
      <c r="N648" t="str">
        <f t="shared" si="21"/>
        <v>ﾌｸｲ ｷｵﾗ</v>
      </c>
      <c r="O648" t="str">
        <f>$J648&amp;" "&amp;$I648&amp;" "&amp;"("&amp;$F648&amp;")"</f>
        <v>JPN Kiora (4)</v>
      </c>
      <c r="P648" t="s">
        <v>4770</v>
      </c>
      <c r="Q648" t="s">
        <v>4807</v>
      </c>
      <c r="R648" s="118" t="str">
        <f>IF($B648="","",RIGHT($E648*1000+100+COUNTIF($E$2:$E648,$E648),9))</f>
        <v>030412101</v>
      </c>
    </row>
    <row r="649" spans="1:18" customFormat="1" x14ac:dyDescent="0.4">
      <c r="A649" s="259" t="s">
        <v>393</v>
      </c>
      <c r="B649" s="259">
        <v>648</v>
      </c>
      <c r="C649" s="259" t="s">
        <v>1686</v>
      </c>
      <c r="D649" s="259" t="s">
        <v>1687</v>
      </c>
      <c r="E649" s="261">
        <v>20031218</v>
      </c>
      <c r="F649" s="262">
        <v>4</v>
      </c>
      <c r="G649">
        <v>23</v>
      </c>
      <c r="H649" s="263" t="s">
        <v>38</v>
      </c>
      <c r="I649" s="263" t="s">
        <v>63</v>
      </c>
      <c r="J649" t="s">
        <v>4807</v>
      </c>
      <c r="L649">
        <f>IFERROR(INDEX(所属情報!$E:$E,MATCH(男子登録情報!A649,所属情報!$A:$A,0)),"")</f>
        <v>492213</v>
      </c>
      <c r="M649" t="str">
        <f t="shared" si="20"/>
        <v>山田　晃大 (4)</v>
      </c>
      <c r="N649" t="str">
        <f t="shared" si="21"/>
        <v>ﾔﾏﾀﾞ ｺｳﾀﾞｲ</v>
      </c>
      <c r="O649" t="str">
        <f>$J649&amp;" "&amp;$I649&amp;" "&amp;"("&amp;$F649&amp;")"</f>
        <v>JPN Kodai (4)</v>
      </c>
      <c r="P649" t="s">
        <v>4774</v>
      </c>
      <c r="Q649" t="s">
        <v>4807</v>
      </c>
      <c r="R649" s="118" t="str">
        <f>IF($B649="","",RIGHT($E649*1000+100+COUNTIF($E$2:$E649,$E649),9))</f>
        <v>031218101</v>
      </c>
    </row>
    <row r="650" spans="1:18" customFormat="1" x14ac:dyDescent="0.4">
      <c r="A650" s="259" t="s">
        <v>393</v>
      </c>
      <c r="B650" s="259">
        <v>649</v>
      </c>
      <c r="C650" s="259" t="s">
        <v>1688</v>
      </c>
      <c r="D650" s="259" t="s">
        <v>1689</v>
      </c>
      <c r="E650" s="261">
        <v>20030927</v>
      </c>
      <c r="F650" s="262">
        <v>4</v>
      </c>
      <c r="G650">
        <v>28</v>
      </c>
      <c r="H650" s="263" t="s">
        <v>180</v>
      </c>
      <c r="I650" s="263" t="s">
        <v>181</v>
      </c>
      <c r="J650" t="s">
        <v>4807</v>
      </c>
      <c r="L650">
        <f>IFERROR(INDEX(所属情報!$E:$E,MATCH(男子登録情報!A650,所属情報!$A:$A,0)),"")</f>
        <v>492213</v>
      </c>
      <c r="M650" t="str">
        <f t="shared" si="20"/>
        <v>藤田　勇人 (4)</v>
      </c>
      <c r="N650" t="str">
        <f t="shared" si="21"/>
        <v>ﾌｼﾞﾀ ﾕｳﾄ</v>
      </c>
      <c r="O650" t="str">
        <f>$J650&amp;" "&amp;$I650&amp;" "&amp;"("&amp;$F650&amp;")"</f>
        <v>JPN Yuto (4)</v>
      </c>
      <c r="P650" t="s">
        <v>4771</v>
      </c>
      <c r="Q650" t="s">
        <v>4807</v>
      </c>
      <c r="R650" s="118" t="str">
        <f>IF($B650="","",RIGHT($E650*1000+100+COUNTIF($E$2:$E650,$E650),9))</f>
        <v>030927103</v>
      </c>
    </row>
    <row r="651" spans="1:18" customFormat="1" x14ac:dyDescent="0.4">
      <c r="A651" s="259" t="s">
        <v>393</v>
      </c>
      <c r="B651" s="259">
        <v>650</v>
      </c>
      <c r="C651" s="259" t="s">
        <v>1690</v>
      </c>
      <c r="D651" s="259" t="s">
        <v>1691</v>
      </c>
      <c r="E651" s="261">
        <v>20030905</v>
      </c>
      <c r="F651" s="262">
        <v>4</v>
      </c>
      <c r="G651">
        <v>27</v>
      </c>
      <c r="H651" s="263" t="s">
        <v>1692</v>
      </c>
      <c r="I651" s="263" t="s">
        <v>36</v>
      </c>
      <c r="J651" t="s">
        <v>4807</v>
      </c>
      <c r="L651">
        <f>IFERROR(INDEX(所属情報!$E:$E,MATCH(男子登録情報!A651,所属情報!$A:$A,0)),"")</f>
        <v>492213</v>
      </c>
      <c r="M651" t="str">
        <f t="shared" si="20"/>
        <v>南野　佑貴 (4)</v>
      </c>
      <c r="N651" t="str">
        <f t="shared" si="21"/>
        <v>ﾐﾅﾐﾉ ﾕｳｷ</v>
      </c>
      <c r="O651" t="str">
        <f>$J651&amp;" "&amp;$I651&amp;" "&amp;"("&amp;$F651&amp;")"</f>
        <v>JPN Yuki (4)</v>
      </c>
      <c r="P651" t="s">
        <v>4764</v>
      </c>
      <c r="Q651" t="s">
        <v>4807</v>
      </c>
      <c r="R651" s="118" t="str">
        <f>IF($B651="","",RIGHT($E651*1000+100+COUNTIF($E$2:$E651,$E651),9))</f>
        <v>030905101</v>
      </c>
    </row>
    <row r="652" spans="1:18" customFormat="1" x14ac:dyDescent="0.4">
      <c r="A652" s="259" t="s">
        <v>393</v>
      </c>
      <c r="B652" s="259">
        <v>651</v>
      </c>
      <c r="C652" s="259" t="s">
        <v>1693</v>
      </c>
      <c r="D652" s="259" t="s">
        <v>1694</v>
      </c>
      <c r="E652" s="261">
        <v>20040323</v>
      </c>
      <c r="F652" s="262">
        <v>4</v>
      </c>
      <c r="G652">
        <v>30</v>
      </c>
      <c r="H652" s="263" t="s">
        <v>120</v>
      </c>
      <c r="I652" s="263" t="s">
        <v>274</v>
      </c>
      <c r="J652" t="s">
        <v>4807</v>
      </c>
      <c r="L652">
        <f>IFERROR(INDEX(所属情報!$E:$E,MATCH(男子登録情報!A652,所属情報!$A:$A,0)),"")</f>
        <v>492213</v>
      </c>
      <c r="M652" t="str">
        <f t="shared" si="20"/>
        <v>岡本　隆太 (4)</v>
      </c>
      <c r="N652" t="str">
        <f t="shared" si="21"/>
        <v>ｵｶﾓﾄ ﾘｭｳﾀ</v>
      </c>
      <c r="O652" t="str">
        <f>$J652&amp;" "&amp;$I652&amp;" "&amp;"("&amp;$F652&amp;")"</f>
        <v>JPN Ryuta (4)</v>
      </c>
      <c r="P652" t="s">
        <v>4765</v>
      </c>
      <c r="Q652" t="s">
        <v>4807</v>
      </c>
      <c r="R652" s="118" t="str">
        <f>IF($B652="","",RIGHT($E652*1000+100+COUNTIF($E$2:$E652,$E652),9))</f>
        <v>040323102</v>
      </c>
    </row>
    <row r="653" spans="1:18" customFormat="1" x14ac:dyDescent="0.4">
      <c r="A653" s="259" t="s">
        <v>393</v>
      </c>
      <c r="B653" s="259">
        <v>652</v>
      </c>
      <c r="C653" s="259" t="s">
        <v>1695</v>
      </c>
      <c r="D653" s="259" t="s">
        <v>1696</v>
      </c>
      <c r="E653" s="261">
        <v>20030803</v>
      </c>
      <c r="F653" s="262">
        <v>4</v>
      </c>
      <c r="G653">
        <v>28</v>
      </c>
      <c r="H653" s="263" t="s">
        <v>709</v>
      </c>
      <c r="I653" s="263" t="s">
        <v>1080</v>
      </c>
      <c r="J653" t="s">
        <v>4807</v>
      </c>
      <c r="L653">
        <f>IFERROR(INDEX(所属情報!$E:$E,MATCH(男子登録情報!A653,所属情報!$A:$A,0)),"")</f>
        <v>492213</v>
      </c>
      <c r="M653" t="str">
        <f t="shared" si="20"/>
        <v>嘉勢　悠夏 (4)</v>
      </c>
      <c r="N653" t="str">
        <f t="shared" si="21"/>
        <v>ｶｾ ﾕｳｶ</v>
      </c>
      <c r="O653" t="str">
        <f>$J653&amp;" "&amp;$I653&amp;" "&amp;"("&amp;$F653&amp;")"</f>
        <v>JPN Yuka (4)</v>
      </c>
      <c r="P653" t="s">
        <v>4770</v>
      </c>
      <c r="Q653" t="s">
        <v>4807</v>
      </c>
      <c r="R653" s="118" t="str">
        <f>IF($B653="","",RIGHT($E653*1000+100+COUNTIF($E$2:$E653,$E653),9))</f>
        <v>030803101</v>
      </c>
    </row>
    <row r="654" spans="1:18" customFormat="1" x14ac:dyDescent="0.4">
      <c r="A654" s="259" t="s">
        <v>393</v>
      </c>
      <c r="B654" s="259">
        <v>653</v>
      </c>
      <c r="C654" s="259" t="s">
        <v>1697</v>
      </c>
      <c r="D654" s="259" t="s">
        <v>1698</v>
      </c>
      <c r="E654" s="261">
        <v>20030908</v>
      </c>
      <c r="F654" s="262">
        <v>4</v>
      </c>
      <c r="G654">
        <v>36</v>
      </c>
      <c r="H654" s="263" t="s">
        <v>1699</v>
      </c>
      <c r="I654" s="263" t="s">
        <v>254</v>
      </c>
      <c r="J654" t="s">
        <v>4807</v>
      </c>
      <c r="L654">
        <f>IFERROR(INDEX(所属情報!$E:$E,MATCH(男子登録情報!A654,所属情報!$A:$A,0)),"")</f>
        <v>492213</v>
      </c>
      <c r="M654" t="str">
        <f t="shared" si="20"/>
        <v>新居　駿介 (4)</v>
      </c>
      <c r="N654" t="str">
        <f t="shared" si="21"/>
        <v>ﾆｲ ｼｭﾝｽｹ</v>
      </c>
      <c r="O654" t="str">
        <f>$J654&amp;" "&amp;$I654&amp;" "&amp;"("&amp;$F654&amp;")"</f>
        <v>JPN Shunsuke (4)</v>
      </c>
      <c r="P654" t="s">
        <v>4793</v>
      </c>
      <c r="Q654" t="s">
        <v>4807</v>
      </c>
      <c r="R654" s="118" t="str">
        <f>IF($B654="","",RIGHT($E654*1000+100+COUNTIF($E$2:$E654,$E654),9))</f>
        <v>030908101</v>
      </c>
    </row>
    <row r="655" spans="1:18" customFormat="1" x14ac:dyDescent="0.4">
      <c r="A655" s="259" t="s">
        <v>393</v>
      </c>
      <c r="B655" s="259">
        <v>654</v>
      </c>
      <c r="C655" s="259" t="s">
        <v>1700</v>
      </c>
      <c r="D655" s="259" t="s">
        <v>1701</v>
      </c>
      <c r="E655" s="261">
        <v>20040124</v>
      </c>
      <c r="F655" s="262">
        <v>4</v>
      </c>
      <c r="G655">
        <v>21</v>
      </c>
      <c r="H655" s="263" t="s">
        <v>242</v>
      </c>
      <c r="I655" s="263" t="s">
        <v>139</v>
      </c>
      <c r="J655" t="s">
        <v>4807</v>
      </c>
      <c r="L655">
        <f>IFERROR(INDEX(所属情報!$E:$E,MATCH(男子登録情報!A655,所属情報!$A:$A,0)),"")</f>
        <v>492213</v>
      </c>
      <c r="M655" t="str">
        <f t="shared" si="20"/>
        <v>牧野　光晟 (4)</v>
      </c>
      <c r="N655" t="str">
        <f t="shared" si="21"/>
        <v>ﾏｷﾉ ｺｳｾｲ</v>
      </c>
      <c r="O655" t="str">
        <f>$J655&amp;" "&amp;$I655&amp;" "&amp;"("&amp;$F655&amp;")"</f>
        <v>JPN Kosei (4)</v>
      </c>
      <c r="P655" t="s">
        <v>4766</v>
      </c>
      <c r="Q655" t="s">
        <v>4807</v>
      </c>
      <c r="R655" s="118" t="str">
        <f>IF($B655="","",RIGHT($E655*1000+100+COUNTIF($E$2:$E655,$E655),9))</f>
        <v>040124101</v>
      </c>
    </row>
    <row r="656" spans="1:18" customFormat="1" x14ac:dyDescent="0.4">
      <c r="A656" s="259" t="s">
        <v>393</v>
      </c>
      <c r="B656" s="259">
        <v>655</v>
      </c>
      <c r="C656" s="259" t="s">
        <v>1702</v>
      </c>
      <c r="D656" s="259" t="s">
        <v>1703</v>
      </c>
      <c r="E656" s="261">
        <v>20040105</v>
      </c>
      <c r="F656" s="262">
        <v>4</v>
      </c>
      <c r="G656">
        <v>28</v>
      </c>
      <c r="H656" s="263" t="s">
        <v>337</v>
      </c>
      <c r="I656" s="263" t="s">
        <v>1704</v>
      </c>
      <c r="J656" t="s">
        <v>4807</v>
      </c>
      <c r="L656">
        <f>IFERROR(INDEX(所属情報!$E:$E,MATCH(男子登録情報!A656,所属情報!$A:$A,0)),"")</f>
        <v>492213</v>
      </c>
      <c r="M656" t="str">
        <f t="shared" si="20"/>
        <v>澤田　武丸 (4)</v>
      </c>
      <c r="N656" t="str">
        <f t="shared" si="21"/>
        <v>ｻﾜﾀﾞ ﾀｹﾏﾙ</v>
      </c>
      <c r="O656" t="str">
        <f>$J656&amp;" "&amp;$I656&amp;" "&amp;"("&amp;$F656&amp;")"</f>
        <v>JPN Takemaru (4)</v>
      </c>
      <c r="P656" t="s">
        <v>4768</v>
      </c>
      <c r="Q656" t="s">
        <v>4807</v>
      </c>
      <c r="R656" s="118" t="str">
        <f>IF($B656="","",RIGHT($E656*1000+100+COUNTIF($E$2:$E656,$E656),9))</f>
        <v>040105102</v>
      </c>
    </row>
    <row r="657" spans="1:18" customFormat="1" x14ac:dyDescent="0.4">
      <c r="A657" s="259" t="s">
        <v>393</v>
      </c>
      <c r="B657" s="259">
        <v>656</v>
      </c>
      <c r="C657" s="259" t="s">
        <v>3624</v>
      </c>
      <c r="D657" s="259" t="s">
        <v>1705</v>
      </c>
      <c r="E657" s="261">
        <v>20040212</v>
      </c>
      <c r="F657" s="262">
        <v>4</v>
      </c>
      <c r="G657">
        <v>27</v>
      </c>
      <c r="H657" s="263" t="s">
        <v>432</v>
      </c>
      <c r="I657" s="263" t="s">
        <v>43</v>
      </c>
      <c r="J657" t="s">
        <v>4807</v>
      </c>
      <c r="L657">
        <f>IFERROR(INDEX(所属情報!$E:$E,MATCH(男子登録情報!A657,所属情報!$A:$A,0)),"")</f>
        <v>492213</v>
      </c>
      <c r="M657" t="str">
        <f t="shared" si="20"/>
        <v>岩﨑　拓生 (4)</v>
      </c>
      <c r="N657" t="str">
        <f t="shared" si="21"/>
        <v>ｲﾜｻｷ ﾀｸﾐ</v>
      </c>
      <c r="O657" t="str">
        <f>$J657&amp;" "&amp;$I657&amp;" "&amp;"("&amp;$F657&amp;")"</f>
        <v>JPN Takumi (4)</v>
      </c>
      <c r="P657" t="s">
        <v>4781</v>
      </c>
      <c r="Q657" t="s">
        <v>4807</v>
      </c>
      <c r="R657" s="118" t="str">
        <f>IF($B657="","",RIGHT($E657*1000+100+COUNTIF($E$2:$E657,$E657),9))</f>
        <v>040212101</v>
      </c>
    </row>
    <row r="658" spans="1:18" customFormat="1" x14ac:dyDescent="0.4">
      <c r="A658" s="259" t="s">
        <v>393</v>
      </c>
      <c r="B658" s="259">
        <v>657</v>
      </c>
      <c r="C658" s="259" t="s">
        <v>1706</v>
      </c>
      <c r="D658" s="259" t="s">
        <v>1707</v>
      </c>
      <c r="E658" s="261">
        <v>20031227</v>
      </c>
      <c r="F658" s="262">
        <v>4</v>
      </c>
      <c r="G658">
        <v>28</v>
      </c>
      <c r="H658" s="263" t="s">
        <v>1708</v>
      </c>
      <c r="I658" s="263" t="s">
        <v>68</v>
      </c>
      <c r="J658" t="s">
        <v>4807</v>
      </c>
      <c r="L658">
        <f>IFERROR(INDEX(所属情報!$E:$E,MATCH(男子登録情報!A658,所属情報!$A:$A,0)),"")</f>
        <v>492213</v>
      </c>
      <c r="M658" t="str">
        <f t="shared" si="20"/>
        <v>秋山　鴻太 (4)</v>
      </c>
      <c r="N658" t="str">
        <f t="shared" si="21"/>
        <v>ｱｷﾔﾏ ｺｳﾀ</v>
      </c>
      <c r="O658" t="str">
        <f>$J658&amp;" "&amp;$I658&amp;" "&amp;"("&amp;$F658&amp;")"</f>
        <v>JPN Kota (4)</v>
      </c>
      <c r="P658" t="s">
        <v>4774</v>
      </c>
      <c r="Q658" t="s">
        <v>4807</v>
      </c>
      <c r="R658" s="118" t="str">
        <f>IF($B658="","",RIGHT($E658*1000+100+COUNTIF($E$2:$E658,$E658),9))</f>
        <v>031227102</v>
      </c>
    </row>
    <row r="659" spans="1:18" customFormat="1" x14ac:dyDescent="0.4">
      <c r="A659" s="259" t="s">
        <v>393</v>
      </c>
      <c r="B659" s="259">
        <v>658</v>
      </c>
      <c r="C659" s="259" t="s">
        <v>1709</v>
      </c>
      <c r="D659" s="259" t="s">
        <v>902</v>
      </c>
      <c r="E659" s="261">
        <v>20031023</v>
      </c>
      <c r="F659" s="262">
        <v>4</v>
      </c>
      <c r="G659">
        <v>38</v>
      </c>
      <c r="H659" s="263" t="s">
        <v>134</v>
      </c>
      <c r="I659" s="263" t="s">
        <v>54</v>
      </c>
      <c r="J659" t="s">
        <v>4807</v>
      </c>
      <c r="L659">
        <f>IFERROR(INDEX(所属情報!$E:$E,MATCH(男子登録情報!A659,所属情報!$A:$A,0)),"")</f>
        <v>492213</v>
      </c>
      <c r="M659" t="str">
        <f t="shared" si="20"/>
        <v>林　亘希 (4)</v>
      </c>
      <c r="N659" t="str">
        <f t="shared" si="21"/>
        <v>ﾊﾔｼ ｺｳｷ</v>
      </c>
      <c r="O659" t="str">
        <f>$J659&amp;" "&amp;$I659&amp;" "&amp;"("&amp;$F659&amp;")"</f>
        <v>JPN Koki (4)</v>
      </c>
      <c r="P659" t="s">
        <v>4766</v>
      </c>
      <c r="Q659" t="s">
        <v>4807</v>
      </c>
      <c r="R659" s="118" t="str">
        <f>IF($B659="","",RIGHT($E659*1000+100+COUNTIF($E$2:$E659,$E659),9))</f>
        <v>031023101</v>
      </c>
    </row>
    <row r="660" spans="1:18" customFormat="1" x14ac:dyDescent="0.4">
      <c r="A660" s="259" t="s">
        <v>393</v>
      </c>
      <c r="B660" s="259">
        <v>659</v>
      </c>
      <c r="C660" s="259" t="s">
        <v>1710</v>
      </c>
      <c r="D660" s="259" t="s">
        <v>1711</v>
      </c>
      <c r="E660" s="261">
        <v>20031213</v>
      </c>
      <c r="F660" s="262">
        <v>4</v>
      </c>
      <c r="G660">
        <v>35</v>
      </c>
      <c r="H660" s="263" t="s">
        <v>317</v>
      </c>
      <c r="I660" s="263" t="s">
        <v>306</v>
      </c>
      <c r="J660" t="s">
        <v>4807</v>
      </c>
      <c r="L660">
        <f>IFERROR(INDEX(所属情報!$E:$E,MATCH(男子登録情報!A660,所属情報!$A:$A,0)),"")</f>
        <v>492213</v>
      </c>
      <c r="M660" t="str">
        <f t="shared" si="20"/>
        <v>吉川　和真 (4)</v>
      </c>
      <c r="N660" t="str">
        <f t="shared" si="21"/>
        <v>ﾖｼｶﾜ ｶｽﾞﾏ</v>
      </c>
      <c r="O660" t="str">
        <f>$J660&amp;" "&amp;$I660&amp;" "&amp;"("&amp;$F660&amp;")"</f>
        <v>JPN Kazuma (4)</v>
      </c>
      <c r="P660" t="s">
        <v>4766</v>
      </c>
      <c r="Q660" t="s">
        <v>4807</v>
      </c>
      <c r="R660" s="118" t="str">
        <f>IF($B660="","",RIGHT($E660*1000+100+COUNTIF($E$2:$E660,$E660),9))</f>
        <v>031213103</v>
      </c>
    </row>
    <row r="661" spans="1:18" customFormat="1" x14ac:dyDescent="0.4">
      <c r="A661" s="259" t="s">
        <v>393</v>
      </c>
      <c r="B661" s="259">
        <v>660</v>
      </c>
      <c r="C661" s="259" t="s">
        <v>1712</v>
      </c>
      <c r="D661" s="259" t="s">
        <v>1713</v>
      </c>
      <c r="E661" s="261">
        <v>20030916</v>
      </c>
      <c r="F661" s="262">
        <v>4</v>
      </c>
      <c r="G661">
        <v>23</v>
      </c>
      <c r="H661" s="263" t="s">
        <v>56</v>
      </c>
      <c r="I661" s="263" t="s">
        <v>1714</v>
      </c>
      <c r="J661" t="s">
        <v>4807</v>
      </c>
      <c r="L661">
        <f>IFERROR(INDEX(所属情報!$E:$E,MATCH(男子登録情報!A661,所属情報!$A:$A,0)),"")</f>
        <v>492213</v>
      </c>
      <c r="M661" t="str">
        <f t="shared" si="20"/>
        <v>村上　龍永 (4)</v>
      </c>
      <c r="N661" t="str">
        <f t="shared" si="21"/>
        <v>ﾑﾗｶﾐ ﾘｭｳｴｲ</v>
      </c>
      <c r="O661" t="str">
        <f>$J661&amp;" "&amp;$I661&amp;" "&amp;"("&amp;$F661&amp;")"</f>
        <v>JPN Ryuei (4)</v>
      </c>
      <c r="P661" t="s">
        <v>4771</v>
      </c>
      <c r="Q661" t="s">
        <v>4807</v>
      </c>
      <c r="R661" s="118" t="str">
        <f>IF($B661="","",RIGHT($E661*1000+100+COUNTIF($E$2:$E661,$E661),9))</f>
        <v>030916101</v>
      </c>
    </row>
    <row r="662" spans="1:18" customFormat="1" x14ac:dyDescent="0.4">
      <c r="A662" s="259" t="s">
        <v>393</v>
      </c>
      <c r="B662" s="259">
        <v>661</v>
      </c>
      <c r="C662" s="259" t="s">
        <v>1715</v>
      </c>
      <c r="D662" s="259" t="s">
        <v>1716</v>
      </c>
      <c r="E662" s="261">
        <v>20030509</v>
      </c>
      <c r="F662" s="262">
        <v>4</v>
      </c>
      <c r="G662">
        <v>27</v>
      </c>
      <c r="H662" s="263" t="s">
        <v>42</v>
      </c>
      <c r="I662" s="263" t="s">
        <v>36</v>
      </c>
      <c r="J662" t="s">
        <v>4807</v>
      </c>
      <c r="L662">
        <f>IFERROR(INDEX(所属情報!$E:$E,MATCH(男子登録情報!A662,所属情報!$A:$A,0)),"")</f>
        <v>492213</v>
      </c>
      <c r="M662" t="str">
        <f t="shared" si="20"/>
        <v>森元　湧稀 (4)</v>
      </c>
      <c r="N662" t="str">
        <f t="shared" si="21"/>
        <v>ﾓﾘﾓﾄ ﾕｳｷ</v>
      </c>
      <c r="O662" t="str">
        <f>$J662&amp;" "&amp;$I662&amp;" "&amp;"("&amp;$F662&amp;")"</f>
        <v>JPN Yuki (4)</v>
      </c>
      <c r="P662" t="s">
        <v>4765</v>
      </c>
      <c r="Q662" t="s">
        <v>4807</v>
      </c>
      <c r="R662" s="118" t="str">
        <f>IF($B662="","",RIGHT($E662*1000+100+COUNTIF($E$2:$E662,$E662),9))</f>
        <v>030509103</v>
      </c>
    </row>
    <row r="663" spans="1:18" customFormat="1" x14ac:dyDescent="0.4">
      <c r="A663" s="259" t="s">
        <v>393</v>
      </c>
      <c r="B663" s="259">
        <v>662</v>
      </c>
      <c r="C663" s="259" t="s">
        <v>1717</v>
      </c>
      <c r="D663" s="259" t="s">
        <v>1718</v>
      </c>
      <c r="E663" s="261">
        <v>20030929</v>
      </c>
      <c r="F663" s="262">
        <v>4</v>
      </c>
      <c r="G663">
        <v>28</v>
      </c>
      <c r="H663" s="263" t="s">
        <v>108</v>
      </c>
      <c r="I663" s="263" t="s">
        <v>119</v>
      </c>
      <c r="J663" t="s">
        <v>4807</v>
      </c>
      <c r="L663">
        <f>IFERROR(INDEX(所属情報!$E:$E,MATCH(男子登録情報!A663,所属情報!$A:$A,0)),"")</f>
        <v>492213</v>
      </c>
      <c r="M663" t="str">
        <f t="shared" si="20"/>
        <v>田中　一輝 (4)</v>
      </c>
      <c r="N663" t="str">
        <f t="shared" si="21"/>
        <v>ﾀﾅｶ ｶｽﾞｷ</v>
      </c>
      <c r="O663" t="str">
        <f>$J663&amp;" "&amp;$I663&amp;" "&amp;"("&amp;$F663&amp;")"</f>
        <v>JPN Kazuki (4)</v>
      </c>
      <c r="P663" t="s">
        <v>4765</v>
      </c>
      <c r="Q663" t="s">
        <v>4807</v>
      </c>
      <c r="R663" s="118" t="str">
        <f>IF($B663="","",RIGHT($E663*1000+100+COUNTIF($E$2:$E663,$E663),9))</f>
        <v>030929102</v>
      </c>
    </row>
    <row r="664" spans="1:18" customFormat="1" x14ac:dyDescent="0.4">
      <c r="A664" s="259" t="s">
        <v>393</v>
      </c>
      <c r="B664" s="259">
        <v>663</v>
      </c>
      <c r="C664" s="259" t="s">
        <v>1719</v>
      </c>
      <c r="D664" s="259" t="s">
        <v>1720</v>
      </c>
      <c r="E664" s="261">
        <v>20030411</v>
      </c>
      <c r="F664" s="262">
        <v>4</v>
      </c>
      <c r="G664">
        <v>28</v>
      </c>
      <c r="H664" s="263" t="s">
        <v>281</v>
      </c>
      <c r="I664" s="263" t="s">
        <v>576</v>
      </c>
      <c r="J664" t="s">
        <v>4807</v>
      </c>
      <c r="L664">
        <f>IFERROR(INDEX(所属情報!$E:$E,MATCH(男子登録情報!A664,所属情報!$A:$A,0)),"")</f>
        <v>492213</v>
      </c>
      <c r="M664" t="str">
        <f t="shared" si="20"/>
        <v>足立　颯吾 (4)</v>
      </c>
      <c r="N664" t="str">
        <f t="shared" si="21"/>
        <v>ｱﾀﾞﾁ ｿｳｺﾞ</v>
      </c>
      <c r="O664" t="str">
        <f>$J664&amp;" "&amp;$I664&amp;" "&amp;"("&amp;$F664&amp;")"</f>
        <v>JPN Sogo (4)</v>
      </c>
      <c r="P664" t="s">
        <v>4765</v>
      </c>
      <c r="Q664" t="s">
        <v>4807</v>
      </c>
      <c r="R664" s="118" t="str">
        <f>IF($B664="","",RIGHT($E664*1000+100+COUNTIF($E$2:$E664,$E664),9))</f>
        <v>030411101</v>
      </c>
    </row>
    <row r="665" spans="1:18" customFormat="1" x14ac:dyDescent="0.4">
      <c r="A665" s="259" t="s">
        <v>393</v>
      </c>
      <c r="B665" s="259">
        <v>664</v>
      </c>
      <c r="C665" s="259" t="s">
        <v>1721</v>
      </c>
      <c r="D665" s="259" t="s">
        <v>1722</v>
      </c>
      <c r="E665" s="261">
        <v>20031211</v>
      </c>
      <c r="F665" s="262">
        <v>4</v>
      </c>
      <c r="G665">
        <v>27</v>
      </c>
      <c r="H665" s="263" t="s">
        <v>315</v>
      </c>
      <c r="I665" s="263" t="s">
        <v>139</v>
      </c>
      <c r="J665" t="s">
        <v>4807</v>
      </c>
      <c r="L665">
        <f>IFERROR(INDEX(所属情報!$E:$E,MATCH(男子登録情報!A665,所属情報!$A:$A,0)),"")</f>
        <v>492213</v>
      </c>
      <c r="M665" t="str">
        <f t="shared" si="20"/>
        <v>橋本　昂星 (4)</v>
      </c>
      <c r="N665" t="str">
        <f t="shared" si="21"/>
        <v>ﾊｼﾓﾄ ｺｳｾｲ</v>
      </c>
      <c r="O665" t="str">
        <f>$J665&amp;" "&amp;$I665&amp;" "&amp;"("&amp;$F665&amp;")"</f>
        <v>JPN Kosei (4)</v>
      </c>
      <c r="P665" t="s">
        <v>4793</v>
      </c>
      <c r="Q665" t="s">
        <v>4807</v>
      </c>
      <c r="R665" s="118" t="str">
        <f>IF($B665="","",RIGHT($E665*1000+100+COUNTIF($E$2:$E665,$E665),9))</f>
        <v>031211101</v>
      </c>
    </row>
    <row r="666" spans="1:18" customFormat="1" x14ac:dyDescent="0.4">
      <c r="A666" s="259" t="s">
        <v>393</v>
      </c>
      <c r="B666" s="259">
        <v>665</v>
      </c>
      <c r="C666" s="259" t="s">
        <v>1723</v>
      </c>
      <c r="D666" s="259" t="s">
        <v>1724</v>
      </c>
      <c r="E666" s="261">
        <v>20030507</v>
      </c>
      <c r="F666" s="262">
        <v>4</v>
      </c>
      <c r="G666">
        <v>37</v>
      </c>
      <c r="H666" s="263" t="s">
        <v>25</v>
      </c>
      <c r="I666" s="263" t="s">
        <v>1725</v>
      </c>
      <c r="J666" t="s">
        <v>4807</v>
      </c>
      <c r="L666">
        <f>IFERROR(INDEX(所属情報!$E:$E,MATCH(男子登録情報!A666,所属情報!$A:$A,0)),"")</f>
        <v>492213</v>
      </c>
      <c r="M666" t="str">
        <f t="shared" si="20"/>
        <v>清水　敬晶 (4)</v>
      </c>
      <c r="N666" t="str">
        <f t="shared" si="21"/>
        <v>ｼﾐｽﾞ ｹｲｼｮｳ</v>
      </c>
      <c r="O666" t="str">
        <f>$J666&amp;" "&amp;$I666&amp;" "&amp;"("&amp;$F666&amp;")"</f>
        <v>JPN Keisho (4)</v>
      </c>
      <c r="P666" t="s">
        <v>4765</v>
      </c>
      <c r="Q666" t="s">
        <v>4807</v>
      </c>
      <c r="R666" s="118" t="str">
        <f>IF($B666="","",RIGHT($E666*1000+100+COUNTIF($E$2:$E666,$E666),9))</f>
        <v>030507101</v>
      </c>
    </row>
    <row r="667" spans="1:18" customFormat="1" x14ac:dyDescent="0.4">
      <c r="A667" s="259" t="s">
        <v>393</v>
      </c>
      <c r="B667" s="259">
        <v>666</v>
      </c>
      <c r="C667" s="259" t="s">
        <v>1726</v>
      </c>
      <c r="D667" s="259" t="s">
        <v>1727</v>
      </c>
      <c r="E667" s="261">
        <v>20040302</v>
      </c>
      <c r="F667" s="262">
        <v>4</v>
      </c>
      <c r="G667">
        <v>27</v>
      </c>
      <c r="H667" s="263" t="s">
        <v>110</v>
      </c>
      <c r="I667" s="263" t="s">
        <v>179</v>
      </c>
      <c r="J667" t="s">
        <v>4807</v>
      </c>
      <c r="L667">
        <f>IFERROR(INDEX(所属情報!$E:$E,MATCH(男子登録情報!A667,所属情報!$A:$A,0)),"")</f>
        <v>492213</v>
      </c>
      <c r="M667" t="str">
        <f t="shared" si="20"/>
        <v>中村　颯征 (4)</v>
      </c>
      <c r="N667" t="str">
        <f t="shared" si="21"/>
        <v>ﾅｶﾑﾗ ﾘｭｳｾｲ</v>
      </c>
      <c r="O667" t="str">
        <f>$J667&amp;" "&amp;$I667&amp;" "&amp;"("&amp;$F667&amp;")"</f>
        <v>JPN Ryusei (4)</v>
      </c>
      <c r="P667" t="s">
        <v>4771</v>
      </c>
      <c r="Q667" t="s">
        <v>4807</v>
      </c>
      <c r="R667" s="118" t="str">
        <f>IF($B667="","",RIGHT($E667*1000+100+COUNTIF($E$2:$E667,$E667),9))</f>
        <v>040302101</v>
      </c>
    </row>
    <row r="668" spans="1:18" customFormat="1" x14ac:dyDescent="0.4">
      <c r="A668" s="259" t="s">
        <v>393</v>
      </c>
      <c r="B668" s="259">
        <v>667</v>
      </c>
      <c r="C668" s="259" t="s">
        <v>1728</v>
      </c>
      <c r="D668" s="259" t="s">
        <v>1729</v>
      </c>
      <c r="E668" s="261">
        <v>20030711</v>
      </c>
      <c r="F668" s="262">
        <v>4</v>
      </c>
      <c r="G668">
        <v>27</v>
      </c>
      <c r="H668" s="263" t="s">
        <v>1111</v>
      </c>
      <c r="I668" s="263" t="s">
        <v>139</v>
      </c>
      <c r="J668" t="s">
        <v>4807</v>
      </c>
      <c r="L668">
        <f>IFERROR(INDEX(所属情報!$E:$E,MATCH(男子登録情報!A668,所属情報!$A:$A,0)),"")</f>
        <v>492213</v>
      </c>
      <c r="M668" t="str">
        <f t="shared" si="20"/>
        <v>奥田　倖成 (4)</v>
      </c>
      <c r="N668" t="str">
        <f t="shared" si="21"/>
        <v>ｵｸﾀﾞ ｺｳｾｲ</v>
      </c>
      <c r="O668" t="str">
        <f>$J668&amp;" "&amp;$I668&amp;" "&amp;"("&amp;$F668&amp;")"</f>
        <v>JPN Kosei (4)</v>
      </c>
      <c r="P668" t="s">
        <v>4774</v>
      </c>
      <c r="Q668" t="s">
        <v>4807</v>
      </c>
      <c r="R668" s="118" t="str">
        <f>IF($B668="","",RIGHT($E668*1000+100+COUNTIF($E$2:$E668,$E668),9))</f>
        <v>030711101</v>
      </c>
    </row>
    <row r="669" spans="1:18" customFormat="1" x14ac:dyDescent="0.4">
      <c r="A669" s="259" t="s">
        <v>393</v>
      </c>
      <c r="B669" s="259">
        <v>668</v>
      </c>
      <c r="C669" s="259" t="s">
        <v>1730</v>
      </c>
      <c r="D669" s="259" t="s">
        <v>1731</v>
      </c>
      <c r="E669" s="261">
        <v>20031225</v>
      </c>
      <c r="F669" s="262">
        <v>4</v>
      </c>
      <c r="G669">
        <v>37</v>
      </c>
      <c r="H669" s="263" t="s">
        <v>223</v>
      </c>
      <c r="I669" s="263" t="s">
        <v>181</v>
      </c>
      <c r="J669" t="s">
        <v>4807</v>
      </c>
      <c r="L669">
        <f>IFERROR(INDEX(所属情報!$E:$E,MATCH(男子登録情報!A669,所属情報!$A:$A,0)),"")</f>
        <v>492213</v>
      </c>
      <c r="M669" t="str">
        <f t="shared" si="20"/>
        <v>山口　悠登 (4)</v>
      </c>
      <c r="N669" t="str">
        <f t="shared" si="21"/>
        <v>ﾔﾏｸﾞﾁ ﾕｳﾄ</v>
      </c>
      <c r="O669" t="str">
        <f>$J669&amp;" "&amp;$I669&amp;" "&amp;"("&amp;$F669&amp;")"</f>
        <v>JPN Yuto (4)</v>
      </c>
      <c r="P669" t="s">
        <v>4773</v>
      </c>
      <c r="Q669" t="s">
        <v>4807</v>
      </c>
      <c r="R669" s="118" t="str">
        <f>IF($B669="","",RIGHT($E669*1000+100+COUNTIF($E$2:$E669,$E669),9))</f>
        <v>031225101</v>
      </c>
    </row>
    <row r="670" spans="1:18" customFormat="1" x14ac:dyDescent="0.4">
      <c r="A670" s="259" t="s">
        <v>393</v>
      </c>
      <c r="B670" s="259">
        <v>669</v>
      </c>
      <c r="C670" s="259" t="s">
        <v>1732</v>
      </c>
      <c r="D670" s="259" t="s">
        <v>1733</v>
      </c>
      <c r="E670" s="261">
        <v>20030514</v>
      </c>
      <c r="F670" s="262">
        <v>4</v>
      </c>
      <c r="G670">
        <v>27</v>
      </c>
      <c r="H670" s="263" t="s">
        <v>281</v>
      </c>
      <c r="I670" s="263" t="s">
        <v>419</v>
      </c>
      <c r="J670" t="s">
        <v>4807</v>
      </c>
      <c r="L670">
        <f>IFERROR(INDEX(所属情報!$E:$E,MATCH(男子登録情報!A670,所属情報!$A:$A,0)),"")</f>
        <v>492213</v>
      </c>
      <c r="M670" t="str">
        <f t="shared" si="20"/>
        <v>足立　稜河 (4)</v>
      </c>
      <c r="N670" t="str">
        <f t="shared" si="21"/>
        <v>ｱﾀﾞﾁ ﾘｮｳｶﾞ</v>
      </c>
      <c r="O670" t="str">
        <f>$J670&amp;" "&amp;$I670&amp;" "&amp;"("&amp;$F670&amp;")"</f>
        <v>JPN Ryoga (4)</v>
      </c>
      <c r="P670" t="s">
        <v>4771</v>
      </c>
      <c r="Q670" t="s">
        <v>4807</v>
      </c>
      <c r="R670" s="118" t="str">
        <f>IF($B670="","",RIGHT($E670*1000+100+COUNTIF($E$2:$E670,$E670),9))</f>
        <v>030514102</v>
      </c>
    </row>
    <row r="671" spans="1:18" customFormat="1" x14ac:dyDescent="0.4">
      <c r="A671" s="259" t="s">
        <v>393</v>
      </c>
      <c r="B671" s="259">
        <v>670</v>
      </c>
      <c r="C671" s="259" t="s">
        <v>1734</v>
      </c>
      <c r="D671" s="259" t="s">
        <v>1735</v>
      </c>
      <c r="E671" s="261">
        <v>20031123</v>
      </c>
      <c r="F671" s="262">
        <v>4</v>
      </c>
      <c r="G671">
        <v>27</v>
      </c>
      <c r="H671" s="263" t="s">
        <v>1065</v>
      </c>
      <c r="I671" s="263" t="s">
        <v>36</v>
      </c>
      <c r="J671" t="s">
        <v>4807</v>
      </c>
      <c r="L671">
        <f>IFERROR(INDEX(所属情報!$E:$E,MATCH(男子登録情報!A671,所属情報!$A:$A,0)),"")</f>
        <v>492213</v>
      </c>
      <c r="M671" t="str">
        <f t="shared" si="20"/>
        <v>高瀬　悠輝 (4)</v>
      </c>
      <c r="N671" t="str">
        <f t="shared" si="21"/>
        <v>ﾀｶｾ ﾕｳｷ</v>
      </c>
      <c r="O671" t="str">
        <f>$J671&amp;" "&amp;$I671&amp;" "&amp;"("&amp;$F671&amp;")"</f>
        <v>JPN Yuki (4)</v>
      </c>
      <c r="P671" t="s">
        <v>4764</v>
      </c>
      <c r="Q671" t="s">
        <v>4807</v>
      </c>
      <c r="R671" s="118" t="str">
        <f>IF($B671="","",RIGHT($E671*1000+100+COUNTIF($E$2:$E671,$E671),9))</f>
        <v>031123103</v>
      </c>
    </row>
    <row r="672" spans="1:18" customFormat="1" x14ac:dyDescent="0.4">
      <c r="A672" s="259" t="s">
        <v>393</v>
      </c>
      <c r="B672" s="259">
        <v>671</v>
      </c>
      <c r="C672" s="259" t="s">
        <v>1736</v>
      </c>
      <c r="D672" s="259" t="s">
        <v>1737</v>
      </c>
      <c r="E672" s="261">
        <v>20030921</v>
      </c>
      <c r="F672" s="262">
        <v>4</v>
      </c>
      <c r="G672">
        <v>27</v>
      </c>
      <c r="H672" s="263" t="s">
        <v>835</v>
      </c>
      <c r="I672" s="263" t="s">
        <v>885</v>
      </c>
      <c r="J672" t="s">
        <v>4807</v>
      </c>
      <c r="L672">
        <f>IFERROR(INDEX(所属情報!$E:$E,MATCH(男子登録情報!A672,所属情報!$A:$A,0)),"")</f>
        <v>492213</v>
      </c>
      <c r="M672" t="str">
        <f t="shared" si="20"/>
        <v>吉原　白虎 (4)</v>
      </c>
      <c r="N672" t="str">
        <f t="shared" si="21"/>
        <v>ﾖｼﾊﾗ ﾊｸﾄ</v>
      </c>
      <c r="O672" t="str">
        <f>$J672&amp;" "&amp;$I672&amp;" "&amp;"("&amp;$F672&amp;")"</f>
        <v>JPN Hakuto (4)</v>
      </c>
      <c r="P672" t="s">
        <v>4771</v>
      </c>
      <c r="Q672" t="s">
        <v>4807</v>
      </c>
      <c r="R672" s="118" t="str">
        <f>IF($B672="","",RIGHT($E672*1000+100+COUNTIF($E$2:$E672,$E672),9))</f>
        <v>030921101</v>
      </c>
    </row>
    <row r="673" spans="1:18" customFormat="1" x14ac:dyDescent="0.4">
      <c r="A673" s="259" t="s">
        <v>393</v>
      </c>
      <c r="B673" s="259">
        <v>672</v>
      </c>
      <c r="C673" s="259" t="s">
        <v>1738</v>
      </c>
      <c r="D673" s="259" t="s">
        <v>1739</v>
      </c>
      <c r="E673" s="261">
        <v>20030831</v>
      </c>
      <c r="F673" s="262">
        <v>4</v>
      </c>
      <c r="G673">
        <v>27</v>
      </c>
      <c r="H673" s="263" t="s">
        <v>93</v>
      </c>
      <c r="I673" s="263" t="s">
        <v>185</v>
      </c>
      <c r="J673" t="s">
        <v>4807</v>
      </c>
      <c r="L673">
        <f>IFERROR(INDEX(所属情報!$E:$E,MATCH(男子登録情報!A673,所属情報!$A:$A,0)),"")</f>
        <v>492213</v>
      </c>
      <c r="M673" t="str">
        <f t="shared" si="20"/>
        <v>内山　大希 (4)</v>
      </c>
      <c r="N673" t="str">
        <f t="shared" si="21"/>
        <v>ｳﾁﾔﾏ ﾀﾞｲｷ</v>
      </c>
      <c r="O673" t="str">
        <f>$J673&amp;" "&amp;$I673&amp;" "&amp;"("&amp;$F673&amp;")"</f>
        <v>JPN Daiki (4)</v>
      </c>
      <c r="P673" t="s">
        <v>4797</v>
      </c>
      <c r="Q673" t="s">
        <v>4807</v>
      </c>
      <c r="R673" s="118" t="str">
        <f>IF($B673="","",RIGHT($E673*1000+100+COUNTIF($E$2:$E673,$E673),9))</f>
        <v>030831101</v>
      </c>
    </row>
    <row r="674" spans="1:18" customFormat="1" x14ac:dyDescent="0.4">
      <c r="A674" s="259" t="s">
        <v>393</v>
      </c>
      <c r="B674" s="259">
        <v>673</v>
      </c>
      <c r="C674" s="259" t="s">
        <v>1740</v>
      </c>
      <c r="D674" s="259" t="s">
        <v>1741</v>
      </c>
      <c r="E674" s="261">
        <v>20031105</v>
      </c>
      <c r="F674" s="262">
        <v>4</v>
      </c>
      <c r="G674">
        <v>24</v>
      </c>
      <c r="H674" s="263" t="s">
        <v>514</v>
      </c>
      <c r="I674" s="263" t="s">
        <v>334</v>
      </c>
      <c r="J674" t="s">
        <v>4807</v>
      </c>
      <c r="L674">
        <f>IFERROR(INDEX(所属情報!$E:$E,MATCH(男子登録情報!A674,所属情報!$A:$A,0)),"")</f>
        <v>492213</v>
      </c>
      <c r="M674" t="str">
        <f t="shared" si="20"/>
        <v>中北　廉太郞 (4)</v>
      </c>
      <c r="N674" t="str">
        <f t="shared" si="21"/>
        <v>ﾅｶｷﾀ ﾚﾝﾀﾛｳ</v>
      </c>
      <c r="O674" t="str">
        <f>$J674&amp;" "&amp;$I674&amp;" "&amp;"("&amp;$F674&amp;")"</f>
        <v>JPN Rentaro (4)</v>
      </c>
      <c r="P674" t="s">
        <v>4771</v>
      </c>
      <c r="Q674" t="s">
        <v>4807</v>
      </c>
      <c r="R674" s="118" t="str">
        <f>IF($B674="","",RIGHT($E674*1000+100+COUNTIF($E$2:$E674,$E674),9))</f>
        <v>031105101</v>
      </c>
    </row>
    <row r="675" spans="1:18" customFormat="1" x14ac:dyDescent="0.4">
      <c r="A675" s="259" t="s">
        <v>393</v>
      </c>
      <c r="B675" s="259">
        <v>674</v>
      </c>
      <c r="C675" s="259" t="s">
        <v>1742</v>
      </c>
      <c r="D675" s="259" t="s">
        <v>1743</v>
      </c>
      <c r="E675" s="261">
        <v>20030514</v>
      </c>
      <c r="F675" s="262">
        <v>4</v>
      </c>
      <c r="G675">
        <v>1</v>
      </c>
      <c r="H675" s="263" t="s">
        <v>867</v>
      </c>
      <c r="I675" s="263" t="s">
        <v>1744</v>
      </c>
      <c r="J675" t="s">
        <v>4807</v>
      </c>
      <c r="L675">
        <f>IFERROR(INDEX(所属情報!$E:$E,MATCH(男子登録情報!A675,所属情報!$A:$A,0)),"")</f>
        <v>492213</v>
      </c>
      <c r="M675" t="str">
        <f t="shared" si="20"/>
        <v>廣田　風吾 (4)</v>
      </c>
      <c r="N675" t="str">
        <f t="shared" si="21"/>
        <v>ﾋﾛﾀ ﾌｳｺﾞ</v>
      </c>
      <c r="O675" t="str">
        <f>$J675&amp;" "&amp;$I675&amp;" "&amp;"("&amp;$F675&amp;")"</f>
        <v>JPN Fugo (4)</v>
      </c>
      <c r="P675" t="s">
        <v>4779</v>
      </c>
      <c r="Q675" t="s">
        <v>4807</v>
      </c>
      <c r="R675" s="118" t="str">
        <f>IF($B675="","",RIGHT($E675*1000+100+COUNTIF($E$2:$E675,$E675),9))</f>
        <v>030514103</v>
      </c>
    </row>
    <row r="676" spans="1:18" customFormat="1" x14ac:dyDescent="0.4">
      <c r="A676" s="259" t="s">
        <v>393</v>
      </c>
      <c r="B676" s="259">
        <v>675</v>
      </c>
      <c r="C676" s="259" t="s">
        <v>1745</v>
      </c>
      <c r="D676" s="259" t="s">
        <v>1746</v>
      </c>
      <c r="E676" s="261">
        <v>20031206</v>
      </c>
      <c r="F676" s="262">
        <v>4</v>
      </c>
      <c r="G676">
        <v>21</v>
      </c>
      <c r="H676" s="263" t="s">
        <v>518</v>
      </c>
      <c r="I676" s="263" t="s">
        <v>54</v>
      </c>
      <c r="J676" t="s">
        <v>4807</v>
      </c>
      <c r="L676">
        <f>IFERROR(INDEX(所属情報!$E:$E,MATCH(男子登録情報!A676,所属情報!$A:$A,0)),"")</f>
        <v>492213</v>
      </c>
      <c r="M676" t="str">
        <f t="shared" si="20"/>
        <v>河村　昂樹 (4)</v>
      </c>
      <c r="N676" t="str">
        <f t="shared" si="21"/>
        <v>ｶﾜﾑﾗ ｺｳｷ</v>
      </c>
      <c r="O676" t="str">
        <f>$J676&amp;" "&amp;$I676&amp;" "&amp;"("&amp;$F676&amp;")"</f>
        <v>JPN Koki (4)</v>
      </c>
      <c r="P676" t="s">
        <v>4792</v>
      </c>
      <c r="Q676" t="s">
        <v>4807</v>
      </c>
      <c r="R676" s="118" t="str">
        <f>IF($B676="","",RIGHT($E676*1000+100+COUNTIF($E$2:$E676,$E676),9))</f>
        <v>031206101</v>
      </c>
    </row>
    <row r="677" spans="1:18" customFormat="1" x14ac:dyDescent="0.4">
      <c r="A677" s="259" t="s">
        <v>393</v>
      </c>
      <c r="B677" s="259">
        <v>676</v>
      </c>
      <c r="C677" s="259" t="s">
        <v>1747</v>
      </c>
      <c r="D677" s="259" t="s">
        <v>1748</v>
      </c>
      <c r="E677" s="261">
        <v>20040229</v>
      </c>
      <c r="F677" s="262">
        <v>4</v>
      </c>
      <c r="G677">
        <v>24</v>
      </c>
      <c r="H677" s="263" t="s">
        <v>1749</v>
      </c>
      <c r="I677" s="263" t="s">
        <v>820</v>
      </c>
      <c r="J677" t="s">
        <v>4807</v>
      </c>
      <c r="L677">
        <f>IFERROR(INDEX(所属情報!$E:$E,MATCH(男子登録情報!A677,所属情報!$A:$A,0)),"")</f>
        <v>492213</v>
      </c>
      <c r="M677" t="str">
        <f t="shared" si="20"/>
        <v>中松　暖弥 (4)</v>
      </c>
      <c r="N677" t="str">
        <f t="shared" si="21"/>
        <v>ﾅｶﾏﾂ ﾊﾙﾔ</v>
      </c>
      <c r="O677" t="str">
        <f>$J677&amp;" "&amp;$I677&amp;" "&amp;"("&amp;$F677&amp;")"</f>
        <v>JPN Haruya (4)</v>
      </c>
      <c r="P677" t="s">
        <v>4784</v>
      </c>
      <c r="Q677" t="s">
        <v>4807</v>
      </c>
      <c r="R677" s="118" t="str">
        <f>IF($B677="","",RIGHT($E677*1000+100+COUNTIF($E$2:$E677,$E677),9))</f>
        <v>040229101</v>
      </c>
    </row>
    <row r="678" spans="1:18" customFormat="1" x14ac:dyDescent="0.4">
      <c r="A678" s="259" t="s">
        <v>393</v>
      </c>
      <c r="B678" s="259">
        <v>677</v>
      </c>
      <c r="C678" s="259" t="s">
        <v>1750</v>
      </c>
      <c r="D678" s="259" t="s">
        <v>1751</v>
      </c>
      <c r="E678" s="261">
        <v>20030521</v>
      </c>
      <c r="F678" s="262">
        <v>4</v>
      </c>
      <c r="G678">
        <v>29</v>
      </c>
      <c r="H678" s="263" t="s">
        <v>331</v>
      </c>
      <c r="I678" s="263" t="s">
        <v>43</v>
      </c>
      <c r="J678" t="s">
        <v>4807</v>
      </c>
      <c r="L678">
        <f>IFERROR(INDEX(所属情報!$E:$E,MATCH(男子登録情報!A678,所属情報!$A:$A,0)),"")</f>
        <v>492213</v>
      </c>
      <c r="M678" t="str">
        <f t="shared" si="20"/>
        <v>西川　巧巳 (4)</v>
      </c>
      <c r="N678" t="str">
        <f t="shared" si="21"/>
        <v>ﾆｼｶﾜ ﾀｸﾐ</v>
      </c>
      <c r="O678" t="str">
        <f>$J678&amp;" "&amp;$I678&amp;" "&amp;"("&amp;$F678&amp;")"</f>
        <v>JPN Takumi (4)</v>
      </c>
      <c r="P678" t="s">
        <v>4768</v>
      </c>
      <c r="Q678" t="s">
        <v>4807</v>
      </c>
      <c r="R678" s="118" t="str">
        <f>IF($B678="","",RIGHT($E678*1000+100+COUNTIF($E$2:$E678,$E678),9))</f>
        <v>030521101</v>
      </c>
    </row>
    <row r="679" spans="1:18" customFormat="1" x14ac:dyDescent="0.4">
      <c r="A679" s="259" t="s">
        <v>393</v>
      </c>
      <c r="B679" s="259">
        <v>678</v>
      </c>
      <c r="C679" s="259" t="s">
        <v>1752</v>
      </c>
      <c r="D679" s="259" t="s">
        <v>1753</v>
      </c>
      <c r="E679" s="261">
        <v>20040323</v>
      </c>
      <c r="F679" s="262">
        <v>4</v>
      </c>
      <c r="G679">
        <v>10</v>
      </c>
      <c r="H679" s="263" t="s">
        <v>137</v>
      </c>
      <c r="I679" s="263" t="s">
        <v>57</v>
      </c>
      <c r="J679" t="s">
        <v>4807</v>
      </c>
      <c r="L679">
        <f>IFERROR(INDEX(所属情報!$E:$E,MATCH(男子登録情報!A679,所属情報!$A:$A,0)),"")</f>
        <v>492213</v>
      </c>
      <c r="M679" t="str">
        <f t="shared" si="20"/>
        <v>須藤　勇大 (4)</v>
      </c>
      <c r="N679" t="str">
        <f t="shared" si="21"/>
        <v>ｽﾄｳ ﾕｳﾀﾞｲ</v>
      </c>
      <c r="O679" t="str">
        <f>$J679&amp;" "&amp;$I679&amp;" "&amp;"("&amp;$F679&amp;")"</f>
        <v>JPN Yudai (4)</v>
      </c>
      <c r="P679" t="s">
        <v>4802</v>
      </c>
      <c r="Q679" t="s">
        <v>4807</v>
      </c>
      <c r="R679" s="118" t="str">
        <f>IF($B679="","",RIGHT($E679*1000+100+COUNTIF($E$2:$E679,$E679),9))</f>
        <v>040323103</v>
      </c>
    </row>
    <row r="680" spans="1:18" customFormat="1" x14ac:dyDescent="0.4">
      <c r="A680" s="259" t="s">
        <v>393</v>
      </c>
      <c r="B680" s="259">
        <v>679</v>
      </c>
      <c r="C680" s="259" t="s">
        <v>1754</v>
      </c>
      <c r="D680" s="259" t="s">
        <v>1755</v>
      </c>
      <c r="E680" s="261">
        <v>20031120</v>
      </c>
      <c r="F680" s="262">
        <v>4</v>
      </c>
      <c r="G680">
        <v>1</v>
      </c>
      <c r="H680" s="263" t="s">
        <v>153</v>
      </c>
      <c r="I680" s="263" t="s">
        <v>125</v>
      </c>
      <c r="J680" t="s">
        <v>4807</v>
      </c>
      <c r="L680">
        <f>IFERROR(INDEX(所属情報!$E:$E,MATCH(男子登録情報!A680,所属情報!$A:$A,0)),"")</f>
        <v>492213</v>
      </c>
      <c r="M680" t="str">
        <f t="shared" si="20"/>
        <v>鈴木　陸人 (4)</v>
      </c>
      <c r="N680" t="str">
        <f t="shared" si="21"/>
        <v>ｽｽﾞｷ ﾘｸﾄ</v>
      </c>
      <c r="O680" t="str">
        <f>$J680&amp;" "&amp;$I680&amp;" "&amp;"("&amp;$F680&amp;")"</f>
        <v>JPN Rikuto (4)</v>
      </c>
      <c r="P680" t="s">
        <v>4766</v>
      </c>
      <c r="Q680" t="s">
        <v>4807</v>
      </c>
      <c r="R680" s="118" t="str">
        <f>IF($B680="","",RIGHT($E680*1000+100+COUNTIF($E$2:$E680,$E680),9))</f>
        <v>031120101</v>
      </c>
    </row>
    <row r="681" spans="1:18" customFormat="1" x14ac:dyDescent="0.4">
      <c r="A681" s="259" t="s">
        <v>393</v>
      </c>
      <c r="B681" s="259">
        <v>680</v>
      </c>
      <c r="C681" s="259" t="s">
        <v>1756</v>
      </c>
      <c r="D681" s="259" t="s">
        <v>1757</v>
      </c>
      <c r="E681" s="261">
        <v>20030211</v>
      </c>
      <c r="F681" s="262" t="s">
        <v>150</v>
      </c>
      <c r="G681">
        <v>28</v>
      </c>
      <c r="H681" s="263" t="s">
        <v>1758</v>
      </c>
      <c r="I681" s="263" t="s">
        <v>95</v>
      </c>
      <c r="J681" t="s">
        <v>4807</v>
      </c>
      <c r="L681">
        <f>IFERROR(INDEX(所属情報!$E:$E,MATCH(男子登録情報!A681,所属情報!$A:$A,0)),"")</f>
        <v>492213</v>
      </c>
      <c r="M681" t="str">
        <f t="shared" si="20"/>
        <v>春名　友貴 (M1)</v>
      </c>
      <c r="N681" t="str">
        <f t="shared" si="21"/>
        <v>ﾊﾙﾅ ﾄﾓｷ</v>
      </c>
      <c r="O681" t="str">
        <f>$J681&amp;" "&amp;$I681&amp;" "&amp;"("&amp;$F681&amp;")"</f>
        <v>JPN Tomoki (M1)</v>
      </c>
      <c r="P681" t="s">
        <v>4764</v>
      </c>
      <c r="Q681" t="s">
        <v>4807</v>
      </c>
      <c r="R681" s="118" t="str">
        <f>IF($B681="","",RIGHT($E681*1000+100+COUNTIF($E$2:$E681,$E681),9))</f>
        <v>030211101</v>
      </c>
    </row>
    <row r="682" spans="1:18" customFormat="1" x14ac:dyDescent="0.4">
      <c r="A682" s="259" t="s">
        <v>393</v>
      </c>
      <c r="B682" s="259">
        <v>681</v>
      </c>
      <c r="C682" s="259" t="s">
        <v>1759</v>
      </c>
      <c r="D682" s="259" t="s">
        <v>1760</v>
      </c>
      <c r="E682" s="261">
        <v>20040206</v>
      </c>
      <c r="F682" s="262">
        <v>4</v>
      </c>
      <c r="G682">
        <v>27</v>
      </c>
      <c r="H682" s="263" t="s">
        <v>4444</v>
      </c>
      <c r="I682" s="263" t="s">
        <v>4445</v>
      </c>
      <c r="J682" t="s">
        <v>4807</v>
      </c>
      <c r="L682">
        <f>IFERROR(INDEX(所属情報!$E:$E,MATCH(男子登録情報!A682,所属情報!$A:$A,0)),"")</f>
        <v>492213</v>
      </c>
      <c r="M682" t="str">
        <f t="shared" si="20"/>
        <v>吉津　心雄 (4)</v>
      </c>
      <c r="N682" t="str">
        <f t="shared" si="21"/>
        <v>ﾖｼﾂﾞ ｼﾕｳ</v>
      </c>
      <c r="O682" t="str">
        <f>$J682&amp;" "&amp;$I682&amp;" "&amp;"("&amp;$F682&amp;")"</f>
        <v>JPN Shiyu (4)</v>
      </c>
      <c r="P682" t="s">
        <v>4799</v>
      </c>
      <c r="Q682" t="s">
        <v>4807</v>
      </c>
      <c r="R682" s="118" t="str">
        <f>IF($B682="","",RIGHT($E682*1000+100+COUNTIF($E$2:$E682,$E682),9))</f>
        <v>040206101</v>
      </c>
    </row>
    <row r="683" spans="1:18" customFormat="1" x14ac:dyDescent="0.4">
      <c r="A683" s="259" t="s">
        <v>393</v>
      </c>
      <c r="B683" s="259">
        <v>682</v>
      </c>
      <c r="C683" s="259" t="s">
        <v>1761</v>
      </c>
      <c r="D683" s="259" t="s">
        <v>1762</v>
      </c>
      <c r="E683" s="261">
        <v>20030422</v>
      </c>
      <c r="F683" s="262">
        <v>4</v>
      </c>
      <c r="G683">
        <v>28</v>
      </c>
      <c r="H683" s="263" t="s">
        <v>1763</v>
      </c>
      <c r="I683" s="263" t="s">
        <v>382</v>
      </c>
      <c r="J683" t="s">
        <v>4807</v>
      </c>
      <c r="L683">
        <f>IFERROR(INDEX(所属情報!$E:$E,MATCH(男子登録情報!A683,所属情報!$A:$A,0)),"")</f>
        <v>492213</v>
      </c>
      <c r="M683" t="str">
        <f t="shared" si="20"/>
        <v>南垣　斗磨 (4)</v>
      </c>
      <c r="N683" t="str">
        <f t="shared" si="21"/>
        <v>ﾐﾅﾐｶﾞｷ ﾄｳﾏ</v>
      </c>
      <c r="O683" t="str">
        <f>$J683&amp;" "&amp;$I683&amp;" "&amp;"("&amp;$F683&amp;")"</f>
        <v>JPN Toma (4)</v>
      </c>
      <c r="P683" t="s">
        <v>4765</v>
      </c>
      <c r="Q683" t="s">
        <v>4807</v>
      </c>
      <c r="R683" s="118" t="str">
        <f>IF($B683="","",RIGHT($E683*1000+100+COUNTIF($E$2:$E683,$E683),9))</f>
        <v>030422103</v>
      </c>
    </row>
    <row r="684" spans="1:18" customFormat="1" x14ac:dyDescent="0.4">
      <c r="A684" s="259" t="s">
        <v>393</v>
      </c>
      <c r="B684" s="259">
        <v>683</v>
      </c>
      <c r="C684" s="259" t="s">
        <v>3315</v>
      </c>
      <c r="D684" s="259" t="s">
        <v>3316</v>
      </c>
      <c r="E684" s="261">
        <v>20040921</v>
      </c>
      <c r="F684" s="262">
        <v>3</v>
      </c>
      <c r="G684">
        <v>24</v>
      </c>
      <c r="H684" s="263" t="s">
        <v>798</v>
      </c>
      <c r="I684" s="263" t="s">
        <v>105</v>
      </c>
      <c r="J684" t="s">
        <v>4807</v>
      </c>
      <c r="L684">
        <f>IFERROR(INDEX(所属情報!$E:$E,MATCH(男子登録情報!A684,所属情報!$A:$A,0)),"")</f>
        <v>492213</v>
      </c>
      <c r="M684" t="str">
        <f t="shared" si="20"/>
        <v>秋田　琉希 (3)</v>
      </c>
      <c r="N684" t="str">
        <f t="shared" si="21"/>
        <v>ｱｷﾀ ﾘｭｳｷ</v>
      </c>
      <c r="O684" t="str">
        <f>$J684&amp;" "&amp;$I684&amp;" "&amp;"("&amp;$F684&amp;")"</f>
        <v>JPN Ryuki (3)</v>
      </c>
      <c r="P684" t="s">
        <v>4766</v>
      </c>
      <c r="Q684" t="s">
        <v>4807</v>
      </c>
      <c r="R684" s="118" t="str">
        <f>IF($B684="","",RIGHT($E684*1000+100+COUNTIF($E$2:$E684,$E684),9))</f>
        <v>040921102</v>
      </c>
    </row>
    <row r="685" spans="1:18" customFormat="1" x14ac:dyDescent="0.4">
      <c r="A685" s="259" t="s">
        <v>393</v>
      </c>
      <c r="B685" s="259">
        <v>684</v>
      </c>
      <c r="C685" s="259" t="s">
        <v>3317</v>
      </c>
      <c r="D685" s="259" t="s">
        <v>3318</v>
      </c>
      <c r="E685" s="261">
        <v>20041119</v>
      </c>
      <c r="F685" s="262">
        <v>3</v>
      </c>
      <c r="G685">
        <v>27</v>
      </c>
      <c r="H685" s="263" t="s">
        <v>3319</v>
      </c>
      <c r="I685" s="263" t="s">
        <v>57</v>
      </c>
      <c r="J685" t="s">
        <v>4807</v>
      </c>
      <c r="L685">
        <f>IFERROR(INDEX(所属情報!$E:$E,MATCH(男子登録情報!A685,所属情報!$A:$A,0)),"")</f>
        <v>492213</v>
      </c>
      <c r="M685" t="str">
        <f t="shared" si="20"/>
        <v>谷野　優大 (3)</v>
      </c>
      <c r="N685" t="str">
        <f t="shared" si="21"/>
        <v>ﾀﾆﾉ ﾕｳﾀﾞｲ</v>
      </c>
      <c r="O685" t="str">
        <f>$J685&amp;" "&amp;$I685&amp;" "&amp;"("&amp;$F685&amp;")"</f>
        <v>JPN Yudai (3)</v>
      </c>
      <c r="P685" t="s">
        <v>4765</v>
      </c>
      <c r="Q685" t="s">
        <v>4807</v>
      </c>
      <c r="R685" s="118" t="str">
        <f>IF($B685="","",RIGHT($E685*1000+100+COUNTIF($E$2:$E685,$E685),9))</f>
        <v>041119101</v>
      </c>
    </row>
    <row r="686" spans="1:18" customFormat="1" x14ac:dyDescent="0.4">
      <c r="A686" s="259" t="s">
        <v>393</v>
      </c>
      <c r="B686" s="259">
        <v>685</v>
      </c>
      <c r="C686" s="259" t="s">
        <v>3320</v>
      </c>
      <c r="D686" s="259" t="s">
        <v>3321</v>
      </c>
      <c r="E686" s="261">
        <v>20040617</v>
      </c>
      <c r="F686" s="262">
        <v>3</v>
      </c>
      <c r="G686">
        <v>24</v>
      </c>
      <c r="H686" s="263" t="s">
        <v>97</v>
      </c>
      <c r="I686" s="263" t="s">
        <v>375</v>
      </c>
      <c r="J686" t="s">
        <v>4807</v>
      </c>
      <c r="L686">
        <f>IFERROR(INDEX(所属情報!$E:$E,MATCH(男子登録情報!A686,所属情報!$A:$A,0)),"")</f>
        <v>492213</v>
      </c>
      <c r="M686" t="str">
        <f t="shared" si="20"/>
        <v>濱田　茉裕 (3)</v>
      </c>
      <c r="N686" t="str">
        <f t="shared" si="21"/>
        <v>ﾊﾏﾀﾞ ﾏﾋﾛ</v>
      </c>
      <c r="O686" t="str">
        <f>$J686&amp;" "&amp;$I686&amp;" "&amp;"("&amp;$F686&amp;")"</f>
        <v>JPN Mahiro (3)</v>
      </c>
      <c r="P686" t="s">
        <v>4782</v>
      </c>
      <c r="Q686" t="s">
        <v>4807</v>
      </c>
      <c r="R686" s="118" t="str">
        <f>IF($B686="","",RIGHT($E686*1000+100+COUNTIF($E$2:$E686,$E686),9))</f>
        <v>040617104</v>
      </c>
    </row>
    <row r="687" spans="1:18" customFormat="1" x14ac:dyDescent="0.4">
      <c r="A687" s="259" t="s">
        <v>393</v>
      </c>
      <c r="B687" s="259">
        <v>686</v>
      </c>
      <c r="C687" s="259" t="s">
        <v>3322</v>
      </c>
      <c r="D687" s="259" t="s">
        <v>3323</v>
      </c>
      <c r="E687" s="261">
        <v>20040827</v>
      </c>
      <c r="F687" s="262">
        <v>3</v>
      </c>
      <c r="G687">
        <v>28</v>
      </c>
      <c r="H687" s="263" t="s">
        <v>244</v>
      </c>
      <c r="I687" s="263" t="s">
        <v>181</v>
      </c>
      <c r="J687" t="s">
        <v>4807</v>
      </c>
      <c r="L687">
        <f>IFERROR(INDEX(所属情報!$E:$E,MATCH(男子登録情報!A687,所属情報!$A:$A,0)),"")</f>
        <v>492213</v>
      </c>
      <c r="M687" t="str">
        <f t="shared" si="20"/>
        <v>山本　湧斗 (3)</v>
      </c>
      <c r="N687" t="str">
        <f t="shared" si="21"/>
        <v>ﾔﾏﾓﾄ ﾕｳﾄ</v>
      </c>
      <c r="O687" t="str">
        <f>$J687&amp;" "&amp;$I687&amp;" "&amp;"("&amp;$F687&amp;")"</f>
        <v>JPN Yuto (3)</v>
      </c>
      <c r="P687" t="s">
        <v>4765</v>
      </c>
      <c r="Q687" t="s">
        <v>4807</v>
      </c>
      <c r="R687" s="118" t="str">
        <f>IF($B687="","",RIGHT($E687*1000+100+COUNTIF($E$2:$E687,$E687),9))</f>
        <v>040827101</v>
      </c>
    </row>
    <row r="688" spans="1:18" customFormat="1" x14ac:dyDescent="0.4">
      <c r="A688" s="259" t="s">
        <v>393</v>
      </c>
      <c r="B688" s="259">
        <v>687</v>
      </c>
      <c r="C688" s="259" t="s">
        <v>3324</v>
      </c>
      <c r="D688" s="259" t="s">
        <v>3325</v>
      </c>
      <c r="E688" s="261">
        <v>20040828</v>
      </c>
      <c r="F688" s="262">
        <v>3</v>
      </c>
      <c r="G688">
        <v>28</v>
      </c>
      <c r="H688" s="263" t="s">
        <v>3326</v>
      </c>
      <c r="I688" s="263" t="s">
        <v>103</v>
      </c>
      <c r="J688" t="s">
        <v>4807</v>
      </c>
      <c r="L688">
        <f>IFERROR(INDEX(所属情報!$E:$E,MATCH(男子登録情報!A688,所属情報!$A:$A,0)),"")</f>
        <v>492213</v>
      </c>
      <c r="M688" t="str">
        <f t="shared" si="20"/>
        <v>坂根　康介 (3)</v>
      </c>
      <c r="N688" t="str">
        <f t="shared" si="21"/>
        <v>ｻｶﾈ ｺｳｽｹ</v>
      </c>
      <c r="O688" t="str">
        <f>$J688&amp;" "&amp;$I688&amp;" "&amp;"("&amp;$F688&amp;")"</f>
        <v>JPN Kosuke (3)</v>
      </c>
      <c r="P688" t="s">
        <v>4766</v>
      </c>
      <c r="Q688" t="s">
        <v>4807</v>
      </c>
      <c r="R688" s="118" t="str">
        <f>IF($B688="","",RIGHT($E688*1000+100+COUNTIF($E$2:$E688,$E688),9))</f>
        <v>040828102</v>
      </c>
    </row>
    <row r="689" spans="1:18" customFormat="1" x14ac:dyDescent="0.4">
      <c r="A689" s="259" t="s">
        <v>393</v>
      </c>
      <c r="B689" s="259">
        <v>688</v>
      </c>
      <c r="C689" s="259" t="s">
        <v>3327</v>
      </c>
      <c r="D689" s="259" t="s">
        <v>3328</v>
      </c>
      <c r="E689" s="261">
        <v>20040511</v>
      </c>
      <c r="F689" s="262">
        <v>3</v>
      </c>
      <c r="G689">
        <v>27</v>
      </c>
      <c r="H689" s="263" t="s">
        <v>670</v>
      </c>
      <c r="I689" s="263" t="s">
        <v>138</v>
      </c>
      <c r="J689" t="s">
        <v>4807</v>
      </c>
      <c r="L689">
        <f>IFERROR(INDEX(所属情報!$E:$E,MATCH(男子登録情報!A689,所属情報!$A:$A,0)),"")</f>
        <v>492213</v>
      </c>
      <c r="M689" t="str">
        <f t="shared" si="20"/>
        <v>吉山　誠 (3)</v>
      </c>
      <c r="N689" t="str">
        <f t="shared" si="21"/>
        <v>ﾖｼﾔﾏ ﾏｺﾄ</v>
      </c>
      <c r="O689" t="str">
        <f>$J689&amp;" "&amp;$I689&amp;" "&amp;"("&amp;$F689&amp;")"</f>
        <v>JPN Makoto (3)</v>
      </c>
      <c r="P689" t="s">
        <v>4766</v>
      </c>
      <c r="Q689" t="s">
        <v>4807</v>
      </c>
      <c r="R689" s="118" t="str">
        <f>IF($B689="","",RIGHT($E689*1000+100+COUNTIF($E$2:$E689,$E689),9))</f>
        <v>040511101</v>
      </c>
    </row>
    <row r="690" spans="1:18" customFormat="1" x14ac:dyDescent="0.4">
      <c r="A690" s="259" t="s">
        <v>393</v>
      </c>
      <c r="B690" s="259">
        <v>689</v>
      </c>
      <c r="C690" s="259" t="s">
        <v>3329</v>
      </c>
      <c r="D690" s="259" t="s">
        <v>3330</v>
      </c>
      <c r="E690" s="261">
        <v>20041218</v>
      </c>
      <c r="F690" s="262">
        <v>3</v>
      </c>
      <c r="G690">
        <v>27</v>
      </c>
      <c r="H690" s="263" t="s">
        <v>56</v>
      </c>
      <c r="I690" s="263" t="s">
        <v>86</v>
      </c>
      <c r="J690" t="s">
        <v>4807</v>
      </c>
      <c r="L690">
        <f>IFERROR(INDEX(所属情報!$E:$E,MATCH(男子登録情報!A690,所属情報!$A:$A,0)),"")</f>
        <v>492213</v>
      </c>
      <c r="M690" t="str">
        <f t="shared" si="20"/>
        <v>村上　力哉 (3)</v>
      </c>
      <c r="N690" t="str">
        <f t="shared" si="21"/>
        <v>ﾑﾗｶﾐ ﾘｷﾔ</v>
      </c>
      <c r="O690" t="str">
        <f>$J690&amp;" "&amp;$I690&amp;" "&amp;"("&amp;$F690&amp;")"</f>
        <v>JPN Rikiya (3)</v>
      </c>
      <c r="P690" t="s">
        <v>4766</v>
      </c>
      <c r="Q690" t="s">
        <v>4807</v>
      </c>
      <c r="R690" s="118" t="str">
        <f>IF($B690="","",RIGHT($E690*1000+100+COUNTIF($E$2:$E690,$E690),9))</f>
        <v>041218102</v>
      </c>
    </row>
    <row r="691" spans="1:18" customFormat="1" x14ac:dyDescent="0.4">
      <c r="A691" s="259" t="s">
        <v>393</v>
      </c>
      <c r="B691" s="259">
        <v>690</v>
      </c>
      <c r="C691" s="259" t="s">
        <v>3625</v>
      </c>
      <c r="D691" s="259" t="s">
        <v>3626</v>
      </c>
      <c r="E691" s="261">
        <v>20040403</v>
      </c>
      <c r="F691" s="262">
        <v>3</v>
      </c>
      <c r="G691">
        <v>30</v>
      </c>
      <c r="H691" s="263" t="s">
        <v>927</v>
      </c>
      <c r="I691" s="263" t="s">
        <v>204</v>
      </c>
      <c r="J691" t="s">
        <v>4807</v>
      </c>
      <c r="L691">
        <f>IFERROR(INDEX(所属情報!$E:$E,MATCH(男子登録情報!A691,所属情報!$A:$A,0)),"")</f>
        <v>492213</v>
      </c>
      <c r="M691" t="str">
        <f t="shared" si="20"/>
        <v>永尾　礼 (3)</v>
      </c>
      <c r="N691" t="str">
        <f t="shared" si="21"/>
        <v>ﾅｶﾞｵ ﾚｲ</v>
      </c>
      <c r="O691" t="str">
        <f>$J691&amp;" "&amp;$I691&amp;" "&amp;"("&amp;$F691&amp;")"</f>
        <v>JPN Rei (3)</v>
      </c>
      <c r="P691" t="s">
        <v>4774</v>
      </c>
      <c r="Q691" t="s">
        <v>4807</v>
      </c>
      <c r="R691" s="118" t="str">
        <f>IF($B691="","",RIGHT($E691*1000+100+COUNTIF($E$2:$E691,$E691),9))</f>
        <v>040403102</v>
      </c>
    </row>
    <row r="692" spans="1:18" customFormat="1" x14ac:dyDescent="0.4">
      <c r="A692" s="259" t="s">
        <v>393</v>
      </c>
      <c r="B692" s="259">
        <v>691</v>
      </c>
      <c r="C692" s="259" t="s">
        <v>3627</v>
      </c>
      <c r="D692" s="259" t="s">
        <v>3628</v>
      </c>
      <c r="E692" s="261">
        <v>20040829</v>
      </c>
      <c r="F692" s="262">
        <v>3</v>
      </c>
      <c r="G692">
        <v>30</v>
      </c>
      <c r="H692" s="263" t="s">
        <v>368</v>
      </c>
      <c r="I692" s="263" t="s">
        <v>4446</v>
      </c>
      <c r="J692" t="s">
        <v>4807</v>
      </c>
      <c r="L692">
        <f>IFERROR(INDEX(所属情報!$E:$E,MATCH(男子登録情報!A692,所属情報!$A:$A,0)),"")</f>
        <v>492213</v>
      </c>
      <c r="M692" t="str">
        <f t="shared" si="20"/>
        <v>三木　湧吾 (3)</v>
      </c>
      <c r="N692" t="str">
        <f t="shared" si="21"/>
        <v>ﾐｷ ﾕｳｺﾞ</v>
      </c>
      <c r="O692" t="str">
        <f>$J692&amp;" "&amp;$I692&amp;" "&amp;"("&amp;$F692&amp;")"</f>
        <v>JPN Yugo (3)</v>
      </c>
      <c r="P692" t="s">
        <v>4765</v>
      </c>
      <c r="Q692" t="s">
        <v>4807</v>
      </c>
      <c r="R692" s="118" t="str">
        <f>IF($B692="","",RIGHT($E692*1000+100+COUNTIF($E$2:$E692,$E692),9))</f>
        <v>040829101</v>
      </c>
    </row>
    <row r="693" spans="1:18" customFormat="1" x14ac:dyDescent="0.4">
      <c r="A693" s="259" t="s">
        <v>393</v>
      </c>
      <c r="B693" s="259">
        <v>692</v>
      </c>
      <c r="C693" s="259" t="s">
        <v>3629</v>
      </c>
      <c r="D693" s="259" t="s">
        <v>3630</v>
      </c>
      <c r="E693" s="261">
        <v>20050302</v>
      </c>
      <c r="F693" s="262">
        <v>3</v>
      </c>
      <c r="G693">
        <v>27</v>
      </c>
      <c r="H693" s="263" t="s">
        <v>194</v>
      </c>
      <c r="I693" s="263" t="s">
        <v>37</v>
      </c>
      <c r="J693" t="s">
        <v>4807</v>
      </c>
      <c r="L693">
        <f>IFERROR(INDEX(所属情報!$E:$E,MATCH(男子登録情報!A693,所属情報!$A:$A,0)),"")</f>
        <v>492213</v>
      </c>
      <c r="M693" t="str">
        <f t="shared" si="20"/>
        <v>栗林　春貴 (3)</v>
      </c>
      <c r="N693" t="str">
        <f t="shared" si="21"/>
        <v>ｸﾘﾊﾞﾔｼ ﾊﾙｷ</v>
      </c>
      <c r="O693" t="str">
        <f>$J693&amp;" "&amp;$I693&amp;" "&amp;"("&amp;$F693&amp;")"</f>
        <v>JPN Haruki (3)</v>
      </c>
      <c r="P693" t="s">
        <v>4799</v>
      </c>
      <c r="Q693" t="s">
        <v>4807</v>
      </c>
      <c r="R693" s="118" t="str">
        <f>IF($B693="","",RIGHT($E693*1000+100+COUNTIF($E$2:$E693,$E693),9))</f>
        <v>050302101</v>
      </c>
    </row>
    <row r="694" spans="1:18" customFormat="1" x14ac:dyDescent="0.4">
      <c r="A694" s="259" t="s">
        <v>393</v>
      </c>
      <c r="B694" s="259">
        <v>693</v>
      </c>
      <c r="C694" s="259" t="s">
        <v>3631</v>
      </c>
      <c r="D694" s="259" t="s">
        <v>3632</v>
      </c>
      <c r="E694" s="261">
        <v>20041227</v>
      </c>
      <c r="F694" s="262">
        <v>3</v>
      </c>
      <c r="G694">
        <v>29</v>
      </c>
      <c r="H694" s="263" t="s">
        <v>721</v>
      </c>
      <c r="I694" s="263" t="s">
        <v>84</v>
      </c>
      <c r="J694" t="s">
        <v>4807</v>
      </c>
      <c r="L694">
        <f>IFERROR(INDEX(所属情報!$E:$E,MATCH(男子登録情報!A694,所属情報!$A:$A,0)),"")</f>
        <v>492213</v>
      </c>
      <c r="M694" t="str">
        <f t="shared" si="20"/>
        <v>杉野　太一 (3)</v>
      </c>
      <c r="N694" t="str">
        <f t="shared" si="21"/>
        <v>ｽｷﾞﾉ ﾀｲﾁ</v>
      </c>
      <c r="O694" t="str">
        <f>$J694&amp;" "&amp;$I694&amp;" "&amp;"("&amp;$F694&amp;")"</f>
        <v>JPN Taichi (3)</v>
      </c>
      <c r="P694" t="s">
        <v>4771</v>
      </c>
      <c r="Q694" t="s">
        <v>4807</v>
      </c>
      <c r="R694" s="118" t="str">
        <f>IF($B694="","",RIGHT($E694*1000+100+COUNTIF($E$2:$E694,$E694),9))</f>
        <v>041227101</v>
      </c>
    </row>
    <row r="695" spans="1:18" customFormat="1" x14ac:dyDescent="0.4">
      <c r="A695" s="259" t="s">
        <v>393</v>
      </c>
      <c r="B695" s="259">
        <v>694</v>
      </c>
      <c r="C695" s="259" t="s">
        <v>3633</v>
      </c>
      <c r="D695" s="259" t="s">
        <v>3634</v>
      </c>
      <c r="E695" s="261">
        <v>20040722</v>
      </c>
      <c r="F695" s="262">
        <v>3</v>
      </c>
      <c r="G695">
        <v>37</v>
      </c>
      <c r="H695" s="263" t="s">
        <v>983</v>
      </c>
      <c r="I695" s="263" t="s">
        <v>239</v>
      </c>
      <c r="J695" t="s">
        <v>4807</v>
      </c>
      <c r="L695">
        <f>IFERROR(INDEX(所属情報!$E:$E,MATCH(男子登録情報!A695,所属情報!$A:$A,0)),"")</f>
        <v>492213</v>
      </c>
      <c r="M695" t="str">
        <f t="shared" si="20"/>
        <v>梶田　天斗 (3)</v>
      </c>
      <c r="N695" t="str">
        <f t="shared" si="21"/>
        <v>ｶｼﾞﾀ ﾀｶﾄ</v>
      </c>
      <c r="O695" t="str">
        <f>$J695&amp;" "&amp;$I695&amp;" "&amp;"("&amp;$F695&amp;")"</f>
        <v>JPN Takato (3)</v>
      </c>
      <c r="P695" t="s">
        <v>4764</v>
      </c>
      <c r="Q695" t="s">
        <v>4807</v>
      </c>
      <c r="R695" s="118" t="str">
        <f>IF($B695="","",RIGHT($E695*1000+100+COUNTIF($E$2:$E695,$E695),9))</f>
        <v>040722102</v>
      </c>
    </row>
    <row r="696" spans="1:18" customFormat="1" x14ac:dyDescent="0.4">
      <c r="A696" s="259" t="s">
        <v>393</v>
      </c>
      <c r="B696" s="259">
        <v>695</v>
      </c>
      <c r="C696" s="259" t="s">
        <v>3635</v>
      </c>
      <c r="D696" s="259" t="s">
        <v>3636</v>
      </c>
      <c r="E696" s="261">
        <v>20040922</v>
      </c>
      <c r="F696" s="262">
        <v>3</v>
      </c>
      <c r="G696">
        <v>27</v>
      </c>
      <c r="H696" s="263" t="s">
        <v>437</v>
      </c>
      <c r="I696" s="263" t="s">
        <v>141</v>
      </c>
      <c r="J696" t="s">
        <v>4807</v>
      </c>
      <c r="L696">
        <f>IFERROR(INDEX(所属情報!$E:$E,MATCH(男子登録情報!A696,所属情報!$A:$A,0)),"")</f>
        <v>492213</v>
      </c>
      <c r="M696" t="str">
        <f t="shared" si="20"/>
        <v>三浦　和人 (3)</v>
      </c>
      <c r="N696" t="str">
        <f t="shared" si="21"/>
        <v>ﾐｳﾗ ｶｽﾞﾄ</v>
      </c>
      <c r="O696" t="str">
        <f>$J696&amp;" "&amp;$I696&amp;" "&amp;"("&amp;$F696&amp;")"</f>
        <v>JPN Kazuto (3)</v>
      </c>
      <c r="P696" t="s">
        <v>4779</v>
      </c>
      <c r="Q696" t="s">
        <v>4807</v>
      </c>
      <c r="R696" s="118" t="str">
        <f>IF($B696="","",RIGHT($E696*1000+100+COUNTIF($E$2:$E696,$E696),9))</f>
        <v>040922102</v>
      </c>
    </row>
    <row r="697" spans="1:18" customFormat="1" x14ac:dyDescent="0.4">
      <c r="A697" s="259" t="s">
        <v>393</v>
      </c>
      <c r="B697" s="259">
        <v>696</v>
      </c>
      <c r="C697" s="259" t="s">
        <v>3637</v>
      </c>
      <c r="D697" s="259" t="s">
        <v>3638</v>
      </c>
      <c r="E697" s="261">
        <v>20041006</v>
      </c>
      <c r="F697" s="262">
        <v>3</v>
      </c>
      <c r="G697">
        <v>27</v>
      </c>
      <c r="H697" s="263" t="s">
        <v>4447</v>
      </c>
      <c r="I697" s="263" t="s">
        <v>101</v>
      </c>
      <c r="J697" t="s">
        <v>4807</v>
      </c>
      <c r="L697">
        <f>IFERROR(INDEX(所属情報!$E:$E,MATCH(男子登録情報!A697,所属情報!$A:$A,0)),"")</f>
        <v>492213</v>
      </c>
      <c r="M697" t="str">
        <f t="shared" si="20"/>
        <v>赤山　愁太 (3)</v>
      </c>
      <c r="N697" t="str">
        <f t="shared" si="21"/>
        <v>ｱｶﾔﾏ ｼｭｳﾀ</v>
      </c>
      <c r="O697" t="str">
        <f>$J697&amp;" "&amp;$I697&amp;" "&amp;"("&amp;$F697&amp;")"</f>
        <v>JPN Shuta (3)</v>
      </c>
      <c r="P697" t="s">
        <v>4765</v>
      </c>
      <c r="Q697" t="s">
        <v>4807</v>
      </c>
      <c r="R697" s="118" t="str">
        <f>IF($B697="","",RIGHT($E697*1000+100+COUNTIF($E$2:$E697,$E697),9))</f>
        <v>041006101</v>
      </c>
    </row>
    <row r="698" spans="1:18" customFormat="1" x14ac:dyDescent="0.4">
      <c r="A698" s="259" t="s">
        <v>393</v>
      </c>
      <c r="B698" s="259">
        <v>697</v>
      </c>
      <c r="C698" s="259" t="s">
        <v>3639</v>
      </c>
      <c r="D698" s="259" t="s">
        <v>3640</v>
      </c>
      <c r="E698" s="261">
        <v>20050325</v>
      </c>
      <c r="F698" s="262">
        <v>3</v>
      </c>
      <c r="G698">
        <v>38</v>
      </c>
      <c r="H698" s="263" t="s">
        <v>53</v>
      </c>
      <c r="I698" s="263" t="s">
        <v>2174</v>
      </c>
      <c r="J698" t="s">
        <v>4807</v>
      </c>
      <c r="L698">
        <f>IFERROR(INDEX(所属情報!$E:$E,MATCH(男子登録情報!A698,所属情報!$A:$A,0)),"")</f>
        <v>492213</v>
      </c>
      <c r="M698" t="str">
        <f t="shared" si="20"/>
        <v>伊東　龍吾 (3)</v>
      </c>
      <c r="N698" t="str">
        <f t="shared" si="21"/>
        <v>ｲﾄｳ ﾘｭｳｺﾞ</v>
      </c>
      <c r="O698" t="str">
        <f>$J698&amp;" "&amp;$I698&amp;" "&amp;"("&amp;$F698&amp;")"</f>
        <v>JPN Ryugo (3)</v>
      </c>
      <c r="P698" t="s">
        <v>4766</v>
      </c>
      <c r="Q698" t="s">
        <v>4807</v>
      </c>
      <c r="R698" s="118" t="str">
        <f>IF($B698="","",RIGHT($E698*1000+100+COUNTIF($E$2:$E698,$E698),9))</f>
        <v>050325102</v>
      </c>
    </row>
    <row r="699" spans="1:18" customFormat="1" x14ac:dyDescent="0.4">
      <c r="A699" s="259" t="s">
        <v>393</v>
      </c>
      <c r="B699" s="259">
        <v>698</v>
      </c>
      <c r="C699" s="259" t="s">
        <v>3641</v>
      </c>
      <c r="D699" s="259" t="s">
        <v>3642</v>
      </c>
      <c r="E699" s="261">
        <v>20041227</v>
      </c>
      <c r="F699" s="262">
        <v>3</v>
      </c>
      <c r="G699">
        <v>26</v>
      </c>
      <c r="H699" s="263" t="s">
        <v>4448</v>
      </c>
      <c r="I699" s="263" t="s">
        <v>36</v>
      </c>
      <c r="J699" t="s">
        <v>4807</v>
      </c>
      <c r="L699">
        <f>IFERROR(INDEX(所属情報!$E:$E,MATCH(男子登録情報!A699,所属情報!$A:$A,0)),"")</f>
        <v>492213</v>
      </c>
      <c r="M699" t="str">
        <f t="shared" si="20"/>
        <v>野中　悠貴 (3)</v>
      </c>
      <c r="N699" t="str">
        <f t="shared" si="21"/>
        <v>ﾉﾅｶ ﾕｳｷ</v>
      </c>
      <c r="O699" t="str">
        <f>$J699&amp;" "&amp;$I699&amp;" "&amp;"("&amp;$F699&amp;")"</f>
        <v>JPN Yuki (3)</v>
      </c>
      <c r="P699" t="s">
        <v>4766</v>
      </c>
      <c r="Q699" t="s">
        <v>4807</v>
      </c>
      <c r="R699" s="118" t="str">
        <f>IF($B699="","",RIGHT($E699*1000+100+COUNTIF($E$2:$E699,$E699),9))</f>
        <v>041227102</v>
      </c>
    </row>
    <row r="700" spans="1:18" customFormat="1" x14ac:dyDescent="0.4">
      <c r="A700" s="259" t="s">
        <v>393</v>
      </c>
      <c r="B700" s="259">
        <v>699</v>
      </c>
      <c r="C700" s="259" t="s">
        <v>3643</v>
      </c>
      <c r="D700" s="259" t="s">
        <v>3644</v>
      </c>
      <c r="E700" s="261">
        <v>20041105</v>
      </c>
      <c r="F700" s="262">
        <v>3</v>
      </c>
      <c r="G700">
        <v>27</v>
      </c>
      <c r="H700" s="263" t="s">
        <v>94</v>
      </c>
      <c r="I700" s="263" t="s">
        <v>139</v>
      </c>
      <c r="J700" t="s">
        <v>4807</v>
      </c>
      <c r="L700">
        <f>IFERROR(INDEX(所属情報!$E:$E,MATCH(男子登録情報!A700,所属情報!$A:$A,0)),"")</f>
        <v>492213</v>
      </c>
      <c r="M700" t="str">
        <f t="shared" si="20"/>
        <v>前田　晃生 (3)</v>
      </c>
      <c r="N700" t="str">
        <f t="shared" si="21"/>
        <v>ﾏｴﾀﾞ ｺｳｾｲ</v>
      </c>
      <c r="O700" t="str">
        <f>$J700&amp;" "&amp;$I700&amp;" "&amp;"("&amp;$F700&amp;")"</f>
        <v>JPN Kosei (3)</v>
      </c>
      <c r="P700" t="s">
        <v>4797</v>
      </c>
      <c r="Q700" t="s">
        <v>4807</v>
      </c>
      <c r="R700" s="118" t="str">
        <f>IF($B700="","",RIGHT($E700*1000+100+COUNTIF($E$2:$E700,$E700),9))</f>
        <v>041105101</v>
      </c>
    </row>
    <row r="701" spans="1:18" customFormat="1" x14ac:dyDescent="0.4">
      <c r="A701" s="259" t="s">
        <v>393</v>
      </c>
      <c r="B701" s="259">
        <v>700</v>
      </c>
      <c r="C701" s="259" t="s">
        <v>3645</v>
      </c>
      <c r="D701" s="259" t="s">
        <v>3646</v>
      </c>
      <c r="E701" s="261">
        <v>20040710</v>
      </c>
      <c r="F701" s="262">
        <v>3</v>
      </c>
      <c r="G701">
        <v>28</v>
      </c>
      <c r="H701" s="263" t="s">
        <v>4390</v>
      </c>
      <c r="I701" s="263" t="s">
        <v>330</v>
      </c>
      <c r="J701" t="s">
        <v>4807</v>
      </c>
      <c r="L701">
        <f>IFERROR(INDEX(所属情報!$E:$E,MATCH(男子登録情報!A701,所属情報!$A:$A,0)),"")</f>
        <v>492213</v>
      </c>
      <c r="M701" t="str">
        <f t="shared" si="20"/>
        <v>井田　翔眞 (3)</v>
      </c>
      <c r="N701" t="str">
        <f t="shared" si="21"/>
        <v>ｲﾀﾞ ｼｮｳﾏ</v>
      </c>
      <c r="O701" t="str">
        <f>$J701&amp;" "&amp;$I701&amp;" "&amp;"("&amp;$F701&amp;")"</f>
        <v>JPN Shoma (3)</v>
      </c>
      <c r="P701" t="s">
        <v>4771</v>
      </c>
      <c r="Q701" t="s">
        <v>4807</v>
      </c>
      <c r="R701" s="118" t="str">
        <f>IF($B701="","",RIGHT($E701*1000+100+COUNTIF($E$2:$E701,$E701),9))</f>
        <v>040710101</v>
      </c>
    </row>
    <row r="702" spans="1:18" customFormat="1" x14ac:dyDescent="0.4">
      <c r="A702" s="259" t="s">
        <v>393</v>
      </c>
      <c r="B702" s="259">
        <v>701</v>
      </c>
      <c r="C702" s="259" t="s">
        <v>3647</v>
      </c>
      <c r="D702" s="259" t="s">
        <v>3648</v>
      </c>
      <c r="E702" s="261">
        <v>20050215</v>
      </c>
      <c r="F702" s="262">
        <v>3</v>
      </c>
      <c r="G702">
        <v>27</v>
      </c>
      <c r="H702" s="263" t="s">
        <v>79</v>
      </c>
      <c r="I702" s="263" t="s">
        <v>522</v>
      </c>
      <c r="J702" t="s">
        <v>4807</v>
      </c>
      <c r="L702">
        <f>IFERROR(INDEX(所属情報!$E:$E,MATCH(男子登録情報!A702,所属情報!$A:$A,0)),"")</f>
        <v>492213</v>
      </c>
      <c r="M702" t="str">
        <f t="shared" si="20"/>
        <v>今井　政宏 (3)</v>
      </c>
      <c r="N702" t="str">
        <f t="shared" si="21"/>
        <v>ｲﾏｲ ﾏｻﾋﾛ</v>
      </c>
      <c r="O702" t="str">
        <f>$J702&amp;" "&amp;$I702&amp;" "&amp;"("&amp;$F702&amp;")"</f>
        <v>JPN Masahiro (3)</v>
      </c>
      <c r="P702" t="s">
        <v>4765</v>
      </c>
      <c r="Q702" t="s">
        <v>4807</v>
      </c>
      <c r="R702" s="118" t="str">
        <f>IF($B702="","",RIGHT($E702*1000+100+COUNTIF($E$2:$E702,$E702),9))</f>
        <v>050215101</v>
      </c>
    </row>
    <row r="703" spans="1:18" customFormat="1" x14ac:dyDescent="0.4">
      <c r="A703" s="259" t="s">
        <v>393</v>
      </c>
      <c r="B703" s="259">
        <v>702</v>
      </c>
      <c r="C703" s="259" t="s">
        <v>3649</v>
      </c>
      <c r="D703" s="259" t="s">
        <v>3650</v>
      </c>
      <c r="E703" s="261">
        <v>20040415</v>
      </c>
      <c r="F703" s="262">
        <v>3</v>
      </c>
      <c r="G703">
        <v>26</v>
      </c>
      <c r="H703" s="263" t="s">
        <v>4449</v>
      </c>
      <c r="I703" s="263" t="s">
        <v>206</v>
      </c>
      <c r="J703" t="s">
        <v>4807</v>
      </c>
      <c r="L703">
        <f>IFERROR(INDEX(所属情報!$E:$E,MATCH(男子登録情報!A703,所属情報!$A:$A,0)),"")</f>
        <v>492213</v>
      </c>
      <c r="M703" t="str">
        <f t="shared" si="20"/>
        <v>梅垣　真太郎 (3)</v>
      </c>
      <c r="N703" t="str">
        <f t="shared" si="21"/>
        <v>ｳﾒｶﾞｷ ｼﾝﾀﾛｳ</v>
      </c>
      <c r="O703" t="str">
        <f>$J703&amp;" "&amp;$I703&amp;" "&amp;"("&amp;$F703&amp;")"</f>
        <v>JPN Shintaro (3)</v>
      </c>
      <c r="P703" t="s">
        <v>4765</v>
      </c>
      <c r="Q703" t="s">
        <v>4807</v>
      </c>
      <c r="R703" s="118" t="str">
        <f>IF($B703="","",RIGHT($E703*1000+100+COUNTIF($E$2:$E703,$E703),9))</f>
        <v>040415101</v>
      </c>
    </row>
    <row r="704" spans="1:18" customFormat="1" x14ac:dyDescent="0.4">
      <c r="A704" s="259" t="s">
        <v>393</v>
      </c>
      <c r="B704" s="259">
        <v>703</v>
      </c>
      <c r="C704" s="259" t="s">
        <v>3651</v>
      </c>
      <c r="D704" s="259" t="s">
        <v>3652</v>
      </c>
      <c r="E704" s="261">
        <v>20041105</v>
      </c>
      <c r="F704" s="262">
        <v>3</v>
      </c>
      <c r="G704">
        <v>28</v>
      </c>
      <c r="H704" s="263" t="s">
        <v>4450</v>
      </c>
      <c r="I704" s="263" t="s">
        <v>192</v>
      </c>
      <c r="J704" t="s">
        <v>4807</v>
      </c>
      <c r="L704">
        <f>IFERROR(INDEX(所属情報!$E:$E,MATCH(男子登録情報!A704,所属情報!$A:$A,0)),"")</f>
        <v>492213</v>
      </c>
      <c r="M704" t="str">
        <f t="shared" si="20"/>
        <v>島中　瑛史 (3)</v>
      </c>
      <c r="N704" t="str">
        <f t="shared" si="21"/>
        <v>ｼﾏﾅｶ ｱｷﾌﾐ</v>
      </c>
      <c r="O704" t="str">
        <f>$J704&amp;" "&amp;$I704&amp;" "&amp;"("&amp;$F704&amp;")"</f>
        <v>JPN Akifumi (3)</v>
      </c>
      <c r="P704" t="s">
        <v>4799</v>
      </c>
      <c r="Q704" t="s">
        <v>4807</v>
      </c>
      <c r="R704" s="118" t="str">
        <f>IF($B704="","",RIGHT($E704*1000+100+COUNTIF($E$2:$E704,$E704),9))</f>
        <v>041105102</v>
      </c>
    </row>
    <row r="705" spans="1:18" customFormat="1" x14ac:dyDescent="0.4">
      <c r="A705" s="259" t="s">
        <v>393</v>
      </c>
      <c r="B705" s="259">
        <v>704</v>
      </c>
      <c r="C705" s="259" t="s">
        <v>3653</v>
      </c>
      <c r="D705" s="259" t="s">
        <v>3654</v>
      </c>
      <c r="E705" s="261">
        <v>20040506</v>
      </c>
      <c r="F705" s="262">
        <v>3</v>
      </c>
      <c r="G705">
        <v>29</v>
      </c>
      <c r="H705" s="263" t="s">
        <v>244</v>
      </c>
      <c r="I705" s="263" t="s">
        <v>622</v>
      </c>
      <c r="J705" t="s">
        <v>4807</v>
      </c>
      <c r="L705">
        <f>IFERROR(INDEX(所属情報!$E:$E,MATCH(男子登録情報!A705,所属情報!$A:$A,0)),"")</f>
        <v>492213</v>
      </c>
      <c r="M705" t="str">
        <f t="shared" si="20"/>
        <v>山本　大翔 (3)</v>
      </c>
      <c r="N705" t="str">
        <f t="shared" si="21"/>
        <v>ﾔﾏﾓﾄ ﾀｲｼ</v>
      </c>
      <c r="O705" t="str">
        <f>$J705&amp;" "&amp;$I705&amp;" "&amp;"("&amp;$F705&amp;")"</f>
        <v>JPN Taishi (3)</v>
      </c>
      <c r="P705" t="s">
        <v>4766</v>
      </c>
      <c r="Q705" t="s">
        <v>4807</v>
      </c>
      <c r="R705" s="118" t="str">
        <f>IF($B705="","",RIGHT($E705*1000+100+COUNTIF($E$2:$E705,$E705),9))</f>
        <v>040506101</v>
      </c>
    </row>
    <row r="706" spans="1:18" customFormat="1" x14ac:dyDescent="0.4">
      <c r="A706" s="259" t="s">
        <v>393</v>
      </c>
      <c r="B706" s="259">
        <v>705</v>
      </c>
      <c r="C706" s="259" t="s">
        <v>3655</v>
      </c>
      <c r="D706" s="259" t="s">
        <v>3656</v>
      </c>
      <c r="E706" s="261">
        <v>20041006</v>
      </c>
      <c r="F706" s="262">
        <v>3</v>
      </c>
      <c r="G706">
        <v>27</v>
      </c>
      <c r="H706" s="263" t="s">
        <v>4451</v>
      </c>
      <c r="I706" s="263" t="s">
        <v>73</v>
      </c>
      <c r="J706" t="s">
        <v>4807</v>
      </c>
      <c r="L706">
        <f>IFERROR(INDEX(所属情報!$E:$E,MATCH(男子登録情報!A706,所属情報!$A:$A,0)),"")</f>
        <v>492213</v>
      </c>
      <c r="M706" t="str">
        <f t="shared" ref="M706:M769" si="22">$C706&amp;" "&amp;"("&amp;$F706&amp;")"</f>
        <v>江口　駿斗 (3)</v>
      </c>
      <c r="N706" t="str">
        <f t="shared" si="21"/>
        <v>ｴｸﾞﾁ ﾊﾔﾄ</v>
      </c>
      <c r="O706" t="str">
        <f>$J706&amp;" "&amp;$I706&amp;" "&amp;"("&amp;$F706&amp;")"</f>
        <v>JPN Hayato (3)</v>
      </c>
      <c r="P706" t="s">
        <v>4774</v>
      </c>
      <c r="Q706" t="s">
        <v>4807</v>
      </c>
      <c r="R706" s="118" t="str">
        <f>IF($B706="","",RIGHT($E706*1000+100+COUNTIF($E$2:$E706,$E706),9))</f>
        <v>041006102</v>
      </c>
    </row>
    <row r="707" spans="1:18" customFormat="1" x14ac:dyDescent="0.4">
      <c r="A707" s="259" t="s">
        <v>393</v>
      </c>
      <c r="B707" s="259">
        <v>706</v>
      </c>
      <c r="C707" s="259" t="s">
        <v>3657</v>
      </c>
      <c r="D707" s="259" t="s">
        <v>3658</v>
      </c>
      <c r="E707" s="261">
        <v>20041023</v>
      </c>
      <c r="F707" s="262">
        <v>3</v>
      </c>
      <c r="G707">
        <v>38</v>
      </c>
      <c r="H707" s="263" t="s">
        <v>329</v>
      </c>
      <c r="I707" s="263" t="s">
        <v>266</v>
      </c>
      <c r="J707" t="s">
        <v>4807</v>
      </c>
      <c r="L707">
        <f>IFERROR(INDEX(所属情報!$E:$E,MATCH(男子登録情報!A707,所属情報!$A:$A,0)),"")</f>
        <v>492213</v>
      </c>
      <c r="M707" t="str">
        <f t="shared" si="22"/>
        <v>河野　大誠 (3)</v>
      </c>
      <c r="N707" t="str">
        <f t="shared" ref="N707:N770" si="23">$D707</f>
        <v>ｺｳﾉ ﾀｲｾｲ</v>
      </c>
      <c r="O707" t="str">
        <f>$J707&amp;" "&amp;$I707&amp;" "&amp;"("&amp;$F707&amp;")"</f>
        <v>JPN Taisei (3)</v>
      </c>
      <c r="P707" t="s">
        <v>4796</v>
      </c>
      <c r="Q707" t="s">
        <v>4807</v>
      </c>
      <c r="R707" s="118" t="str">
        <f>IF($B707="","",RIGHT($E707*1000+100+COUNTIF($E$2:$E707,$E707),9))</f>
        <v>041023102</v>
      </c>
    </row>
    <row r="708" spans="1:18" customFormat="1" x14ac:dyDescent="0.4">
      <c r="A708" s="259" t="s">
        <v>393</v>
      </c>
      <c r="B708" s="259">
        <v>707</v>
      </c>
      <c r="C708" s="259" t="s">
        <v>3659</v>
      </c>
      <c r="D708" s="259" t="s">
        <v>3660</v>
      </c>
      <c r="E708" s="261">
        <v>20041210</v>
      </c>
      <c r="F708" s="262">
        <v>3</v>
      </c>
      <c r="G708">
        <v>33</v>
      </c>
      <c r="H708" s="263" t="s">
        <v>4452</v>
      </c>
      <c r="I708" s="263" t="s">
        <v>185</v>
      </c>
      <c r="J708" t="s">
        <v>4807</v>
      </c>
      <c r="L708">
        <f>IFERROR(INDEX(所属情報!$E:$E,MATCH(男子登録情報!A708,所属情報!$A:$A,0)),"")</f>
        <v>492213</v>
      </c>
      <c r="M708" t="str">
        <f t="shared" si="22"/>
        <v>右遠　大輝 (3)</v>
      </c>
      <c r="N708" t="str">
        <f t="shared" si="23"/>
        <v>ｳﾄﾞｳ ﾀﾞｲｷ</v>
      </c>
      <c r="O708" t="str">
        <f>$J708&amp;" "&amp;$I708&amp;" "&amp;"("&amp;$F708&amp;")"</f>
        <v>JPN Daiki (3)</v>
      </c>
      <c r="P708" t="s">
        <v>4771</v>
      </c>
      <c r="Q708" t="s">
        <v>4807</v>
      </c>
      <c r="R708" s="118" t="str">
        <f>IF($B708="","",RIGHT($E708*1000+100+COUNTIF($E$2:$E708,$E708),9))</f>
        <v>041210101</v>
      </c>
    </row>
    <row r="709" spans="1:18" customFormat="1" x14ac:dyDescent="0.4">
      <c r="A709" s="259" t="s">
        <v>393</v>
      </c>
      <c r="B709" s="259">
        <v>708</v>
      </c>
      <c r="C709" s="259" t="s">
        <v>3661</v>
      </c>
      <c r="D709" s="259" t="s">
        <v>3662</v>
      </c>
      <c r="E709" s="261">
        <v>20040812</v>
      </c>
      <c r="F709" s="262">
        <v>3</v>
      </c>
      <c r="G709">
        <v>37</v>
      </c>
      <c r="H709" s="263" t="s">
        <v>774</v>
      </c>
      <c r="I709" s="263" t="s">
        <v>158</v>
      </c>
      <c r="J709" t="s">
        <v>4807</v>
      </c>
      <c r="L709">
        <f>IFERROR(INDEX(所属情報!$E:$E,MATCH(男子登録情報!A709,所属情報!$A:$A,0)),"")</f>
        <v>492213</v>
      </c>
      <c r="M709" t="str">
        <f t="shared" si="22"/>
        <v>辻　海斗 (3)</v>
      </c>
      <c r="N709" t="str">
        <f t="shared" si="23"/>
        <v>ﾂｼﾞ ｶｲﾄ</v>
      </c>
      <c r="O709" t="str">
        <f>$J709&amp;" "&amp;$I709&amp;" "&amp;"("&amp;$F709&amp;")"</f>
        <v>JPN Kaito (3)</v>
      </c>
      <c r="P709" t="s">
        <v>4765</v>
      </c>
      <c r="Q709" t="s">
        <v>4807</v>
      </c>
      <c r="R709" s="118" t="str">
        <f>IF($B709="","",RIGHT($E709*1000+100+COUNTIF($E$2:$E709,$E709),9))</f>
        <v>040812102</v>
      </c>
    </row>
    <row r="710" spans="1:18" customFormat="1" x14ac:dyDescent="0.4">
      <c r="A710" s="259" t="s">
        <v>393</v>
      </c>
      <c r="B710" s="259">
        <v>709</v>
      </c>
      <c r="C710" s="259" t="s">
        <v>3663</v>
      </c>
      <c r="D710" s="259" t="s">
        <v>3664</v>
      </c>
      <c r="E710" s="261">
        <v>20050313</v>
      </c>
      <c r="F710" s="262">
        <v>3</v>
      </c>
      <c r="G710">
        <v>37</v>
      </c>
      <c r="H710" s="263" t="s">
        <v>4453</v>
      </c>
      <c r="I710" s="263" t="s">
        <v>181</v>
      </c>
      <c r="J710" t="s">
        <v>4807</v>
      </c>
      <c r="L710">
        <f>IFERROR(INDEX(所属情報!$E:$E,MATCH(男子登録情報!A710,所属情報!$A:$A,0)),"")</f>
        <v>492213</v>
      </c>
      <c r="M710" t="str">
        <f t="shared" si="22"/>
        <v>近井　勇斗 (3)</v>
      </c>
      <c r="N710" t="str">
        <f t="shared" si="23"/>
        <v>ﾁｶｲ ﾕｳﾄ</v>
      </c>
      <c r="O710" t="str">
        <f>$J710&amp;" "&amp;$I710&amp;" "&amp;"("&amp;$F710&amp;")"</f>
        <v>JPN Yuto (3)</v>
      </c>
      <c r="P710" t="s">
        <v>4765</v>
      </c>
      <c r="Q710" t="s">
        <v>4807</v>
      </c>
      <c r="R710" s="118" t="str">
        <f>IF($B710="","",RIGHT($E710*1000+100+COUNTIF($E$2:$E710,$E710),9))</f>
        <v>050313102</v>
      </c>
    </row>
    <row r="711" spans="1:18" customFormat="1" x14ac:dyDescent="0.4">
      <c r="A711" s="259" t="s">
        <v>393</v>
      </c>
      <c r="B711" s="259">
        <v>710</v>
      </c>
      <c r="C711" s="259" t="s">
        <v>3665</v>
      </c>
      <c r="D711" s="259" t="s">
        <v>3666</v>
      </c>
      <c r="E711" s="261">
        <v>20040529</v>
      </c>
      <c r="F711" s="262">
        <v>3</v>
      </c>
      <c r="G711">
        <v>28</v>
      </c>
      <c r="H711" s="263" t="s">
        <v>4454</v>
      </c>
      <c r="I711" s="263" t="s">
        <v>222</v>
      </c>
      <c r="J711" t="s">
        <v>4807</v>
      </c>
      <c r="L711">
        <f>IFERROR(INDEX(所属情報!$E:$E,MATCH(男子登録情報!A711,所属情報!$A:$A,0)),"")</f>
        <v>492213</v>
      </c>
      <c r="M711" t="str">
        <f t="shared" si="22"/>
        <v>久米　晴人 (3)</v>
      </c>
      <c r="N711" t="str">
        <f t="shared" si="23"/>
        <v>ｸﾒ ﾊﾙﾄ</v>
      </c>
      <c r="O711" t="str">
        <f>$J711&amp;" "&amp;$I711&amp;" "&amp;"("&amp;$F711&amp;")"</f>
        <v>JPN Haruto (3)</v>
      </c>
      <c r="P711" t="s">
        <v>4764</v>
      </c>
      <c r="Q711" t="s">
        <v>4807</v>
      </c>
      <c r="R711" s="118" t="str">
        <f>IF($B711="","",RIGHT($E711*1000+100+COUNTIF($E$2:$E711,$E711),9))</f>
        <v>040529103</v>
      </c>
    </row>
    <row r="712" spans="1:18" customFormat="1" x14ac:dyDescent="0.4">
      <c r="A712" s="259" t="s">
        <v>393</v>
      </c>
      <c r="B712" s="259">
        <v>711</v>
      </c>
      <c r="C712" s="259" t="s">
        <v>3667</v>
      </c>
      <c r="D712" s="259" t="s">
        <v>3668</v>
      </c>
      <c r="E712" s="261">
        <v>20040716</v>
      </c>
      <c r="F712" s="262">
        <v>3</v>
      </c>
      <c r="G712">
        <v>36</v>
      </c>
      <c r="H712" s="263" t="s">
        <v>180</v>
      </c>
      <c r="I712" s="263" t="s">
        <v>41</v>
      </c>
      <c r="J712" t="s">
        <v>4807</v>
      </c>
      <c r="L712">
        <f>IFERROR(INDEX(所属情報!$E:$E,MATCH(男子登録情報!A712,所属情報!$A:$A,0)),"")</f>
        <v>492213</v>
      </c>
      <c r="M712" t="str">
        <f t="shared" si="22"/>
        <v>藤田　雅也 (3)</v>
      </c>
      <c r="N712" t="str">
        <f t="shared" si="23"/>
        <v>ﾌｼﾞﾀ ﾏｻﾔ</v>
      </c>
      <c r="O712" t="str">
        <f>$J712&amp;" "&amp;$I712&amp;" "&amp;"("&amp;$F712&amp;")"</f>
        <v>JPN Masaya (3)</v>
      </c>
      <c r="P712" t="s">
        <v>4781</v>
      </c>
      <c r="Q712" t="s">
        <v>4807</v>
      </c>
      <c r="R712" s="118" t="str">
        <f>IF($B712="","",RIGHT($E712*1000+100+COUNTIF($E$2:$E712,$E712),9))</f>
        <v>040716102</v>
      </c>
    </row>
    <row r="713" spans="1:18" customFormat="1" x14ac:dyDescent="0.4">
      <c r="A713" s="259" t="s">
        <v>393</v>
      </c>
      <c r="B713" s="259">
        <v>712</v>
      </c>
      <c r="C713" s="259" t="s">
        <v>3669</v>
      </c>
      <c r="D713" s="259" t="s">
        <v>3670</v>
      </c>
      <c r="E713" s="261">
        <v>20040423</v>
      </c>
      <c r="F713" s="262">
        <v>3</v>
      </c>
      <c r="G713">
        <v>27</v>
      </c>
      <c r="H713" s="263" t="s">
        <v>4455</v>
      </c>
      <c r="I713" s="263" t="s">
        <v>154</v>
      </c>
      <c r="J713" t="s">
        <v>4807</v>
      </c>
      <c r="L713">
        <f>IFERROR(INDEX(所属情報!$E:$E,MATCH(男子登録情報!A713,所属情報!$A:$A,0)),"")</f>
        <v>492213</v>
      </c>
      <c r="M713" t="str">
        <f t="shared" si="22"/>
        <v>上　雄大 (3)</v>
      </c>
      <c r="N713" t="str">
        <f t="shared" si="23"/>
        <v>ｳｴ ﾕｳﾀ</v>
      </c>
      <c r="O713" t="str">
        <f>$J713&amp;" "&amp;$I713&amp;" "&amp;"("&amp;$F713&amp;")"</f>
        <v>JPN Yuta (3)</v>
      </c>
      <c r="P713" t="s">
        <v>4777</v>
      </c>
      <c r="Q713" t="s">
        <v>4807</v>
      </c>
      <c r="R713" s="118" t="str">
        <f>IF($B713="","",RIGHT($E713*1000+100+COUNTIF($E$2:$E713,$E713),9))</f>
        <v>040423102</v>
      </c>
    </row>
    <row r="714" spans="1:18" customFormat="1" x14ac:dyDescent="0.4">
      <c r="A714" s="259" t="s">
        <v>393</v>
      </c>
      <c r="B714" s="259">
        <v>713</v>
      </c>
      <c r="C714" s="259" t="s">
        <v>3671</v>
      </c>
      <c r="D714" s="259" t="s">
        <v>3672</v>
      </c>
      <c r="E714" s="261">
        <v>20040904</v>
      </c>
      <c r="F714" s="262">
        <v>3</v>
      </c>
      <c r="G714">
        <v>28</v>
      </c>
      <c r="H714" s="263" t="s">
        <v>4456</v>
      </c>
      <c r="I714" s="263" t="s">
        <v>727</v>
      </c>
      <c r="J714" t="s">
        <v>4807</v>
      </c>
      <c r="L714">
        <f>IFERROR(INDEX(所属情報!$E:$E,MATCH(男子登録情報!A714,所属情報!$A:$A,0)),"")</f>
        <v>492213</v>
      </c>
      <c r="M714" t="str">
        <f t="shared" si="22"/>
        <v>三和　龍之介 (3)</v>
      </c>
      <c r="N714" t="str">
        <f t="shared" si="23"/>
        <v>ﾐﾜ ﾘｭｳﾉｽｹ</v>
      </c>
      <c r="O714" t="str">
        <f>$J714&amp;" "&amp;$I714&amp;" "&amp;"("&amp;$F714&amp;")"</f>
        <v>JPN Ryunosuke (3)</v>
      </c>
      <c r="P714" t="s">
        <v>4777</v>
      </c>
      <c r="Q714" t="s">
        <v>4807</v>
      </c>
      <c r="R714" s="118" t="str">
        <f>IF($B714="","",RIGHT($E714*1000+100+COUNTIF($E$2:$E714,$E714),9))</f>
        <v>040904101</v>
      </c>
    </row>
    <row r="715" spans="1:18" customFormat="1" x14ac:dyDescent="0.4">
      <c r="A715" s="259" t="s">
        <v>393</v>
      </c>
      <c r="B715" s="259">
        <v>714</v>
      </c>
      <c r="C715" s="259" t="s">
        <v>3673</v>
      </c>
      <c r="D715" s="259" t="s">
        <v>3674</v>
      </c>
      <c r="E715" s="261">
        <v>20041027</v>
      </c>
      <c r="F715" s="262">
        <v>3</v>
      </c>
      <c r="G715">
        <v>27</v>
      </c>
      <c r="H715" s="263" t="s">
        <v>4457</v>
      </c>
      <c r="I715" s="263" t="s">
        <v>4458</v>
      </c>
      <c r="J715" t="s">
        <v>4807</v>
      </c>
      <c r="L715">
        <f>IFERROR(INDEX(所属情報!$E:$E,MATCH(男子登録情報!A715,所属情報!$A:$A,0)),"")</f>
        <v>492213</v>
      </c>
      <c r="M715" t="str">
        <f t="shared" si="22"/>
        <v>白石　涼一 (3)</v>
      </c>
      <c r="N715" t="str">
        <f t="shared" si="23"/>
        <v>ｼﾗｲｼ ﾘｮｳｲﾁ</v>
      </c>
      <c r="O715" t="str">
        <f>$J715&amp;" "&amp;$I715&amp;" "&amp;"("&amp;$F715&amp;")"</f>
        <v>JPN Ryoichi (3)</v>
      </c>
      <c r="P715" t="s">
        <v>4777</v>
      </c>
      <c r="Q715" t="s">
        <v>4807</v>
      </c>
      <c r="R715" s="118" t="str">
        <f>IF($B715="","",RIGHT($E715*1000+100+COUNTIF($E$2:$E715,$E715),9))</f>
        <v>041027101</v>
      </c>
    </row>
    <row r="716" spans="1:18" customFormat="1" x14ac:dyDescent="0.4">
      <c r="A716" s="259" t="s">
        <v>393</v>
      </c>
      <c r="B716" s="259">
        <v>715</v>
      </c>
      <c r="C716" s="259" t="s">
        <v>3675</v>
      </c>
      <c r="D716" s="259" t="s">
        <v>3676</v>
      </c>
      <c r="E716" s="261">
        <v>20040605</v>
      </c>
      <c r="F716" s="262">
        <v>3</v>
      </c>
      <c r="G716">
        <v>27</v>
      </c>
      <c r="H716" s="263" t="s">
        <v>4459</v>
      </c>
      <c r="I716" s="263" t="s">
        <v>139</v>
      </c>
      <c r="J716" t="s">
        <v>4807</v>
      </c>
      <c r="L716">
        <f>IFERROR(INDEX(所属情報!$E:$E,MATCH(男子登録情報!A716,所属情報!$A:$A,0)),"")</f>
        <v>492213</v>
      </c>
      <c r="M716" t="str">
        <f t="shared" si="22"/>
        <v>岸田　鋼正 (3)</v>
      </c>
      <c r="N716" t="str">
        <f t="shared" si="23"/>
        <v>ｷｼﾀﾞ ｺｳｾｲ</v>
      </c>
      <c r="O716" t="str">
        <f>$J716&amp;" "&amp;$I716&amp;" "&amp;"("&amp;$F716&amp;")"</f>
        <v>JPN Kosei (3)</v>
      </c>
      <c r="P716" t="s">
        <v>4777</v>
      </c>
      <c r="Q716" t="s">
        <v>4807</v>
      </c>
      <c r="R716" s="118" t="str">
        <f>IF($B716="","",RIGHT($E716*1000+100+COUNTIF($E$2:$E716,$E716),9))</f>
        <v>040605102</v>
      </c>
    </row>
    <row r="717" spans="1:18" customFormat="1" x14ac:dyDescent="0.4">
      <c r="A717" s="259" t="s">
        <v>393</v>
      </c>
      <c r="B717" s="259">
        <v>716</v>
      </c>
      <c r="C717" s="259" t="s">
        <v>3677</v>
      </c>
      <c r="D717" s="259" t="s">
        <v>3678</v>
      </c>
      <c r="E717" s="261">
        <v>20040522</v>
      </c>
      <c r="F717" s="262">
        <v>3</v>
      </c>
      <c r="G717">
        <v>27</v>
      </c>
      <c r="H717" s="263" t="s">
        <v>97</v>
      </c>
      <c r="I717" s="263" t="s">
        <v>745</v>
      </c>
      <c r="J717" t="s">
        <v>4807</v>
      </c>
      <c r="L717">
        <f>IFERROR(INDEX(所属情報!$E:$E,MATCH(男子登録情報!A717,所属情報!$A:$A,0)),"")</f>
        <v>492213</v>
      </c>
      <c r="M717" t="str">
        <f t="shared" si="22"/>
        <v>濱田　伊吹 (3)</v>
      </c>
      <c r="N717" t="str">
        <f t="shared" si="23"/>
        <v>ﾊﾏﾀﾞ ｲﾌﾞｷ</v>
      </c>
      <c r="O717" t="str">
        <f>$J717&amp;" "&amp;$I717&amp;" "&amp;"("&amp;$F717&amp;")"</f>
        <v>JPN Ibuki (3)</v>
      </c>
      <c r="P717" t="s">
        <v>4777</v>
      </c>
      <c r="Q717" t="s">
        <v>4807</v>
      </c>
      <c r="R717" s="118" t="str">
        <f>IF($B717="","",RIGHT($E717*1000+100+COUNTIF($E$2:$E717,$E717),9))</f>
        <v>040522102</v>
      </c>
    </row>
    <row r="718" spans="1:18" customFormat="1" x14ac:dyDescent="0.4">
      <c r="A718" s="259" t="s">
        <v>393</v>
      </c>
      <c r="B718" s="259">
        <v>717</v>
      </c>
      <c r="C718" s="259" t="s">
        <v>3679</v>
      </c>
      <c r="D718" s="259" t="s">
        <v>3447</v>
      </c>
      <c r="E718" s="261">
        <v>20050311</v>
      </c>
      <c r="F718" s="262">
        <v>3</v>
      </c>
      <c r="G718">
        <v>27</v>
      </c>
      <c r="H718" s="263" t="s">
        <v>120</v>
      </c>
      <c r="I718" s="263" t="s">
        <v>54</v>
      </c>
      <c r="J718" t="s">
        <v>4807</v>
      </c>
      <c r="L718">
        <f>IFERROR(INDEX(所属情報!$E:$E,MATCH(男子登録情報!A718,所属情報!$A:$A,0)),"")</f>
        <v>492213</v>
      </c>
      <c r="M718" t="str">
        <f t="shared" si="22"/>
        <v>岡本　光喜 (3)</v>
      </c>
      <c r="N718" t="str">
        <f t="shared" si="23"/>
        <v>ｵｶﾓﾄ ｺｳｷ</v>
      </c>
      <c r="O718" t="str">
        <f>$J718&amp;" "&amp;$I718&amp;" "&amp;"("&amp;$F718&amp;")"</f>
        <v>JPN Koki (3)</v>
      </c>
      <c r="P718" t="s">
        <v>4771</v>
      </c>
      <c r="Q718" t="s">
        <v>4807</v>
      </c>
      <c r="R718" s="118" t="str">
        <f>IF($B718="","",RIGHT($E718*1000+100+COUNTIF($E$2:$E718,$E718),9))</f>
        <v>050311101</v>
      </c>
    </row>
    <row r="719" spans="1:18" customFormat="1" x14ac:dyDescent="0.4">
      <c r="A719" s="259" t="s">
        <v>393</v>
      </c>
      <c r="B719" s="259">
        <v>718</v>
      </c>
      <c r="C719" s="259" t="s">
        <v>3680</v>
      </c>
      <c r="D719" s="259" t="s">
        <v>3681</v>
      </c>
      <c r="E719" s="261">
        <v>20040702</v>
      </c>
      <c r="F719" s="262">
        <v>3</v>
      </c>
      <c r="G719">
        <v>30</v>
      </c>
      <c r="H719" s="263" t="s">
        <v>4460</v>
      </c>
      <c r="I719" s="263" t="s">
        <v>4461</v>
      </c>
      <c r="J719" t="s">
        <v>4807</v>
      </c>
      <c r="L719">
        <f>IFERROR(INDEX(所属情報!$E:$E,MATCH(男子登録情報!A719,所属情報!$A:$A,0)),"")</f>
        <v>492213</v>
      </c>
      <c r="M719" t="str">
        <f t="shared" si="22"/>
        <v>福山　琉雲 (3)</v>
      </c>
      <c r="N719" t="str">
        <f t="shared" si="23"/>
        <v>ﾌｸﾔﾏ ﾙﾝ</v>
      </c>
      <c r="O719" t="str">
        <f>$J719&amp;" "&amp;$I719&amp;" "&amp;"("&amp;$F719&amp;")"</f>
        <v>JPN Run (3)</v>
      </c>
      <c r="P719" t="s">
        <v>4771</v>
      </c>
      <c r="Q719" t="s">
        <v>4807</v>
      </c>
      <c r="R719" s="118" t="str">
        <f>IF($B719="","",RIGHT($E719*1000+100+COUNTIF($E$2:$E719,$E719),9))</f>
        <v>040702102</v>
      </c>
    </row>
    <row r="720" spans="1:18" customFormat="1" x14ac:dyDescent="0.4">
      <c r="A720" s="259" t="s">
        <v>393</v>
      </c>
      <c r="B720" s="259">
        <v>719</v>
      </c>
      <c r="C720" s="259" t="s">
        <v>3682</v>
      </c>
      <c r="D720" s="259" t="s">
        <v>3683</v>
      </c>
      <c r="E720" s="261">
        <v>20040404</v>
      </c>
      <c r="F720" s="262">
        <v>3</v>
      </c>
      <c r="G720">
        <v>30</v>
      </c>
      <c r="H720" s="263" t="s">
        <v>428</v>
      </c>
      <c r="I720" s="263" t="s">
        <v>139</v>
      </c>
      <c r="J720" t="s">
        <v>4807</v>
      </c>
      <c r="L720">
        <f>IFERROR(INDEX(所属情報!$E:$E,MATCH(男子登録情報!A720,所属情報!$A:$A,0)),"")</f>
        <v>492213</v>
      </c>
      <c r="M720" t="str">
        <f t="shared" si="22"/>
        <v>長谷川　倖生 (3)</v>
      </c>
      <c r="N720" t="str">
        <f t="shared" si="23"/>
        <v>ﾊｾｶﾞﾜ ｺｳｾｲ</v>
      </c>
      <c r="O720" t="str">
        <f>$J720&amp;" "&amp;$I720&amp;" "&amp;"("&amp;$F720&amp;")"</f>
        <v>JPN Kosei (3)</v>
      </c>
      <c r="P720" t="s">
        <v>4766</v>
      </c>
      <c r="Q720" t="s">
        <v>4807</v>
      </c>
      <c r="R720" s="118" t="str">
        <f>IF($B720="","",RIGHT($E720*1000+100+COUNTIF($E$2:$E720,$E720),9))</f>
        <v>040404102</v>
      </c>
    </row>
    <row r="721" spans="1:18" customFormat="1" x14ac:dyDescent="0.4">
      <c r="A721" s="259" t="s">
        <v>393</v>
      </c>
      <c r="B721" s="259">
        <v>720</v>
      </c>
      <c r="C721" s="259" t="s">
        <v>3684</v>
      </c>
      <c r="D721" s="259" t="s">
        <v>3685</v>
      </c>
      <c r="E721" s="261">
        <v>20040730</v>
      </c>
      <c r="F721" s="262">
        <v>3</v>
      </c>
      <c r="G721">
        <v>27</v>
      </c>
      <c r="H721" s="263" t="s">
        <v>914</v>
      </c>
      <c r="I721" s="263" t="s">
        <v>63</v>
      </c>
      <c r="J721" t="s">
        <v>4807</v>
      </c>
      <c r="L721">
        <f>IFERROR(INDEX(所属情報!$E:$E,MATCH(男子登録情報!A721,所属情報!$A:$A,0)),"")</f>
        <v>492213</v>
      </c>
      <c r="M721" t="str">
        <f t="shared" si="22"/>
        <v>天野　広大 (3)</v>
      </c>
      <c r="N721" t="str">
        <f t="shared" si="23"/>
        <v>ｱﾏﾉ ｺｳﾀﾞｲ</v>
      </c>
      <c r="O721" t="str">
        <f>$J721&amp;" "&amp;$I721&amp;" "&amp;"("&amp;$F721&amp;")"</f>
        <v>JPN Kodai (3)</v>
      </c>
      <c r="P721" t="s">
        <v>4803</v>
      </c>
      <c r="Q721" t="s">
        <v>4807</v>
      </c>
      <c r="R721" s="118" t="str">
        <f>IF($B721="","",RIGHT($E721*1000+100+COUNTIF($E$2:$E721,$E721),9))</f>
        <v>040730102</v>
      </c>
    </row>
    <row r="722" spans="1:18" customFormat="1" x14ac:dyDescent="0.4">
      <c r="A722" s="259" t="s">
        <v>393</v>
      </c>
      <c r="B722" s="259">
        <v>721</v>
      </c>
      <c r="C722" s="259" t="s">
        <v>3686</v>
      </c>
      <c r="D722" s="259" t="s">
        <v>3687</v>
      </c>
      <c r="E722" s="261">
        <v>20050123</v>
      </c>
      <c r="F722" s="262">
        <v>3</v>
      </c>
      <c r="G722">
        <v>27</v>
      </c>
      <c r="H722" s="263" t="s">
        <v>307</v>
      </c>
      <c r="I722" s="263" t="s">
        <v>54</v>
      </c>
      <c r="J722" t="s">
        <v>4807</v>
      </c>
      <c r="L722">
        <f>IFERROR(INDEX(所属情報!$E:$E,MATCH(男子登録情報!A722,所属情報!$A:$A,0)),"")</f>
        <v>492213</v>
      </c>
      <c r="M722" t="str">
        <f t="shared" si="22"/>
        <v>望月　快風丘 (3)</v>
      </c>
      <c r="N722" t="str">
        <f t="shared" si="23"/>
        <v>ﾓﾁﾂﾞｷ ｺｳｷ</v>
      </c>
      <c r="O722" t="str">
        <f>$J722&amp;" "&amp;$I722&amp;" "&amp;"("&amp;$F722&amp;")"</f>
        <v>JPN Koki (3)</v>
      </c>
      <c r="P722" t="s">
        <v>4799</v>
      </c>
      <c r="Q722" t="s">
        <v>4807</v>
      </c>
      <c r="R722" s="118" t="str">
        <f>IF($B722="","",RIGHT($E722*1000+100+COUNTIF($E$2:$E722,$E722),9))</f>
        <v>050123102</v>
      </c>
    </row>
    <row r="723" spans="1:18" customFormat="1" x14ac:dyDescent="0.4">
      <c r="A723" s="259" t="s">
        <v>393</v>
      </c>
      <c r="B723" s="259">
        <v>722</v>
      </c>
      <c r="C723" s="259" t="s">
        <v>3688</v>
      </c>
      <c r="D723" s="259" t="s">
        <v>3689</v>
      </c>
      <c r="E723" s="261">
        <v>20040514</v>
      </c>
      <c r="F723" s="262">
        <v>3</v>
      </c>
      <c r="G723">
        <v>28</v>
      </c>
      <c r="H723" s="263" t="s">
        <v>159</v>
      </c>
      <c r="I723" s="263" t="s">
        <v>136</v>
      </c>
      <c r="J723" t="s">
        <v>4807</v>
      </c>
      <c r="L723">
        <f>IFERROR(INDEX(所属情報!$E:$E,MATCH(男子登録情報!A723,所属情報!$A:$A,0)),"")</f>
        <v>492213</v>
      </c>
      <c r="M723" t="str">
        <f t="shared" si="22"/>
        <v>東　健太郎 (3)</v>
      </c>
      <c r="N723" t="str">
        <f t="shared" si="23"/>
        <v>ﾋｶﾞｼ ｹﾝﾀﾛｳ</v>
      </c>
      <c r="O723" t="str">
        <f>$J723&amp;" "&amp;$I723&amp;" "&amp;"("&amp;$F723&amp;")"</f>
        <v>JPN Kentaro (3)</v>
      </c>
      <c r="P723" t="s">
        <v>4771</v>
      </c>
      <c r="Q723" t="s">
        <v>4807</v>
      </c>
      <c r="R723" s="118" t="str">
        <f>IF($B723="","",RIGHT($E723*1000+100+COUNTIF($E$2:$E723,$E723),9))</f>
        <v>040514102</v>
      </c>
    </row>
    <row r="724" spans="1:18" customFormat="1" x14ac:dyDescent="0.4">
      <c r="A724" s="259" t="s">
        <v>393</v>
      </c>
      <c r="B724" s="259">
        <v>723</v>
      </c>
      <c r="C724" s="259" t="s">
        <v>5338</v>
      </c>
      <c r="D724" s="259" t="s">
        <v>5339</v>
      </c>
      <c r="E724" s="261">
        <v>20050425</v>
      </c>
      <c r="F724" s="262">
        <v>2</v>
      </c>
      <c r="G724">
        <v>29</v>
      </c>
      <c r="H724" s="263" t="s">
        <v>6566</v>
      </c>
      <c r="I724" s="263" t="s">
        <v>2158</v>
      </c>
      <c r="J724" t="s">
        <v>4807</v>
      </c>
      <c r="L724">
        <f>IFERROR(INDEX(所属情報!$E:$E,MATCH(男子登録情報!A724,所属情報!$A:$A,0)),"")</f>
        <v>492213</v>
      </c>
      <c r="M724" t="str">
        <f t="shared" si="22"/>
        <v>松宮　武蔵 (2)</v>
      </c>
      <c r="N724" t="str">
        <f t="shared" si="23"/>
        <v>ﾏﾂﾐﾔ ﾑｻｼ</v>
      </c>
      <c r="O724" t="str">
        <f>$J724&amp;" "&amp;$I724&amp;" "&amp;"("&amp;$F724&amp;")"</f>
        <v>JPN Musashi (2)</v>
      </c>
      <c r="P724" t="s">
        <v>4772</v>
      </c>
      <c r="Q724" t="s">
        <v>4807</v>
      </c>
      <c r="R724" s="118" t="str">
        <f>IF($B724="","",RIGHT($E724*1000+100+COUNTIF($E$2:$E724,$E724),9))</f>
        <v>050425102</v>
      </c>
    </row>
    <row r="725" spans="1:18" customFormat="1" x14ac:dyDescent="0.4">
      <c r="A725" s="259" t="s">
        <v>393</v>
      </c>
      <c r="B725" s="259">
        <v>724</v>
      </c>
      <c r="C725" s="259" t="s">
        <v>5340</v>
      </c>
      <c r="D725" s="259" t="s">
        <v>5341</v>
      </c>
      <c r="E725" s="261">
        <v>20051204</v>
      </c>
      <c r="F725" s="262">
        <v>2</v>
      </c>
      <c r="G725">
        <v>28</v>
      </c>
      <c r="H725" s="263" t="s">
        <v>6567</v>
      </c>
      <c r="I725" s="263" t="s">
        <v>41</v>
      </c>
      <c r="J725" t="s">
        <v>4807</v>
      </c>
      <c r="L725">
        <f>IFERROR(INDEX(所属情報!$E:$E,MATCH(男子登録情報!A725,所属情報!$A:$A,0)),"")</f>
        <v>492213</v>
      </c>
      <c r="M725" t="str">
        <f t="shared" si="22"/>
        <v>池永　雅也 (2)</v>
      </c>
      <c r="N725" t="str">
        <f t="shared" si="23"/>
        <v>ｲｹﾅｶﾞ ﾏｻﾔ</v>
      </c>
      <c r="O725" t="str">
        <f>$J725&amp;" "&amp;$I725&amp;" "&amp;"("&amp;$F725&amp;")"</f>
        <v>JPN Masaya (2)</v>
      </c>
      <c r="P725" t="s">
        <v>4771</v>
      </c>
      <c r="Q725" t="s">
        <v>4807</v>
      </c>
      <c r="R725" s="118" t="str">
        <f>IF($B725="","",RIGHT($E725*1000+100+COUNTIF($E$2:$E725,$E725),9))</f>
        <v>051204101</v>
      </c>
    </row>
    <row r="726" spans="1:18" customFormat="1" x14ac:dyDescent="0.4">
      <c r="A726" s="259" t="s">
        <v>393</v>
      </c>
      <c r="B726" s="259">
        <v>725</v>
      </c>
      <c r="C726" s="259" t="s">
        <v>5342</v>
      </c>
      <c r="D726" s="259" t="s">
        <v>5343</v>
      </c>
      <c r="E726" s="261">
        <v>20060122</v>
      </c>
      <c r="F726" s="262">
        <v>2</v>
      </c>
      <c r="G726">
        <v>29</v>
      </c>
      <c r="H726" s="263" t="s">
        <v>742</v>
      </c>
      <c r="I726" s="263" t="s">
        <v>63</v>
      </c>
      <c r="J726" t="s">
        <v>4807</v>
      </c>
      <c r="L726">
        <f>IFERROR(INDEX(所属情報!$E:$E,MATCH(男子登録情報!A726,所属情報!$A:$A,0)),"")</f>
        <v>492213</v>
      </c>
      <c r="M726" t="str">
        <f t="shared" si="22"/>
        <v>尾上　倖大 (2)</v>
      </c>
      <c r="N726" t="str">
        <f t="shared" si="23"/>
        <v>ｵﾉｳｴ ｺｳﾀﾞｲ</v>
      </c>
      <c r="O726" t="str">
        <f>$J726&amp;" "&amp;$I726&amp;" "&amp;"("&amp;$F726&amp;")"</f>
        <v>JPN Kodai (2)</v>
      </c>
      <c r="P726" t="s">
        <v>4765</v>
      </c>
      <c r="Q726" t="s">
        <v>4807</v>
      </c>
      <c r="R726" s="118" t="str">
        <f>IF($B726="","",RIGHT($E726*1000+100+COUNTIF($E$2:$E726,$E726),9))</f>
        <v>060122101</v>
      </c>
    </row>
    <row r="727" spans="1:18" customFormat="1" x14ac:dyDescent="0.4">
      <c r="A727" s="259" t="s">
        <v>393</v>
      </c>
      <c r="B727" s="259">
        <v>726</v>
      </c>
      <c r="C727" s="259" t="s">
        <v>5344</v>
      </c>
      <c r="D727" s="259" t="s">
        <v>850</v>
      </c>
      <c r="E727" s="261">
        <v>20050509</v>
      </c>
      <c r="F727" s="262">
        <v>2</v>
      </c>
      <c r="G727">
        <v>27</v>
      </c>
      <c r="H727" s="263" t="s">
        <v>53</v>
      </c>
      <c r="I727" s="263" t="s">
        <v>154</v>
      </c>
      <c r="J727" t="s">
        <v>4807</v>
      </c>
      <c r="L727">
        <f>IFERROR(INDEX(所属情報!$E:$E,MATCH(男子登録情報!A727,所属情報!$A:$A,0)),"")</f>
        <v>492213</v>
      </c>
      <c r="M727" t="str">
        <f t="shared" si="22"/>
        <v>伊藤　優太 (2)</v>
      </c>
      <c r="N727" t="str">
        <f t="shared" si="23"/>
        <v>ｲﾄｳ ﾕｳﾀ</v>
      </c>
      <c r="O727" t="str">
        <f>$J727&amp;" "&amp;$I727&amp;" "&amp;"("&amp;$F727&amp;")"</f>
        <v>JPN Yuta (2)</v>
      </c>
      <c r="P727" t="s">
        <v>4775</v>
      </c>
      <c r="Q727" t="s">
        <v>4807</v>
      </c>
      <c r="R727" s="118" t="str">
        <f>IF($B727="","",RIGHT($E727*1000+100+COUNTIF($E$2:$E727,$E727),9))</f>
        <v>050509102</v>
      </c>
    </row>
    <row r="728" spans="1:18" customFormat="1" x14ac:dyDescent="0.4">
      <c r="A728" s="259" t="s">
        <v>393</v>
      </c>
      <c r="B728" s="259">
        <v>727</v>
      </c>
      <c r="C728" s="259" t="s">
        <v>5345</v>
      </c>
      <c r="D728" s="259" t="s">
        <v>5346</v>
      </c>
      <c r="E728" s="261">
        <v>20050829</v>
      </c>
      <c r="F728" s="262">
        <v>2</v>
      </c>
      <c r="G728">
        <v>27</v>
      </c>
      <c r="H728" s="263" t="s">
        <v>6568</v>
      </c>
      <c r="I728" s="263" t="s">
        <v>34</v>
      </c>
      <c r="J728" t="s">
        <v>4807</v>
      </c>
      <c r="L728">
        <f>IFERROR(INDEX(所属情報!$E:$E,MATCH(男子登録情報!A728,所属情報!$A:$A,0)),"")</f>
        <v>492213</v>
      </c>
      <c r="M728" t="str">
        <f t="shared" si="22"/>
        <v>津田　慎 (2)</v>
      </c>
      <c r="N728" t="str">
        <f t="shared" si="23"/>
        <v>ﾂﾀﾞ ｼﾝ</v>
      </c>
      <c r="O728" t="str">
        <f>$J728&amp;" "&amp;$I728&amp;" "&amp;"("&amp;$F728&amp;")"</f>
        <v>JPN Shin (2)</v>
      </c>
      <c r="P728" t="s">
        <v>4768</v>
      </c>
      <c r="Q728" t="s">
        <v>4807</v>
      </c>
      <c r="R728" s="118" t="str">
        <f>IF($B728="","",RIGHT($E728*1000+100+COUNTIF($E$2:$E728,$E728),9))</f>
        <v>050829101</v>
      </c>
    </row>
    <row r="729" spans="1:18" customFormat="1" x14ac:dyDescent="0.4">
      <c r="A729" s="259" t="s">
        <v>393</v>
      </c>
      <c r="B729" s="259">
        <v>728</v>
      </c>
      <c r="C729" s="259" t="s">
        <v>5347</v>
      </c>
      <c r="D729" s="259" t="s">
        <v>5348</v>
      </c>
      <c r="E729" s="261">
        <v>20050724</v>
      </c>
      <c r="F729" s="262">
        <v>2</v>
      </c>
      <c r="G729">
        <v>23</v>
      </c>
      <c r="H729" s="263" t="s">
        <v>61</v>
      </c>
      <c r="I729" s="263" t="s">
        <v>6569</v>
      </c>
      <c r="J729" t="s">
        <v>4807</v>
      </c>
      <c r="L729">
        <f>IFERROR(INDEX(所属情報!$E:$E,MATCH(男子登録情報!A729,所属情報!$A:$A,0)),"")</f>
        <v>492213</v>
      </c>
      <c r="M729" t="str">
        <f t="shared" si="22"/>
        <v>谷口　瑶昊 (2)</v>
      </c>
      <c r="N729" t="str">
        <f t="shared" si="23"/>
        <v>ﾀﾆｸﾞﾁ ﾖｳｺｳ</v>
      </c>
      <c r="O729" t="str">
        <f>$J729&amp;" "&amp;$I729&amp;" "&amp;"("&amp;$F729&amp;")"</f>
        <v>JPN Yoko (2)</v>
      </c>
      <c r="P729" t="s">
        <v>4764</v>
      </c>
      <c r="Q729" t="s">
        <v>4807</v>
      </c>
      <c r="R729" s="118" t="str">
        <f>IF($B729="","",RIGHT($E729*1000+100+COUNTIF($E$2:$E729,$E729),9))</f>
        <v>050724101</v>
      </c>
    </row>
    <row r="730" spans="1:18" customFormat="1" x14ac:dyDescent="0.4">
      <c r="A730" s="259" t="s">
        <v>393</v>
      </c>
      <c r="B730" s="259">
        <v>729</v>
      </c>
      <c r="C730" s="259" t="s">
        <v>5349</v>
      </c>
      <c r="D730" s="259" t="s">
        <v>5350</v>
      </c>
      <c r="E730" s="261">
        <v>20050703</v>
      </c>
      <c r="F730" s="262">
        <v>2</v>
      </c>
      <c r="G730">
        <v>26</v>
      </c>
      <c r="H730" s="263" t="s">
        <v>108</v>
      </c>
      <c r="I730" s="263" t="s">
        <v>6570</v>
      </c>
      <c r="J730" t="s">
        <v>4807</v>
      </c>
      <c r="L730">
        <f>IFERROR(INDEX(所属情報!$E:$E,MATCH(男子登録情報!A730,所属情報!$A:$A,0)),"")</f>
        <v>492213</v>
      </c>
      <c r="M730" t="str">
        <f t="shared" si="22"/>
        <v>田中　想叶 (2)</v>
      </c>
      <c r="N730" t="str">
        <f t="shared" si="23"/>
        <v>ﾀﾅｶ ｶﾅﾙ</v>
      </c>
      <c r="O730" t="str">
        <f>$J730&amp;" "&amp;$I730&amp;" "&amp;"("&amp;$F730&amp;")"</f>
        <v>JPN Kanaru (2)</v>
      </c>
      <c r="P730" t="s">
        <v>4780</v>
      </c>
      <c r="Q730" t="s">
        <v>4807</v>
      </c>
      <c r="R730" s="118" t="str">
        <f>IF($B730="","",RIGHT($E730*1000+100+COUNTIF($E$2:$E730,$E730),9))</f>
        <v>050703101</v>
      </c>
    </row>
    <row r="731" spans="1:18" customFormat="1" x14ac:dyDescent="0.4">
      <c r="A731" s="259" t="s">
        <v>393</v>
      </c>
      <c r="B731" s="259">
        <v>730</v>
      </c>
      <c r="C731" s="259" t="s">
        <v>5351</v>
      </c>
      <c r="D731" s="259" t="s">
        <v>5352</v>
      </c>
      <c r="E731" s="261">
        <v>20050730</v>
      </c>
      <c r="F731" s="262">
        <v>2</v>
      </c>
      <c r="G731">
        <v>27</v>
      </c>
      <c r="H731" s="263" t="s">
        <v>140</v>
      </c>
      <c r="I731" s="263" t="s">
        <v>324</v>
      </c>
      <c r="J731" t="s">
        <v>4807</v>
      </c>
      <c r="L731">
        <f>IFERROR(INDEX(所属情報!$E:$E,MATCH(男子登録情報!A731,所属情報!$A:$A,0)),"")</f>
        <v>492213</v>
      </c>
      <c r="M731" t="str">
        <f t="shared" si="22"/>
        <v>大村　大和 (2)</v>
      </c>
      <c r="N731" t="str">
        <f t="shared" si="23"/>
        <v>ｵｵﾑﾗ ﾔﾏﾄ</v>
      </c>
      <c r="O731" t="str">
        <f>$J731&amp;" "&amp;$I731&amp;" "&amp;"("&amp;$F731&amp;")"</f>
        <v>JPN Yamato (2)</v>
      </c>
      <c r="P731" t="s">
        <v>4793</v>
      </c>
      <c r="Q731" t="s">
        <v>4807</v>
      </c>
      <c r="R731" s="118" t="str">
        <f>IF($B731="","",RIGHT($E731*1000+100+COUNTIF($E$2:$E731,$E731),9))</f>
        <v>050730101</v>
      </c>
    </row>
    <row r="732" spans="1:18" customFormat="1" x14ac:dyDescent="0.4">
      <c r="A732" s="259" t="s">
        <v>393</v>
      </c>
      <c r="B732" s="259">
        <v>731</v>
      </c>
      <c r="C732" s="259" t="s">
        <v>5353</v>
      </c>
      <c r="D732" s="259" t="s">
        <v>5354</v>
      </c>
      <c r="E732" s="261">
        <v>20051022</v>
      </c>
      <c r="F732" s="262">
        <v>2</v>
      </c>
      <c r="G732">
        <v>27</v>
      </c>
      <c r="H732" s="263" t="s">
        <v>1086</v>
      </c>
      <c r="I732" s="263" t="s">
        <v>215</v>
      </c>
      <c r="J732" t="s">
        <v>4807</v>
      </c>
      <c r="L732">
        <f>IFERROR(INDEX(所属情報!$E:$E,MATCH(男子登録情報!A732,所属情報!$A:$A,0)),"")</f>
        <v>492213</v>
      </c>
      <c r="M732" t="str">
        <f t="shared" si="22"/>
        <v>貝　章太郎 (2)</v>
      </c>
      <c r="N732" t="str">
        <f t="shared" si="23"/>
        <v>ｶｲ ｼｮｳﾀﾛｳ</v>
      </c>
      <c r="O732" t="str">
        <f>$J732&amp;" "&amp;$I732&amp;" "&amp;"("&amp;$F732&amp;")"</f>
        <v>JPN Shotaro (2)</v>
      </c>
      <c r="P732" t="s">
        <v>4770</v>
      </c>
      <c r="Q732" t="s">
        <v>4807</v>
      </c>
      <c r="R732" s="118" t="str">
        <f>IF($B732="","",RIGHT($E732*1000+100+COUNTIF($E$2:$E732,$E732),9))</f>
        <v>051022101</v>
      </c>
    </row>
    <row r="733" spans="1:18" customFormat="1" x14ac:dyDescent="0.4">
      <c r="A733" s="259" t="s">
        <v>393</v>
      </c>
      <c r="B733" s="259">
        <v>732</v>
      </c>
      <c r="C733" s="259" t="s">
        <v>5355</v>
      </c>
      <c r="D733" s="259" t="s">
        <v>5356</v>
      </c>
      <c r="E733" s="261">
        <v>20051020</v>
      </c>
      <c r="F733" s="262">
        <v>2</v>
      </c>
      <c r="G733">
        <v>27</v>
      </c>
      <c r="H733" s="263" t="s">
        <v>223</v>
      </c>
      <c r="I733" s="263" t="s">
        <v>146</v>
      </c>
      <c r="J733" t="s">
        <v>4807</v>
      </c>
      <c r="L733">
        <f>IFERROR(INDEX(所属情報!$E:$E,MATCH(男子登録情報!A733,所属情報!$A:$A,0)),"")</f>
        <v>492213</v>
      </c>
      <c r="M733" t="str">
        <f t="shared" si="22"/>
        <v>山口　裕星 (2)</v>
      </c>
      <c r="N733" t="str">
        <f t="shared" si="23"/>
        <v>ﾔﾏｸﾞﾁ ﾕｳｾｲ</v>
      </c>
      <c r="O733" t="str">
        <f>$J733&amp;" "&amp;$I733&amp;" "&amp;"("&amp;$F733&amp;")"</f>
        <v>JPN Yusei (2)</v>
      </c>
      <c r="P733" t="s">
        <v>4771</v>
      </c>
      <c r="Q733" t="s">
        <v>4807</v>
      </c>
      <c r="R733" s="118" t="str">
        <f>IF($B733="","",RIGHT($E733*1000+100+COUNTIF($E$2:$E733,$E733),9))</f>
        <v>051020102</v>
      </c>
    </row>
    <row r="734" spans="1:18" customFormat="1" x14ac:dyDescent="0.4">
      <c r="A734" s="259" t="s">
        <v>393</v>
      </c>
      <c r="B734" s="259">
        <v>733</v>
      </c>
      <c r="C734" s="259" t="s">
        <v>5357</v>
      </c>
      <c r="D734" s="259" t="s">
        <v>5358</v>
      </c>
      <c r="E734" s="261">
        <v>20060202</v>
      </c>
      <c r="F734" s="262">
        <v>2</v>
      </c>
      <c r="G734">
        <v>24</v>
      </c>
      <c r="H734" s="263" t="s">
        <v>6571</v>
      </c>
      <c r="I734" s="263" t="s">
        <v>484</v>
      </c>
      <c r="J734" t="s">
        <v>4807</v>
      </c>
      <c r="L734">
        <f>IFERROR(INDEX(所属情報!$E:$E,MATCH(男子登録情報!A734,所属情報!$A:$A,0)),"")</f>
        <v>492213</v>
      </c>
      <c r="M734" t="str">
        <f t="shared" si="22"/>
        <v>上甲　嵩晃 (2)</v>
      </c>
      <c r="N734" t="str">
        <f t="shared" si="23"/>
        <v>ｼﾞｮｳｺｳ ﾀｶｱｷ</v>
      </c>
      <c r="O734" t="str">
        <f>$J734&amp;" "&amp;$I734&amp;" "&amp;"("&amp;$F734&amp;")"</f>
        <v>JPN Takaaki (2)</v>
      </c>
      <c r="P734" t="s">
        <v>4789</v>
      </c>
      <c r="Q734" t="s">
        <v>4807</v>
      </c>
      <c r="R734" s="118" t="str">
        <f>IF($B734="","",RIGHT($E734*1000+100+COUNTIF($E$2:$E734,$E734),9))</f>
        <v>060202101</v>
      </c>
    </row>
    <row r="735" spans="1:18" customFormat="1" x14ac:dyDescent="0.4">
      <c r="A735" s="259" t="s">
        <v>393</v>
      </c>
      <c r="B735" s="259">
        <v>734</v>
      </c>
      <c r="C735" s="259" t="s">
        <v>5359</v>
      </c>
      <c r="D735" s="259" t="s">
        <v>5360</v>
      </c>
      <c r="E735" s="261">
        <v>20051221</v>
      </c>
      <c r="F735" s="262">
        <v>2</v>
      </c>
      <c r="G735">
        <v>27</v>
      </c>
      <c r="H735" s="263" t="s">
        <v>255</v>
      </c>
      <c r="I735" s="263" t="s">
        <v>222</v>
      </c>
      <c r="J735" t="s">
        <v>4807</v>
      </c>
      <c r="L735">
        <f>IFERROR(INDEX(所属情報!$E:$E,MATCH(男子登録情報!A735,所属情報!$A:$A,0)),"")</f>
        <v>492213</v>
      </c>
      <c r="M735" t="str">
        <f t="shared" si="22"/>
        <v>川田　遥斗 (2)</v>
      </c>
      <c r="N735" t="str">
        <f t="shared" si="23"/>
        <v>ｶﾜﾀ ﾊﾙﾄ</v>
      </c>
      <c r="O735" t="str">
        <f>$J735&amp;" "&amp;$I735&amp;" "&amp;"("&amp;$F735&amp;")"</f>
        <v>JPN Haruto (2)</v>
      </c>
      <c r="P735" t="s">
        <v>4803</v>
      </c>
      <c r="Q735" t="s">
        <v>4807</v>
      </c>
      <c r="R735" s="118" t="str">
        <f>IF($B735="","",RIGHT($E735*1000+100+COUNTIF($E$2:$E735,$E735),9))</f>
        <v>051221101</v>
      </c>
    </row>
    <row r="736" spans="1:18" customFormat="1" x14ac:dyDescent="0.4">
      <c r="A736" s="259" t="s">
        <v>393</v>
      </c>
      <c r="B736" s="259">
        <v>735</v>
      </c>
      <c r="C736" s="259" t="s">
        <v>5361</v>
      </c>
      <c r="D736" s="259" t="s">
        <v>5362</v>
      </c>
      <c r="E736" s="261">
        <v>20060115</v>
      </c>
      <c r="F736" s="262">
        <v>2</v>
      </c>
      <c r="G736">
        <v>26</v>
      </c>
      <c r="H736" s="263" t="s">
        <v>6572</v>
      </c>
      <c r="I736" s="263" t="s">
        <v>2638</v>
      </c>
      <c r="J736" t="s">
        <v>4807</v>
      </c>
      <c r="L736">
        <f>IFERROR(INDEX(所属情報!$E:$E,MATCH(男子登録情報!A736,所属情報!$A:$A,0)),"")</f>
        <v>492213</v>
      </c>
      <c r="M736" t="str">
        <f t="shared" si="22"/>
        <v>亀石　理穏 (2)</v>
      </c>
      <c r="N736" t="str">
        <f t="shared" si="23"/>
        <v>ｶﾒｲｼ ﾘｵﾝ</v>
      </c>
      <c r="O736" t="str">
        <f>$J736&amp;" "&amp;$I736&amp;" "&amp;"("&amp;$F736&amp;")"</f>
        <v>JPN Rion (2)</v>
      </c>
      <c r="P736" t="s">
        <v>4765</v>
      </c>
      <c r="Q736" t="s">
        <v>4807</v>
      </c>
      <c r="R736" s="118" t="str">
        <f>IF($B736="","",RIGHT($E736*1000+100+COUNTIF($E$2:$E736,$E736),9))</f>
        <v>060115101</v>
      </c>
    </row>
    <row r="737" spans="1:18" customFormat="1" x14ac:dyDescent="0.4">
      <c r="A737" s="259" t="s">
        <v>393</v>
      </c>
      <c r="B737" s="259">
        <v>736</v>
      </c>
      <c r="C737" s="259" t="s">
        <v>5363</v>
      </c>
      <c r="D737" s="259" t="s">
        <v>5364</v>
      </c>
      <c r="E737" s="261">
        <v>20050821</v>
      </c>
      <c r="F737" s="262">
        <v>2</v>
      </c>
      <c r="G737">
        <v>28</v>
      </c>
      <c r="H737" s="263" t="s">
        <v>117</v>
      </c>
      <c r="I737" s="263" t="s">
        <v>485</v>
      </c>
      <c r="J737" t="s">
        <v>4807</v>
      </c>
      <c r="L737">
        <f>IFERROR(INDEX(所属情報!$E:$E,MATCH(男子登録情報!A737,所属情報!$A:$A,0)),"")</f>
        <v>492213</v>
      </c>
      <c r="M737" t="str">
        <f t="shared" si="22"/>
        <v>安田　麟太郎 (2)</v>
      </c>
      <c r="N737" t="str">
        <f t="shared" si="23"/>
        <v>ﾔｽﾀﾞ ﾘﾝﾀﾛｳ</v>
      </c>
      <c r="O737" t="str">
        <f>$J737&amp;" "&amp;$I737&amp;" "&amp;"("&amp;$F737&amp;")"</f>
        <v>JPN Rintaro (2)</v>
      </c>
      <c r="P737" t="s">
        <v>4765</v>
      </c>
      <c r="Q737" t="s">
        <v>4807</v>
      </c>
      <c r="R737" s="118" t="str">
        <f>IF($B737="","",RIGHT($E737*1000+100+COUNTIF($E$2:$E737,$E737),9))</f>
        <v>050821101</v>
      </c>
    </row>
    <row r="738" spans="1:18" customFormat="1" x14ac:dyDescent="0.4">
      <c r="A738" s="259" t="s">
        <v>393</v>
      </c>
      <c r="B738" s="259">
        <v>737</v>
      </c>
      <c r="C738" s="259" t="s">
        <v>5365</v>
      </c>
      <c r="D738" s="259" t="s">
        <v>5366</v>
      </c>
      <c r="E738" s="261">
        <v>20050814</v>
      </c>
      <c r="F738" s="262">
        <v>2</v>
      </c>
      <c r="G738">
        <v>28</v>
      </c>
      <c r="H738" s="263" t="s">
        <v>4441</v>
      </c>
      <c r="I738" s="263" t="s">
        <v>557</v>
      </c>
      <c r="J738" t="s">
        <v>4807</v>
      </c>
      <c r="L738">
        <f>IFERROR(INDEX(所属情報!$E:$E,MATCH(男子登録情報!A738,所属情報!$A:$A,0)),"")</f>
        <v>492213</v>
      </c>
      <c r="M738" t="str">
        <f t="shared" si="22"/>
        <v>角田　大夢 (2)</v>
      </c>
      <c r="N738" t="str">
        <f t="shared" si="23"/>
        <v>ｽﾐﾀﾞ ﾋﾛﾑ</v>
      </c>
      <c r="O738" t="str">
        <f>$J738&amp;" "&amp;$I738&amp;" "&amp;"("&amp;$F738&amp;")"</f>
        <v>JPN Hiromu (2)</v>
      </c>
      <c r="P738" t="s">
        <v>4765</v>
      </c>
      <c r="Q738" t="s">
        <v>4807</v>
      </c>
      <c r="R738" s="118" t="str">
        <f>IF($B738="","",RIGHT($E738*1000+100+COUNTIF($E$2:$E738,$E738),9))</f>
        <v>050814101</v>
      </c>
    </row>
    <row r="739" spans="1:18" customFormat="1" x14ac:dyDescent="0.4">
      <c r="A739" s="259" t="s">
        <v>393</v>
      </c>
      <c r="B739" s="259">
        <v>738</v>
      </c>
      <c r="C739" s="259" t="s">
        <v>5367</v>
      </c>
      <c r="D739" s="259" t="s">
        <v>5368</v>
      </c>
      <c r="E739" s="261">
        <v>20050818</v>
      </c>
      <c r="F739" s="262">
        <v>2</v>
      </c>
      <c r="G739">
        <v>25</v>
      </c>
      <c r="H739" s="263" t="s">
        <v>6573</v>
      </c>
      <c r="I739" s="263" t="s">
        <v>6574</v>
      </c>
      <c r="J739" t="s">
        <v>4807</v>
      </c>
      <c r="L739">
        <f>IFERROR(INDEX(所属情報!$E:$E,MATCH(男子登録情報!A739,所属情報!$A:$A,0)),"")</f>
        <v>492213</v>
      </c>
      <c r="M739" t="str">
        <f t="shared" si="22"/>
        <v>中清水　律 (2)</v>
      </c>
      <c r="N739" t="str">
        <f t="shared" si="23"/>
        <v>ﾅｶｼﾐｽﾞ ﾘﾂ</v>
      </c>
      <c r="O739" t="str">
        <f>$J739&amp;" "&amp;$I739&amp;" "&amp;"("&amp;$F739&amp;")"</f>
        <v>JPN Ritsu (2)</v>
      </c>
      <c r="P739" t="s">
        <v>4765</v>
      </c>
      <c r="Q739" t="s">
        <v>4807</v>
      </c>
      <c r="R739" s="118" t="str">
        <f>IF($B739="","",RIGHT($E739*1000+100+COUNTIF($E$2:$E739,$E739),9))</f>
        <v>050818102</v>
      </c>
    </row>
    <row r="740" spans="1:18" customFormat="1" x14ac:dyDescent="0.4">
      <c r="A740" s="259" t="s">
        <v>393</v>
      </c>
      <c r="B740" s="259">
        <v>739</v>
      </c>
      <c r="C740" s="259" t="s">
        <v>5369</v>
      </c>
      <c r="D740" s="259" t="s">
        <v>5370</v>
      </c>
      <c r="E740" s="261">
        <v>20050410</v>
      </c>
      <c r="F740" s="262">
        <v>2</v>
      </c>
      <c r="G740">
        <v>34</v>
      </c>
      <c r="H740" s="263" t="s">
        <v>134</v>
      </c>
      <c r="I740" s="263" t="s">
        <v>154</v>
      </c>
      <c r="J740" t="s">
        <v>4807</v>
      </c>
      <c r="L740">
        <f>IFERROR(INDEX(所属情報!$E:$E,MATCH(男子登録情報!A740,所属情報!$A:$A,0)),"")</f>
        <v>492213</v>
      </c>
      <c r="M740" t="str">
        <f t="shared" si="22"/>
        <v>林　祐太 (2)</v>
      </c>
      <c r="N740" t="str">
        <f t="shared" si="23"/>
        <v>ﾊﾔｼ ﾕｳﾀ</v>
      </c>
      <c r="O740" t="str">
        <f>$J740&amp;" "&amp;$I740&amp;" "&amp;"("&amp;$F740&amp;")"</f>
        <v>JPN Yuta (2)</v>
      </c>
      <c r="P740" t="s">
        <v>4765</v>
      </c>
      <c r="Q740" t="s">
        <v>4807</v>
      </c>
      <c r="R740" s="118" t="str">
        <f>IF($B740="","",RIGHT($E740*1000+100+COUNTIF($E$2:$E740,$E740),9))</f>
        <v>050410101</v>
      </c>
    </row>
    <row r="741" spans="1:18" customFormat="1" x14ac:dyDescent="0.4">
      <c r="A741" s="259" t="s">
        <v>393</v>
      </c>
      <c r="B741" s="259">
        <v>740</v>
      </c>
      <c r="C741" s="259" t="s">
        <v>5371</v>
      </c>
      <c r="D741" s="259" t="s">
        <v>5372</v>
      </c>
      <c r="E741" s="261">
        <v>20060314</v>
      </c>
      <c r="F741" s="262">
        <v>2</v>
      </c>
      <c r="G741">
        <v>21</v>
      </c>
      <c r="H741" s="263" t="s">
        <v>6575</v>
      </c>
      <c r="I741" s="263" t="s">
        <v>2990</v>
      </c>
      <c r="J741" t="s">
        <v>4807</v>
      </c>
      <c r="L741">
        <f>IFERROR(INDEX(所属情報!$E:$E,MATCH(男子登録情報!A741,所属情報!$A:$A,0)),"")</f>
        <v>492213</v>
      </c>
      <c r="M741" t="str">
        <f t="shared" si="22"/>
        <v>棚橋　永翔 (2)</v>
      </c>
      <c r="N741" t="str">
        <f t="shared" si="23"/>
        <v>ﾀﾅﾊﾞｼ ｴｲﾄ</v>
      </c>
      <c r="O741" t="str">
        <f>$J741&amp;" "&amp;$I741&amp;" "&amp;"("&amp;$F741&amp;")"</f>
        <v>JPN Eito (2)</v>
      </c>
      <c r="P741" t="s">
        <v>4764</v>
      </c>
      <c r="Q741" t="s">
        <v>4807</v>
      </c>
      <c r="R741" s="118" t="str">
        <f>IF($B741="","",RIGHT($E741*1000+100+COUNTIF($E$2:$E741,$E741),9))</f>
        <v>060314101</v>
      </c>
    </row>
    <row r="742" spans="1:18" customFormat="1" x14ac:dyDescent="0.4">
      <c r="A742" s="259" t="s">
        <v>393</v>
      </c>
      <c r="B742" s="259">
        <v>741</v>
      </c>
      <c r="C742" s="259" t="s">
        <v>5373</v>
      </c>
      <c r="D742" s="259" t="s">
        <v>5374</v>
      </c>
      <c r="E742" s="261">
        <v>20050528</v>
      </c>
      <c r="F742" s="262">
        <v>2</v>
      </c>
      <c r="G742">
        <v>27</v>
      </c>
      <c r="H742" s="263" t="s">
        <v>6576</v>
      </c>
      <c r="I742" s="263" t="s">
        <v>6577</v>
      </c>
      <c r="J742" t="s">
        <v>4807</v>
      </c>
      <c r="L742">
        <f>IFERROR(INDEX(所属情報!$E:$E,MATCH(男子登録情報!A742,所属情報!$A:$A,0)),"")</f>
        <v>492213</v>
      </c>
      <c r="M742" t="str">
        <f t="shared" si="22"/>
        <v>榎　渚 (2)</v>
      </c>
      <c r="N742" t="str">
        <f t="shared" si="23"/>
        <v>ｴﾉｷ ﾅｷﾞｻ</v>
      </c>
      <c r="O742" t="str">
        <f>$J742&amp;" "&amp;$I742&amp;" "&amp;"("&amp;$F742&amp;")"</f>
        <v>JPN Nagisa (2)</v>
      </c>
      <c r="P742" t="s">
        <v>4771</v>
      </c>
      <c r="Q742" t="s">
        <v>4807</v>
      </c>
      <c r="R742" s="118" t="str">
        <f>IF($B742="","",RIGHT($E742*1000+100+COUNTIF($E$2:$E742,$E742),9))</f>
        <v>050528101</v>
      </c>
    </row>
    <row r="743" spans="1:18" customFormat="1" x14ac:dyDescent="0.4">
      <c r="A743" s="259" t="s">
        <v>393</v>
      </c>
      <c r="B743" s="259">
        <v>742</v>
      </c>
      <c r="C743" s="259" t="s">
        <v>5375</v>
      </c>
      <c r="D743" s="259" t="s">
        <v>5376</v>
      </c>
      <c r="E743" s="261">
        <v>20050513</v>
      </c>
      <c r="F743" s="262">
        <v>2</v>
      </c>
      <c r="G743">
        <v>27</v>
      </c>
      <c r="H743" s="263" t="s">
        <v>421</v>
      </c>
      <c r="I743" s="263" t="s">
        <v>75</v>
      </c>
      <c r="J743" t="s">
        <v>4807</v>
      </c>
      <c r="L743">
        <f>IFERROR(INDEX(所属情報!$E:$E,MATCH(男子登録情報!A743,所属情報!$A:$A,0)),"")</f>
        <v>492213</v>
      </c>
      <c r="M743" t="str">
        <f t="shared" si="22"/>
        <v>中島　聡太 (2)</v>
      </c>
      <c r="N743" t="str">
        <f t="shared" si="23"/>
        <v>ﾅｶｼﾞﾏ ｿｳﾀ</v>
      </c>
      <c r="O743" t="str">
        <f>$J743&amp;" "&amp;$I743&amp;" "&amp;"("&amp;$F743&amp;")"</f>
        <v>JPN Sota (2)</v>
      </c>
      <c r="P743" t="s">
        <v>4780</v>
      </c>
      <c r="Q743" t="s">
        <v>4807</v>
      </c>
      <c r="R743" s="118" t="str">
        <f>IF($B743="","",RIGHT($E743*1000+100+COUNTIF($E$2:$E743,$E743),9))</f>
        <v>050513102</v>
      </c>
    </row>
    <row r="744" spans="1:18" customFormat="1" x14ac:dyDescent="0.4">
      <c r="A744" s="259" t="s">
        <v>393</v>
      </c>
      <c r="B744" s="259">
        <v>743</v>
      </c>
      <c r="C744" s="259" t="s">
        <v>5377</v>
      </c>
      <c r="D744" s="259" t="s">
        <v>5378</v>
      </c>
      <c r="E744" s="261">
        <v>20051127</v>
      </c>
      <c r="F744" s="262">
        <v>2</v>
      </c>
      <c r="G744">
        <v>18</v>
      </c>
      <c r="H744" s="263" t="s">
        <v>6578</v>
      </c>
      <c r="I744" s="263" t="s">
        <v>418</v>
      </c>
      <c r="J744" t="s">
        <v>4807</v>
      </c>
      <c r="L744">
        <f>IFERROR(INDEX(所属情報!$E:$E,MATCH(男子登録情報!A744,所属情報!$A:$A,0)),"")</f>
        <v>492213</v>
      </c>
      <c r="M744" t="str">
        <f t="shared" si="22"/>
        <v>小野田　拓真 (2)</v>
      </c>
      <c r="N744" t="str">
        <f t="shared" si="23"/>
        <v>ｵﾉﾀﾞ ﾀｸﾏ</v>
      </c>
      <c r="O744" t="str">
        <f>$J744&amp;" "&amp;$I744&amp;" "&amp;"("&amp;$F744&amp;")"</f>
        <v>JPN Takuma (2)</v>
      </c>
      <c r="P744" t="s">
        <v>4793</v>
      </c>
      <c r="Q744" t="s">
        <v>4807</v>
      </c>
      <c r="R744" s="118" t="str">
        <f>IF($B744="","",RIGHT($E744*1000+100+COUNTIF($E$2:$E744,$E744),9))</f>
        <v>051127101</v>
      </c>
    </row>
    <row r="745" spans="1:18" customFormat="1" x14ac:dyDescent="0.4">
      <c r="A745" s="259" t="s">
        <v>393</v>
      </c>
      <c r="B745" s="259">
        <v>744</v>
      </c>
      <c r="C745" s="259" t="s">
        <v>5379</v>
      </c>
      <c r="D745" s="259" t="s">
        <v>5380</v>
      </c>
      <c r="E745" s="261">
        <v>20050918</v>
      </c>
      <c r="F745" s="262">
        <v>2</v>
      </c>
      <c r="G745">
        <v>26</v>
      </c>
      <c r="H745" s="263" t="s">
        <v>4474</v>
      </c>
      <c r="I745" s="263" t="s">
        <v>6579</v>
      </c>
      <c r="J745" t="s">
        <v>4807</v>
      </c>
      <c r="L745">
        <f>IFERROR(INDEX(所属情報!$E:$E,MATCH(男子登録情報!A745,所属情報!$A:$A,0)),"")</f>
        <v>492213</v>
      </c>
      <c r="M745" t="str">
        <f t="shared" si="22"/>
        <v>池上　汀 (2)</v>
      </c>
      <c r="N745" t="str">
        <f t="shared" si="23"/>
        <v>ｲｹｶﾞﾐ ﾐｷﾞﾜ</v>
      </c>
      <c r="O745" t="str">
        <f>$J745&amp;" "&amp;$I745&amp;" "&amp;"("&amp;$F745&amp;")"</f>
        <v>JPN Migiwa (2)</v>
      </c>
      <c r="P745" t="s">
        <v>4775</v>
      </c>
      <c r="Q745" t="s">
        <v>4807</v>
      </c>
      <c r="R745" s="118" t="str">
        <f>IF($B745="","",RIGHT($E745*1000+100+COUNTIF($E$2:$E745,$E745),9))</f>
        <v>050918102</v>
      </c>
    </row>
    <row r="746" spans="1:18" customFormat="1" x14ac:dyDescent="0.4">
      <c r="A746" s="259" t="s">
        <v>393</v>
      </c>
      <c r="B746" s="259">
        <v>745</v>
      </c>
      <c r="C746" s="259" t="s">
        <v>5381</v>
      </c>
      <c r="D746" s="259" t="s">
        <v>5382</v>
      </c>
      <c r="E746" s="261">
        <v>20050925</v>
      </c>
      <c r="F746" s="262">
        <v>2</v>
      </c>
      <c r="G746">
        <v>30</v>
      </c>
      <c r="H746" s="263" t="s">
        <v>6580</v>
      </c>
      <c r="I746" s="263" t="s">
        <v>158</v>
      </c>
      <c r="J746" t="s">
        <v>4807</v>
      </c>
      <c r="L746">
        <f>IFERROR(INDEX(所属情報!$E:$E,MATCH(男子登録情報!A746,所属情報!$A:$A,0)),"")</f>
        <v>492213</v>
      </c>
      <c r="M746" t="str">
        <f t="shared" si="22"/>
        <v>稲垣　快飛 (2)</v>
      </c>
      <c r="N746" t="str">
        <f t="shared" si="23"/>
        <v>ｲｹｶﾞｷ ｶｲﾄ</v>
      </c>
      <c r="O746" t="str">
        <f>$J746&amp;" "&amp;$I746&amp;" "&amp;"("&amp;$F746&amp;")"</f>
        <v>JPN Kaito (2)</v>
      </c>
      <c r="P746" t="s">
        <v>4771</v>
      </c>
      <c r="Q746" t="s">
        <v>4807</v>
      </c>
      <c r="R746" s="118" t="str">
        <f>IF($B746="","",RIGHT($E746*1000+100+COUNTIF($E$2:$E746,$E746),9))</f>
        <v>050925102</v>
      </c>
    </row>
    <row r="747" spans="1:18" customFormat="1" x14ac:dyDescent="0.4">
      <c r="A747" s="259" t="s">
        <v>393</v>
      </c>
      <c r="B747" s="259">
        <v>746</v>
      </c>
      <c r="C747" s="259" t="s">
        <v>5383</v>
      </c>
      <c r="D747" s="259" t="s">
        <v>5384</v>
      </c>
      <c r="E747" s="261">
        <v>20050519</v>
      </c>
      <c r="F747" s="262">
        <v>2</v>
      </c>
      <c r="G747">
        <v>27</v>
      </c>
      <c r="H747" s="263" t="s">
        <v>6581</v>
      </c>
      <c r="I747" s="263" t="s">
        <v>177</v>
      </c>
      <c r="J747" t="s">
        <v>4807</v>
      </c>
      <c r="L747">
        <f>IFERROR(INDEX(所属情報!$E:$E,MATCH(男子登録情報!A747,所属情報!$A:$A,0)),"")</f>
        <v>492213</v>
      </c>
      <c r="M747" t="str">
        <f t="shared" si="22"/>
        <v>大磯　一也 (2)</v>
      </c>
      <c r="N747" t="str">
        <f t="shared" si="23"/>
        <v>ｵｵｲｿ ｶｽﾞﾔ</v>
      </c>
      <c r="O747" t="str">
        <f>$J747&amp;" "&amp;$I747&amp;" "&amp;"("&amp;$F747&amp;")"</f>
        <v>JPN Kazuya (2)</v>
      </c>
      <c r="P747" t="s">
        <v>4788</v>
      </c>
      <c r="Q747" t="s">
        <v>4807</v>
      </c>
      <c r="R747" s="118" t="str">
        <f>IF($B747="","",RIGHT($E747*1000+100+COUNTIF($E$2:$E747,$E747),9))</f>
        <v>050519101</v>
      </c>
    </row>
    <row r="748" spans="1:18" customFormat="1" x14ac:dyDescent="0.4">
      <c r="A748" s="259" t="s">
        <v>393</v>
      </c>
      <c r="B748" s="259">
        <v>747</v>
      </c>
      <c r="C748" s="259" t="s">
        <v>5385</v>
      </c>
      <c r="D748" s="259" t="s">
        <v>5386</v>
      </c>
      <c r="E748" s="261">
        <v>20050424</v>
      </c>
      <c r="F748" s="262">
        <v>2</v>
      </c>
      <c r="G748">
        <v>27</v>
      </c>
      <c r="H748" s="263" t="s">
        <v>3319</v>
      </c>
      <c r="I748" s="263" t="s">
        <v>148</v>
      </c>
      <c r="J748" t="s">
        <v>4807</v>
      </c>
      <c r="L748">
        <f>IFERROR(INDEX(所属情報!$E:$E,MATCH(男子登録情報!A748,所属情報!$A:$A,0)),"")</f>
        <v>492213</v>
      </c>
      <c r="M748" t="str">
        <f t="shared" si="22"/>
        <v>谷埜　太郎 (2)</v>
      </c>
      <c r="N748" t="str">
        <f t="shared" si="23"/>
        <v>ﾀﾆﾉ ﾀﾛｳ</v>
      </c>
      <c r="O748" t="str">
        <f>$J748&amp;" "&amp;$I748&amp;" "&amp;"("&amp;$F748&amp;")"</f>
        <v>JPN Taro (2)</v>
      </c>
      <c r="P748" t="s">
        <v>4783</v>
      </c>
      <c r="Q748" t="s">
        <v>4807</v>
      </c>
      <c r="R748" s="118" t="str">
        <f>IF($B748="","",RIGHT($E748*1000+100+COUNTIF($E$2:$E748,$E748),9))</f>
        <v>050424101</v>
      </c>
    </row>
    <row r="749" spans="1:18" customFormat="1" x14ac:dyDescent="0.4">
      <c r="A749" s="259" t="s">
        <v>393</v>
      </c>
      <c r="B749" s="259">
        <v>748</v>
      </c>
      <c r="C749" s="259" t="s">
        <v>5387</v>
      </c>
      <c r="D749" s="259" t="s">
        <v>5388</v>
      </c>
      <c r="E749" s="261">
        <v>20050820</v>
      </c>
      <c r="F749" s="262">
        <v>2</v>
      </c>
      <c r="G749">
        <v>27</v>
      </c>
      <c r="H749" s="263" t="s">
        <v>2710</v>
      </c>
      <c r="I749" s="263" t="s">
        <v>66</v>
      </c>
      <c r="J749" t="s">
        <v>4807</v>
      </c>
      <c r="L749">
        <f>IFERROR(INDEX(所属情報!$E:$E,MATCH(男子登録情報!A749,所属情報!$A:$A,0)),"")</f>
        <v>492213</v>
      </c>
      <c r="M749" t="str">
        <f t="shared" si="22"/>
        <v>山縣　翔 (2)</v>
      </c>
      <c r="N749" t="str">
        <f t="shared" si="23"/>
        <v>ﾔﾏｶﾞﾀ ｼｮｳ</v>
      </c>
      <c r="O749" t="str">
        <f>$J749&amp;" "&amp;$I749&amp;" "&amp;"("&amp;$F749&amp;")"</f>
        <v>JPN Sho (2)</v>
      </c>
      <c r="P749" t="s">
        <v>4771</v>
      </c>
      <c r="Q749" t="s">
        <v>4807</v>
      </c>
      <c r="R749" s="118" t="str">
        <f>IF($B749="","",RIGHT($E749*1000+100+COUNTIF($E$2:$E749,$E749),9))</f>
        <v>050820101</v>
      </c>
    </row>
    <row r="750" spans="1:18" customFormat="1" x14ac:dyDescent="0.4">
      <c r="A750" s="259" t="s">
        <v>393</v>
      </c>
      <c r="B750" s="259">
        <v>749</v>
      </c>
      <c r="C750" s="259" t="s">
        <v>5389</v>
      </c>
      <c r="D750" s="259" t="s">
        <v>5390</v>
      </c>
      <c r="E750" s="261">
        <v>20051020</v>
      </c>
      <c r="F750" s="262">
        <v>2</v>
      </c>
      <c r="G750">
        <v>24</v>
      </c>
      <c r="H750" s="263" t="s">
        <v>449</v>
      </c>
      <c r="I750" s="263" t="s">
        <v>6582</v>
      </c>
      <c r="J750" t="s">
        <v>4807</v>
      </c>
      <c r="L750">
        <f>IFERROR(INDEX(所属情報!$E:$E,MATCH(男子登録情報!A750,所属情報!$A:$A,0)),"")</f>
        <v>492213</v>
      </c>
      <c r="M750" t="str">
        <f t="shared" si="22"/>
        <v>伴　優英 (2)</v>
      </c>
      <c r="N750" t="str">
        <f t="shared" si="23"/>
        <v>ﾊﾞﾝ ﾕｳｴｲ</v>
      </c>
      <c r="O750" t="str">
        <f>$J750&amp;" "&amp;$I750&amp;" "&amp;"("&amp;$F750&amp;")"</f>
        <v>JPN Yuei (2)</v>
      </c>
      <c r="P750" t="s">
        <v>4783</v>
      </c>
      <c r="Q750" t="s">
        <v>4807</v>
      </c>
      <c r="R750" s="118" t="str">
        <f>IF($B750="","",RIGHT($E750*1000+100+COUNTIF($E$2:$E750,$E750),9))</f>
        <v>051020103</v>
      </c>
    </row>
    <row r="751" spans="1:18" customFormat="1" x14ac:dyDescent="0.4">
      <c r="A751" s="259" t="s">
        <v>393</v>
      </c>
      <c r="B751" s="259">
        <v>750</v>
      </c>
      <c r="C751" s="259" t="s">
        <v>5391</v>
      </c>
      <c r="D751" s="259" t="s">
        <v>5392</v>
      </c>
      <c r="E751" s="261">
        <v>20050728</v>
      </c>
      <c r="F751" s="262">
        <v>2</v>
      </c>
      <c r="G751">
        <v>30</v>
      </c>
      <c r="H751" s="263" t="s">
        <v>753</v>
      </c>
      <c r="I751" s="263" t="s">
        <v>560</v>
      </c>
      <c r="J751" t="s">
        <v>4807</v>
      </c>
      <c r="L751">
        <f>IFERROR(INDEX(所属情報!$E:$E,MATCH(男子登録情報!A751,所属情報!$A:$A,0)),"")</f>
        <v>492213</v>
      </c>
      <c r="M751" t="str">
        <f t="shared" si="22"/>
        <v>服部　賢慎 (2)</v>
      </c>
      <c r="N751" t="str">
        <f t="shared" si="23"/>
        <v>ﾊｯﾄﾘ ｹﾝｼﾝ</v>
      </c>
      <c r="O751" t="str">
        <f>$J751&amp;" "&amp;$I751&amp;" "&amp;"("&amp;$F751&amp;")"</f>
        <v>JPN Kenshin (2)</v>
      </c>
      <c r="P751" t="s">
        <v>4771</v>
      </c>
      <c r="Q751" t="s">
        <v>4807</v>
      </c>
      <c r="R751" s="118" t="str">
        <f>IF($B751="","",RIGHT($E751*1000+100+COUNTIF($E$2:$E751,$E751),9))</f>
        <v>050728101</v>
      </c>
    </row>
    <row r="752" spans="1:18" customFormat="1" x14ac:dyDescent="0.4">
      <c r="A752" s="259" t="s">
        <v>393</v>
      </c>
      <c r="B752" s="259">
        <v>751</v>
      </c>
      <c r="C752" s="259" t="s">
        <v>5393</v>
      </c>
      <c r="D752" s="259" t="s">
        <v>5394</v>
      </c>
      <c r="E752" s="261">
        <v>20050604</v>
      </c>
      <c r="F752" s="262">
        <v>2</v>
      </c>
      <c r="G752">
        <v>27</v>
      </c>
      <c r="H752" s="263" t="s">
        <v>373</v>
      </c>
      <c r="I752" s="263" t="s">
        <v>287</v>
      </c>
      <c r="J752" t="s">
        <v>4807</v>
      </c>
      <c r="L752">
        <f>IFERROR(INDEX(所属情報!$E:$E,MATCH(男子登録情報!A752,所属情報!$A:$A,0)),"")</f>
        <v>492213</v>
      </c>
      <c r="M752" t="str">
        <f t="shared" si="22"/>
        <v>高木　晴 (2)</v>
      </c>
      <c r="N752" t="str">
        <f t="shared" si="23"/>
        <v>ﾀｶｷﾞ ﾊﾙ</v>
      </c>
      <c r="O752" t="str">
        <f>$J752&amp;" "&amp;$I752&amp;" "&amp;"("&amp;$F752&amp;")"</f>
        <v>JPN Haru (2)</v>
      </c>
      <c r="P752" t="s">
        <v>4770</v>
      </c>
      <c r="Q752" t="s">
        <v>4807</v>
      </c>
      <c r="R752" s="118" t="str">
        <f>IF($B752="","",RIGHT($E752*1000+100+COUNTIF($E$2:$E752,$E752),9))</f>
        <v>050604102</v>
      </c>
    </row>
    <row r="753" spans="1:18" customFormat="1" x14ac:dyDescent="0.4">
      <c r="A753" s="259" t="s">
        <v>393</v>
      </c>
      <c r="B753" s="259">
        <v>752</v>
      </c>
      <c r="C753" s="259" t="s">
        <v>5395</v>
      </c>
      <c r="D753" s="259" t="s">
        <v>5396</v>
      </c>
      <c r="E753" s="261">
        <v>20050614</v>
      </c>
      <c r="F753" s="262">
        <v>2</v>
      </c>
      <c r="G753">
        <v>28</v>
      </c>
      <c r="H753" s="263" t="s">
        <v>6583</v>
      </c>
      <c r="I753" s="263" t="s">
        <v>6584</v>
      </c>
      <c r="J753" t="s">
        <v>4807</v>
      </c>
      <c r="L753">
        <f>IFERROR(INDEX(所属情報!$E:$E,MATCH(男子登録情報!A753,所属情報!$A:$A,0)),"")</f>
        <v>492213</v>
      </c>
      <c r="M753" t="str">
        <f t="shared" si="22"/>
        <v>戎　晴大 (2)</v>
      </c>
      <c r="N753" t="str">
        <f t="shared" si="23"/>
        <v>ｴﾋﾞｽ ｾｲﾀﾞｲ</v>
      </c>
      <c r="O753" t="str">
        <f>$J753&amp;" "&amp;$I753&amp;" "&amp;"("&amp;$F753&amp;")"</f>
        <v>JPN Seidai (2)</v>
      </c>
      <c r="P753" t="s">
        <v>4785</v>
      </c>
      <c r="Q753" t="s">
        <v>4807</v>
      </c>
      <c r="R753" s="118" t="str">
        <f>IF($B753="","",RIGHT($E753*1000+100+COUNTIF($E$2:$E753,$E753),9))</f>
        <v>050614103</v>
      </c>
    </row>
    <row r="754" spans="1:18" customFormat="1" x14ac:dyDescent="0.4">
      <c r="A754" s="259" t="s">
        <v>393</v>
      </c>
      <c r="B754" s="259">
        <v>753</v>
      </c>
      <c r="C754" s="259" t="s">
        <v>5397</v>
      </c>
      <c r="D754" s="259" t="s">
        <v>5398</v>
      </c>
      <c r="E754" s="261">
        <v>20050407</v>
      </c>
      <c r="F754" s="262">
        <v>2</v>
      </c>
      <c r="G754">
        <v>27</v>
      </c>
      <c r="H754" s="263" t="s">
        <v>931</v>
      </c>
      <c r="I754" s="263" t="s">
        <v>6585</v>
      </c>
      <c r="J754" t="s">
        <v>4807</v>
      </c>
      <c r="L754">
        <f>IFERROR(INDEX(所属情報!$E:$E,MATCH(男子登録情報!A754,所属情報!$A:$A,0)),"")</f>
        <v>492213</v>
      </c>
      <c r="M754" t="str">
        <f t="shared" si="22"/>
        <v>岡　勇晴 (2)</v>
      </c>
      <c r="N754" t="str">
        <f t="shared" si="23"/>
        <v>ｵｶ ｲﾊﾙ</v>
      </c>
      <c r="O754" t="str">
        <f>$J754&amp;" "&amp;$I754&amp;" "&amp;"("&amp;$F754&amp;")"</f>
        <v>JPN Iharu (2)</v>
      </c>
      <c r="P754" t="s">
        <v>4802</v>
      </c>
      <c r="Q754" t="s">
        <v>4807</v>
      </c>
      <c r="R754" s="118" t="str">
        <f>IF($B754="","",RIGHT($E754*1000+100+COUNTIF($E$2:$E754,$E754),9))</f>
        <v>050407101</v>
      </c>
    </row>
    <row r="755" spans="1:18" customFormat="1" x14ac:dyDescent="0.4">
      <c r="A755" s="259" t="s">
        <v>393</v>
      </c>
      <c r="B755" s="259">
        <v>754</v>
      </c>
      <c r="C755" s="259" t="s">
        <v>5399</v>
      </c>
      <c r="D755" s="259" t="s">
        <v>5400</v>
      </c>
      <c r="E755" s="261">
        <v>20060225</v>
      </c>
      <c r="F755" s="262">
        <v>2</v>
      </c>
      <c r="G755">
        <v>30</v>
      </c>
      <c r="H755" s="263" t="s">
        <v>924</v>
      </c>
      <c r="I755" s="263" t="s">
        <v>71</v>
      </c>
      <c r="J755" t="s">
        <v>4807</v>
      </c>
      <c r="L755">
        <f>IFERROR(INDEX(所属情報!$E:$E,MATCH(男子登録情報!A755,所属情報!$A:$A,0)),"")</f>
        <v>492213</v>
      </c>
      <c r="M755" t="str">
        <f t="shared" si="22"/>
        <v>白井　誉 (2)</v>
      </c>
      <c r="N755" t="str">
        <f t="shared" si="23"/>
        <v>ｼﾗｲ ﾎﾏﾚ</v>
      </c>
      <c r="O755" t="str">
        <f>$J755&amp;" "&amp;$I755&amp;" "&amp;"("&amp;$F755&amp;")"</f>
        <v>JPN Homare (2)</v>
      </c>
      <c r="P755" t="s">
        <v>4773</v>
      </c>
      <c r="Q755" t="s">
        <v>4807</v>
      </c>
      <c r="R755" s="118" t="str">
        <f>IF($B755="","",RIGHT($E755*1000+100+COUNTIF($E$2:$E755,$E755),9))</f>
        <v>060225101</v>
      </c>
    </row>
    <row r="756" spans="1:18" customFormat="1" x14ac:dyDescent="0.4">
      <c r="A756" s="259" t="s">
        <v>393</v>
      </c>
      <c r="B756" s="259">
        <v>755</v>
      </c>
      <c r="C756" s="259" t="s">
        <v>5401</v>
      </c>
      <c r="D756" s="259" t="s">
        <v>5402</v>
      </c>
      <c r="E756" s="261">
        <v>20051006</v>
      </c>
      <c r="F756" s="262">
        <v>2</v>
      </c>
      <c r="G756">
        <v>27</v>
      </c>
      <c r="H756" s="263" t="s">
        <v>6586</v>
      </c>
      <c r="I756" s="263" t="s">
        <v>623</v>
      </c>
      <c r="J756" t="s">
        <v>4807</v>
      </c>
      <c r="L756">
        <f>IFERROR(INDEX(所属情報!$E:$E,MATCH(男子登録情報!A756,所属情報!$A:$A,0)),"")</f>
        <v>492213</v>
      </c>
      <c r="M756" t="str">
        <f t="shared" si="22"/>
        <v>小堀　慎之介 (2)</v>
      </c>
      <c r="N756" t="str">
        <f t="shared" si="23"/>
        <v>ｺﾎﾞﾘ ｼﾝﾉｽｹ</v>
      </c>
      <c r="O756" t="str">
        <f>$J756&amp;" "&amp;$I756&amp;" "&amp;"("&amp;$F756&amp;")"</f>
        <v>JPN Shinnosuke (2)</v>
      </c>
      <c r="P756" t="s">
        <v>4766</v>
      </c>
      <c r="Q756" t="s">
        <v>4807</v>
      </c>
      <c r="R756" s="118" t="str">
        <f>IF($B756="","",RIGHT($E756*1000+100+COUNTIF($E$2:$E756,$E756),9))</f>
        <v>051006102</v>
      </c>
    </row>
    <row r="757" spans="1:18" customFormat="1" x14ac:dyDescent="0.4">
      <c r="A757" s="259" t="s">
        <v>393</v>
      </c>
      <c r="B757" s="259">
        <v>756</v>
      </c>
      <c r="C757" s="259" t="s">
        <v>5403</v>
      </c>
      <c r="D757" s="259" t="s">
        <v>5404</v>
      </c>
      <c r="E757" s="261">
        <v>20051215</v>
      </c>
      <c r="F757" s="262">
        <v>2</v>
      </c>
      <c r="G757">
        <v>28</v>
      </c>
      <c r="H757" s="263" t="s">
        <v>108</v>
      </c>
      <c r="I757" s="263" t="s">
        <v>6587</v>
      </c>
      <c r="J757" t="s">
        <v>4807</v>
      </c>
      <c r="L757">
        <f>IFERROR(INDEX(所属情報!$E:$E,MATCH(男子登録情報!A757,所属情報!$A:$A,0)),"")</f>
        <v>492213</v>
      </c>
      <c r="M757" t="str">
        <f t="shared" si="22"/>
        <v>田中　鷲仁生 (2)</v>
      </c>
      <c r="N757" t="str">
        <f t="shared" si="23"/>
        <v>ﾀﾅｶ ｼﾞｭﾆｲ</v>
      </c>
      <c r="O757" t="str">
        <f>$J757&amp;" "&amp;$I757&amp;" "&amp;"("&amp;$F757&amp;")"</f>
        <v>JPN Junii (2)</v>
      </c>
      <c r="P757" t="s">
        <v>4768</v>
      </c>
      <c r="Q757" t="s">
        <v>4807</v>
      </c>
      <c r="R757" s="118" t="str">
        <f>IF($B757="","",RIGHT($E757*1000+100+COUNTIF($E$2:$E757,$E757),9))</f>
        <v>051215101</v>
      </c>
    </row>
    <row r="758" spans="1:18" customFormat="1" x14ac:dyDescent="0.4">
      <c r="A758" s="259" t="s">
        <v>393</v>
      </c>
      <c r="B758" s="259">
        <v>757</v>
      </c>
      <c r="C758" s="259" t="s">
        <v>5405</v>
      </c>
      <c r="D758" s="259" t="s">
        <v>5406</v>
      </c>
      <c r="E758" s="261">
        <v>20051201</v>
      </c>
      <c r="F758" s="262">
        <v>2</v>
      </c>
      <c r="G758">
        <v>27</v>
      </c>
      <c r="H758" s="263" t="s">
        <v>135</v>
      </c>
      <c r="I758" s="263" t="s">
        <v>6588</v>
      </c>
      <c r="J758" t="s">
        <v>4807</v>
      </c>
      <c r="L758">
        <f>IFERROR(INDEX(所属情報!$E:$E,MATCH(男子登録情報!A758,所属情報!$A:$A,0)),"")</f>
        <v>492213</v>
      </c>
      <c r="M758" t="str">
        <f t="shared" si="22"/>
        <v>中谷　空楽 (2)</v>
      </c>
      <c r="N758" t="str">
        <f t="shared" si="23"/>
        <v>ﾅｶﾀﾆ ｸｳｶﾞ</v>
      </c>
      <c r="O758" t="str">
        <f>$J758&amp;" "&amp;$I758&amp;" "&amp;"("&amp;$F758&amp;")"</f>
        <v>JPN Kuga (2)</v>
      </c>
      <c r="P758" t="s">
        <v>4771</v>
      </c>
      <c r="Q758" t="s">
        <v>4807</v>
      </c>
      <c r="R758" s="118" t="str">
        <f>IF($B758="","",RIGHT($E758*1000+100+COUNTIF($E$2:$E758,$E758),9))</f>
        <v>051201101</v>
      </c>
    </row>
    <row r="759" spans="1:18" customFormat="1" x14ac:dyDescent="0.4">
      <c r="A759" s="259" t="s">
        <v>393</v>
      </c>
      <c r="B759" s="259">
        <v>758</v>
      </c>
      <c r="C759" s="259" t="s">
        <v>5407</v>
      </c>
      <c r="D759" s="259" t="s">
        <v>5408</v>
      </c>
      <c r="E759" s="261">
        <v>20050928</v>
      </c>
      <c r="F759" s="262">
        <v>2</v>
      </c>
      <c r="G759">
        <v>27</v>
      </c>
      <c r="H759" s="263" t="s">
        <v>114</v>
      </c>
      <c r="I759" s="263" t="s">
        <v>112</v>
      </c>
      <c r="J759" t="s">
        <v>4807</v>
      </c>
      <c r="L759">
        <f>IFERROR(INDEX(所属情報!$E:$E,MATCH(男子登録情報!A759,所属情報!$A:$A,0)),"")</f>
        <v>492213</v>
      </c>
      <c r="M759" t="str">
        <f t="shared" si="22"/>
        <v>斉藤　陸 (2)</v>
      </c>
      <c r="N759" t="str">
        <f t="shared" si="23"/>
        <v>ｻｲﾄｳ ﾘｸ</v>
      </c>
      <c r="O759" t="str">
        <f>$J759&amp;" "&amp;$I759&amp;" "&amp;"("&amp;$F759&amp;")"</f>
        <v>JPN Riku (2)</v>
      </c>
      <c r="P759" t="s">
        <v>4770</v>
      </c>
      <c r="Q759" t="s">
        <v>4807</v>
      </c>
      <c r="R759" s="118" t="str">
        <f>IF($B759="","",RIGHT($E759*1000+100+COUNTIF($E$2:$E759,$E759),9))</f>
        <v>050928103</v>
      </c>
    </row>
    <row r="760" spans="1:18" customFormat="1" x14ac:dyDescent="0.4">
      <c r="A760" s="259" t="s">
        <v>393</v>
      </c>
      <c r="B760" s="259">
        <v>759</v>
      </c>
      <c r="C760" s="259" t="s">
        <v>5409</v>
      </c>
      <c r="D760" s="259" t="s">
        <v>5410</v>
      </c>
      <c r="E760" s="261">
        <v>20060313</v>
      </c>
      <c r="F760" s="262">
        <v>2</v>
      </c>
      <c r="G760">
        <v>30</v>
      </c>
      <c r="H760" s="263" t="s">
        <v>6589</v>
      </c>
      <c r="I760" s="263" t="s">
        <v>246</v>
      </c>
      <c r="J760" t="s">
        <v>4807</v>
      </c>
      <c r="L760">
        <f>IFERROR(INDEX(所属情報!$E:$E,MATCH(男子登録情報!A760,所属情報!$A:$A,0)),"")</f>
        <v>492213</v>
      </c>
      <c r="M760" t="str">
        <f t="shared" si="22"/>
        <v>小住　渉太 (2)</v>
      </c>
      <c r="N760" t="str">
        <f t="shared" si="23"/>
        <v>ｺｽﾐ ｼｮｳﾀ</v>
      </c>
      <c r="O760" t="str">
        <f>$J760&amp;" "&amp;$I760&amp;" "&amp;"("&amp;$F760&amp;")"</f>
        <v>JPN Shota (2)</v>
      </c>
      <c r="P760" t="s">
        <v>4774</v>
      </c>
      <c r="Q760" t="s">
        <v>4807</v>
      </c>
      <c r="R760" s="118" t="str">
        <f>IF($B760="","",RIGHT($E760*1000+100+COUNTIF($E$2:$E760,$E760),9))</f>
        <v>060313103</v>
      </c>
    </row>
    <row r="761" spans="1:18" customFormat="1" x14ac:dyDescent="0.4">
      <c r="A761" s="259" t="s">
        <v>393</v>
      </c>
      <c r="B761" s="259">
        <v>760</v>
      </c>
      <c r="C761" s="259" t="s">
        <v>5411</v>
      </c>
      <c r="D761" s="259" t="s">
        <v>5412</v>
      </c>
      <c r="E761" s="261">
        <v>20050904</v>
      </c>
      <c r="F761" s="262">
        <v>2</v>
      </c>
      <c r="G761">
        <v>28</v>
      </c>
      <c r="H761" s="263" t="s">
        <v>70</v>
      </c>
      <c r="I761" s="263" t="s">
        <v>6590</v>
      </c>
      <c r="J761" t="s">
        <v>4807</v>
      </c>
      <c r="L761">
        <f>IFERROR(INDEX(所属情報!$E:$E,MATCH(男子登録情報!A761,所属情報!$A:$A,0)),"")</f>
        <v>492213</v>
      </c>
      <c r="M761" t="str">
        <f t="shared" si="22"/>
        <v>藤原　悠之 (2)</v>
      </c>
      <c r="N761" t="str">
        <f t="shared" si="23"/>
        <v>ﾌｼﾞﾜﾗ ﾊﾙﾕｷ</v>
      </c>
      <c r="O761" t="str">
        <f>$J761&amp;" "&amp;$I761&amp;" "&amp;"("&amp;$F761&amp;")"</f>
        <v>JPN Haruyuki (2)</v>
      </c>
      <c r="P761" t="s">
        <v>4768</v>
      </c>
      <c r="Q761" t="s">
        <v>4807</v>
      </c>
      <c r="R761" s="118" t="str">
        <f>IF($B761="","",RIGHT($E761*1000+100+COUNTIF($E$2:$E761,$E761),9))</f>
        <v>050904101</v>
      </c>
    </row>
    <row r="762" spans="1:18" customFormat="1" x14ac:dyDescent="0.4">
      <c r="A762" s="259" t="s">
        <v>393</v>
      </c>
      <c r="B762" s="259">
        <v>761</v>
      </c>
      <c r="C762" s="259" t="s">
        <v>5413</v>
      </c>
      <c r="D762" s="259" t="s">
        <v>5414</v>
      </c>
      <c r="E762" s="261">
        <v>20050412</v>
      </c>
      <c r="F762" s="262">
        <v>2</v>
      </c>
      <c r="G762">
        <v>27</v>
      </c>
      <c r="H762" s="263" t="s">
        <v>460</v>
      </c>
      <c r="I762" s="263" t="s">
        <v>6591</v>
      </c>
      <c r="J762" t="s">
        <v>4807</v>
      </c>
      <c r="L762">
        <f>IFERROR(INDEX(所属情報!$E:$E,MATCH(男子登録情報!A762,所属情報!$A:$A,0)),"")</f>
        <v>492213</v>
      </c>
      <c r="M762" t="str">
        <f t="shared" si="22"/>
        <v>本多　力 (2)</v>
      </c>
      <c r="N762" t="str">
        <f t="shared" si="23"/>
        <v>ﾎﾝﾀﾞ ﾁｶﾗ</v>
      </c>
      <c r="O762" t="str">
        <f>$J762&amp;" "&amp;$I762&amp;" "&amp;"("&amp;$F762&amp;")"</f>
        <v>JPN Chikara (2)</v>
      </c>
      <c r="P762" t="s">
        <v>4770</v>
      </c>
      <c r="Q762" t="s">
        <v>4807</v>
      </c>
      <c r="R762" s="118" t="str">
        <f>IF($B762="","",RIGHT($E762*1000+100+COUNTIF($E$2:$E762,$E762),9))</f>
        <v>050412101</v>
      </c>
    </row>
    <row r="763" spans="1:18" customFormat="1" x14ac:dyDescent="0.4">
      <c r="A763" s="259" t="s">
        <v>393</v>
      </c>
      <c r="B763" s="259">
        <v>762</v>
      </c>
      <c r="C763" s="259" t="s">
        <v>5415</v>
      </c>
      <c r="D763" s="259" t="s">
        <v>5416</v>
      </c>
      <c r="E763" s="261">
        <v>20050412</v>
      </c>
      <c r="F763" s="262">
        <v>2</v>
      </c>
      <c r="G763">
        <v>27</v>
      </c>
      <c r="H763" s="263" t="s">
        <v>6592</v>
      </c>
      <c r="I763" s="263" t="s">
        <v>63</v>
      </c>
      <c r="J763" t="s">
        <v>4807</v>
      </c>
      <c r="L763">
        <f>IFERROR(INDEX(所属情報!$E:$E,MATCH(男子登録情報!A763,所属情報!$A:$A,0)),"")</f>
        <v>492213</v>
      </c>
      <c r="M763" t="str">
        <f t="shared" si="22"/>
        <v>長東　功大 (2)</v>
      </c>
      <c r="N763" t="str">
        <f t="shared" si="23"/>
        <v>ﾅｶﾞﾄ ｺｳﾀﾞｲ</v>
      </c>
      <c r="O763" t="str">
        <f>$J763&amp;" "&amp;$I763&amp;" "&amp;"("&amp;$F763&amp;")"</f>
        <v>JPN Kodai (2)</v>
      </c>
      <c r="P763" t="s">
        <v>4774</v>
      </c>
      <c r="Q763" t="s">
        <v>4807</v>
      </c>
      <c r="R763" s="118" t="str">
        <f>IF($B763="","",RIGHT($E763*1000+100+COUNTIF($E$2:$E763,$E763),9))</f>
        <v>050412102</v>
      </c>
    </row>
    <row r="764" spans="1:18" customFormat="1" x14ac:dyDescent="0.4">
      <c r="A764" s="259" t="s">
        <v>393</v>
      </c>
      <c r="B764" s="259">
        <v>763</v>
      </c>
      <c r="C764" s="259" t="s">
        <v>5417</v>
      </c>
      <c r="D764" s="259" t="s">
        <v>5418</v>
      </c>
      <c r="E764" s="261">
        <v>20050907</v>
      </c>
      <c r="F764" s="262">
        <v>2</v>
      </c>
      <c r="G764">
        <v>28</v>
      </c>
      <c r="H764" s="263" t="s">
        <v>542</v>
      </c>
      <c r="I764" s="263" t="s">
        <v>264</v>
      </c>
      <c r="J764" t="s">
        <v>4807</v>
      </c>
      <c r="L764">
        <f>IFERROR(INDEX(所属情報!$E:$E,MATCH(男子登録情報!A764,所属情報!$A:$A,0)),"")</f>
        <v>492213</v>
      </c>
      <c r="M764" t="str">
        <f t="shared" si="22"/>
        <v>立花　玲磨 (2)</v>
      </c>
      <c r="N764" t="str">
        <f t="shared" si="23"/>
        <v>ﾀﾁﾊﾞﾅ ﾘｮｳﾏ</v>
      </c>
      <c r="O764" t="str">
        <f>$J764&amp;" "&amp;$I764&amp;" "&amp;"("&amp;$F764&amp;")"</f>
        <v>JPN Ryoma (2)</v>
      </c>
      <c r="P764" t="s">
        <v>4771</v>
      </c>
      <c r="Q764" t="s">
        <v>4807</v>
      </c>
      <c r="R764" s="118" t="str">
        <f>IF($B764="","",RIGHT($E764*1000+100+COUNTIF($E$2:$E764,$E764),9))</f>
        <v>050907104</v>
      </c>
    </row>
    <row r="765" spans="1:18" customFormat="1" x14ac:dyDescent="0.4">
      <c r="A765" s="259" t="s">
        <v>393</v>
      </c>
      <c r="B765" s="259">
        <v>764</v>
      </c>
      <c r="C765" s="259" t="s">
        <v>5419</v>
      </c>
      <c r="D765" s="259" t="s">
        <v>5420</v>
      </c>
      <c r="E765" s="261">
        <v>20050520</v>
      </c>
      <c r="F765" s="262">
        <v>2</v>
      </c>
      <c r="G765">
        <v>27</v>
      </c>
      <c r="H765" s="263" t="s">
        <v>6562</v>
      </c>
      <c r="I765" s="263" t="s">
        <v>4499</v>
      </c>
      <c r="J765" t="s">
        <v>4807</v>
      </c>
      <c r="L765">
        <f>IFERROR(INDEX(所属情報!$E:$E,MATCH(男子登録情報!A765,所属情報!$A:$A,0)),"")</f>
        <v>492213</v>
      </c>
      <c r="M765" t="str">
        <f t="shared" si="22"/>
        <v>柳　琉雅 (2)</v>
      </c>
      <c r="N765" t="str">
        <f t="shared" si="23"/>
        <v>ﾔﾅｷﾞ ﾘｭｳｶﾞ</v>
      </c>
      <c r="O765" t="str">
        <f>$J765&amp;" "&amp;$I765&amp;" "&amp;"("&amp;$F765&amp;")"</f>
        <v>JPN Ryuga (2)</v>
      </c>
      <c r="P765" t="s">
        <v>4765</v>
      </c>
      <c r="Q765" t="s">
        <v>4807</v>
      </c>
      <c r="R765" s="118" t="str">
        <f>IF($B765="","",RIGHT($E765*1000+100+COUNTIF($E$2:$E765,$E765),9))</f>
        <v>050520101</v>
      </c>
    </row>
    <row r="766" spans="1:18" customFormat="1" x14ac:dyDescent="0.4">
      <c r="A766" s="259" t="s">
        <v>393</v>
      </c>
      <c r="B766" s="259">
        <v>765</v>
      </c>
      <c r="C766" s="259" t="s">
        <v>5421</v>
      </c>
      <c r="D766" s="259" t="s">
        <v>5422</v>
      </c>
      <c r="E766" s="261">
        <v>20050427</v>
      </c>
      <c r="F766" s="262">
        <v>2</v>
      </c>
      <c r="G766">
        <v>27</v>
      </c>
      <c r="H766" s="263" t="s">
        <v>565</v>
      </c>
      <c r="I766" s="263" t="s">
        <v>142</v>
      </c>
      <c r="J766" t="s">
        <v>4807</v>
      </c>
      <c r="L766">
        <f>IFERROR(INDEX(所属情報!$E:$E,MATCH(男子登録情報!A766,所属情報!$A:$A,0)),"")</f>
        <v>492213</v>
      </c>
      <c r="M766" t="str">
        <f t="shared" si="22"/>
        <v>南　政希 (2)</v>
      </c>
      <c r="N766" t="str">
        <f t="shared" si="23"/>
        <v>ﾐﾅﾐ ﾏｻｷ</v>
      </c>
      <c r="O766" t="str">
        <f>$J766&amp;" "&amp;$I766&amp;" "&amp;"("&amp;$F766&amp;")"</f>
        <v>JPN Masaki (2)</v>
      </c>
      <c r="P766" t="s">
        <v>4793</v>
      </c>
      <c r="Q766" t="s">
        <v>4807</v>
      </c>
      <c r="R766" s="118" t="str">
        <f>IF($B766="","",RIGHT($E766*1000+100+COUNTIF($E$2:$E766,$E766),9))</f>
        <v>050427101</v>
      </c>
    </row>
    <row r="767" spans="1:18" customFormat="1" x14ac:dyDescent="0.4">
      <c r="A767" s="259" t="s">
        <v>393</v>
      </c>
      <c r="B767" s="259">
        <v>766</v>
      </c>
      <c r="C767" s="259" t="s">
        <v>5423</v>
      </c>
      <c r="D767" s="259" t="s">
        <v>5424</v>
      </c>
      <c r="E767" s="261">
        <v>20050408</v>
      </c>
      <c r="F767" s="262">
        <v>2</v>
      </c>
      <c r="G767">
        <v>27</v>
      </c>
      <c r="H767" s="263" t="s">
        <v>651</v>
      </c>
      <c r="I767" s="263" t="s">
        <v>6593</v>
      </c>
      <c r="J767" t="s">
        <v>4807</v>
      </c>
      <c r="L767">
        <f>IFERROR(INDEX(所属情報!$E:$E,MATCH(男子登録情報!A767,所属情報!$A:$A,0)),"")</f>
        <v>492213</v>
      </c>
      <c r="M767" t="str">
        <f t="shared" si="22"/>
        <v>関　栖々弥 (2)</v>
      </c>
      <c r="N767" t="str">
        <f t="shared" si="23"/>
        <v>ｾｷ ｽｽﾞﾔ</v>
      </c>
      <c r="O767" t="str">
        <f>$J767&amp;" "&amp;$I767&amp;" "&amp;"("&amp;$F767&amp;")"</f>
        <v>JPN Suzuya (2)</v>
      </c>
      <c r="P767" t="s">
        <v>4771</v>
      </c>
      <c r="Q767" t="s">
        <v>4807</v>
      </c>
      <c r="R767" s="118" t="str">
        <f>IF($B767="","",RIGHT($E767*1000+100+COUNTIF($E$2:$E767,$E767),9))</f>
        <v>050408102</v>
      </c>
    </row>
    <row r="768" spans="1:18" customFormat="1" x14ac:dyDescent="0.4">
      <c r="A768" s="259" t="s">
        <v>393</v>
      </c>
      <c r="B768" s="259">
        <v>767</v>
      </c>
      <c r="C768" s="259" t="s">
        <v>5425</v>
      </c>
      <c r="D768" s="259" t="s">
        <v>5426</v>
      </c>
      <c r="E768" s="261">
        <v>20060519</v>
      </c>
      <c r="F768" s="262">
        <v>1</v>
      </c>
      <c r="G768">
        <v>49</v>
      </c>
      <c r="H768" s="263" t="s">
        <v>6594</v>
      </c>
      <c r="I768" s="263" t="s">
        <v>327</v>
      </c>
      <c r="J768" t="s">
        <v>4807</v>
      </c>
      <c r="L768">
        <f>IFERROR(INDEX(所属情報!$E:$E,MATCH(男子登録情報!A768,所属情報!$A:$A,0)),"")</f>
        <v>492213</v>
      </c>
      <c r="M768" t="str">
        <f t="shared" si="22"/>
        <v>道野　尊琉 (1)</v>
      </c>
      <c r="N768" t="str">
        <f t="shared" si="23"/>
        <v>ﾐﾁﾉ ﾀｹﾙ</v>
      </c>
      <c r="O768" t="str">
        <f>$J768&amp;" "&amp;$I768&amp;" "&amp;"("&amp;$F768&amp;")"</f>
        <v>JPN Takeru (1)</v>
      </c>
      <c r="P768" t="s">
        <v>4768</v>
      </c>
      <c r="Q768" t="s">
        <v>4807</v>
      </c>
      <c r="R768" s="118" t="str">
        <f>IF($B768="","",RIGHT($E768*1000+100+COUNTIF($E$2:$E768,$E768),9))</f>
        <v>060519101</v>
      </c>
    </row>
    <row r="769" spans="1:18" customFormat="1" x14ac:dyDescent="0.4">
      <c r="A769" s="259" t="s">
        <v>393</v>
      </c>
      <c r="B769" s="259">
        <v>768</v>
      </c>
      <c r="C769" s="259" t="s">
        <v>5427</v>
      </c>
      <c r="D769" s="259" t="s">
        <v>5428</v>
      </c>
      <c r="E769" s="261">
        <v>20060412</v>
      </c>
      <c r="F769" s="262">
        <v>1</v>
      </c>
      <c r="G769">
        <v>34</v>
      </c>
      <c r="H769" s="263" t="s">
        <v>475</v>
      </c>
      <c r="I769" s="263" t="s">
        <v>254</v>
      </c>
      <c r="J769" t="s">
        <v>4807</v>
      </c>
      <c r="L769">
        <f>IFERROR(INDEX(所属情報!$E:$E,MATCH(男子登録情報!A769,所属情報!$A:$A,0)),"")</f>
        <v>492213</v>
      </c>
      <c r="M769" t="str">
        <f t="shared" si="22"/>
        <v>櫻井　俊輔 (1)</v>
      </c>
      <c r="N769" t="str">
        <f t="shared" si="23"/>
        <v>ｻｸﾗｲ ｼｭﾝｽｹ</v>
      </c>
      <c r="O769" t="str">
        <f>$J769&amp;" "&amp;$I769&amp;" "&amp;"("&amp;$F769&amp;")"</f>
        <v>JPN Shunsuke (1)</v>
      </c>
      <c r="P769" t="s">
        <v>4781</v>
      </c>
      <c r="Q769" t="s">
        <v>4807</v>
      </c>
      <c r="R769" s="118" t="str">
        <f>IF($B769="","",RIGHT($E769*1000+100+COUNTIF($E$2:$E769,$E769),9))</f>
        <v>060412101</v>
      </c>
    </row>
    <row r="770" spans="1:18" customFormat="1" x14ac:dyDescent="0.4">
      <c r="A770" s="259" t="s">
        <v>393</v>
      </c>
      <c r="B770" s="259">
        <v>769</v>
      </c>
      <c r="C770" s="259" t="s">
        <v>5429</v>
      </c>
      <c r="D770" s="259" t="s">
        <v>5430</v>
      </c>
      <c r="E770" s="261">
        <v>20070221</v>
      </c>
      <c r="F770" s="262">
        <v>1</v>
      </c>
      <c r="G770">
        <v>28</v>
      </c>
      <c r="H770" s="263" t="s">
        <v>244</v>
      </c>
      <c r="I770" s="263" t="s">
        <v>6595</v>
      </c>
      <c r="J770" t="s">
        <v>4807</v>
      </c>
      <c r="L770">
        <f>IFERROR(INDEX(所属情報!$E:$E,MATCH(男子登録情報!A770,所属情報!$A:$A,0)),"")</f>
        <v>492213</v>
      </c>
      <c r="M770" t="str">
        <f t="shared" ref="M770:M833" si="24">$C770&amp;" "&amp;"("&amp;$F770&amp;")"</f>
        <v>山本　靖斗 (1)</v>
      </c>
      <c r="N770" t="str">
        <f t="shared" si="23"/>
        <v>ﾔﾏﾓﾄ ﾔｽﾄ</v>
      </c>
      <c r="O770" t="str">
        <f>$J770&amp;" "&amp;$I770&amp;" "&amp;"("&amp;$F770&amp;")"</f>
        <v>JPN Yasuto (1)</v>
      </c>
      <c r="P770" t="s">
        <v>4766</v>
      </c>
      <c r="Q770" t="s">
        <v>4807</v>
      </c>
      <c r="R770" s="118" t="str">
        <f>IF($B770="","",RIGHT($E770*1000+100+COUNTIF($E$2:$E770,$E770),9))</f>
        <v>070221101</v>
      </c>
    </row>
    <row r="771" spans="1:18" customFormat="1" x14ac:dyDescent="0.4">
      <c r="A771" s="259" t="s">
        <v>393</v>
      </c>
      <c r="B771" s="259">
        <v>770</v>
      </c>
      <c r="C771" s="259" t="s">
        <v>5431</v>
      </c>
      <c r="D771" s="259" t="s">
        <v>5432</v>
      </c>
      <c r="E771" s="261">
        <v>20060902</v>
      </c>
      <c r="F771" s="262">
        <v>1</v>
      </c>
      <c r="G771">
        <v>28</v>
      </c>
      <c r="H771" s="263" t="s">
        <v>6596</v>
      </c>
      <c r="I771" s="263" t="s">
        <v>73</v>
      </c>
      <c r="J771" t="s">
        <v>4807</v>
      </c>
      <c r="L771">
        <f>IFERROR(INDEX(所属情報!$E:$E,MATCH(男子登録情報!A771,所属情報!$A:$A,0)),"")</f>
        <v>492213</v>
      </c>
      <c r="M771" t="str">
        <f t="shared" si="24"/>
        <v>神崎　隼人 (1)</v>
      </c>
      <c r="N771" t="str">
        <f t="shared" ref="N771:N834" si="25">$D771</f>
        <v>ｶﾝｻﾞｷ ﾊﾔﾄ</v>
      </c>
      <c r="O771" t="str">
        <f>$J771&amp;" "&amp;$I771&amp;" "&amp;"("&amp;$F771&amp;")"</f>
        <v>JPN Hayato (1)</v>
      </c>
      <c r="P771" t="s">
        <v>4771</v>
      </c>
      <c r="Q771" t="s">
        <v>4807</v>
      </c>
      <c r="R771" s="118" t="str">
        <f>IF($B771="","",RIGHT($E771*1000+100+COUNTIF($E$2:$E771,$E771),9))</f>
        <v>060902101</v>
      </c>
    </row>
    <row r="772" spans="1:18" customFormat="1" x14ac:dyDescent="0.4">
      <c r="A772" s="259" t="s">
        <v>393</v>
      </c>
      <c r="B772" s="259">
        <v>771</v>
      </c>
      <c r="C772" s="259" t="s">
        <v>5433</v>
      </c>
      <c r="D772" s="259" t="s">
        <v>5434</v>
      </c>
      <c r="E772" s="261">
        <v>20060726</v>
      </c>
      <c r="F772" s="262">
        <v>1</v>
      </c>
      <c r="G772">
        <v>28</v>
      </c>
      <c r="H772" s="263" t="s">
        <v>24</v>
      </c>
      <c r="I772" s="263" t="s">
        <v>146</v>
      </c>
      <c r="J772" t="s">
        <v>4807</v>
      </c>
      <c r="L772">
        <f>IFERROR(INDEX(所属情報!$E:$E,MATCH(男子登録情報!A772,所属情報!$A:$A,0)),"")</f>
        <v>492213</v>
      </c>
      <c r="M772" t="str">
        <f t="shared" si="24"/>
        <v>河上　侑聖 (1)</v>
      </c>
      <c r="N772" t="str">
        <f t="shared" si="25"/>
        <v>ｶﾜｶﾐ ﾕｳｾｲ</v>
      </c>
      <c r="O772" t="str">
        <f>$J772&amp;" "&amp;$I772&amp;" "&amp;"("&amp;$F772&amp;")"</f>
        <v>JPN Yusei (1)</v>
      </c>
      <c r="P772" t="s">
        <v>4765</v>
      </c>
      <c r="Q772" t="s">
        <v>4807</v>
      </c>
      <c r="R772" s="118" t="str">
        <f>IF($B772="","",RIGHT($E772*1000+100+COUNTIF($E$2:$E772,$E772),9))</f>
        <v>060726101</v>
      </c>
    </row>
    <row r="773" spans="1:18" customFormat="1" x14ac:dyDescent="0.4">
      <c r="A773" s="259" t="s">
        <v>393</v>
      </c>
      <c r="B773" s="259">
        <v>772</v>
      </c>
      <c r="C773" s="259" t="s">
        <v>5435</v>
      </c>
      <c r="D773" s="259" t="s">
        <v>5436</v>
      </c>
      <c r="E773" s="261">
        <v>20060606</v>
      </c>
      <c r="F773" s="262">
        <v>1</v>
      </c>
      <c r="G773">
        <v>38</v>
      </c>
      <c r="H773" s="263" t="s">
        <v>270</v>
      </c>
      <c r="I773" s="263" t="s">
        <v>6597</v>
      </c>
      <c r="J773" t="s">
        <v>4807</v>
      </c>
      <c r="L773">
        <f>IFERROR(INDEX(所属情報!$E:$E,MATCH(男子登録情報!A773,所属情報!$A:$A,0)),"")</f>
        <v>492213</v>
      </c>
      <c r="M773" t="str">
        <f t="shared" si="24"/>
        <v>平井　遥陽 (1)</v>
      </c>
      <c r="N773" t="str">
        <f t="shared" si="25"/>
        <v>ﾋﾗｲ ﾊﾙﾋ</v>
      </c>
      <c r="O773" t="str">
        <f>$J773&amp;" "&amp;$I773&amp;" "&amp;"("&amp;$F773&amp;")"</f>
        <v>JPN Haruhi (1)</v>
      </c>
      <c r="P773" t="s">
        <v>4771</v>
      </c>
      <c r="Q773" t="s">
        <v>4807</v>
      </c>
      <c r="R773" s="118" t="str">
        <f>IF($B773="","",RIGHT($E773*1000+100+COUNTIF($E$2:$E773,$E773),9))</f>
        <v>060606101</v>
      </c>
    </row>
    <row r="774" spans="1:18" customFormat="1" x14ac:dyDescent="0.4">
      <c r="A774" s="259" t="s">
        <v>393</v>
      </c>
      <c r="B774" s="259">
        <v>773</v>
      </c>
      <c r="C774" s="259" t="s">
        <v>5437</v>
      </c>
      <c r="D774" s="259" t="s">
        <v>5438</v>
      </c>
      <c r="E774" s="261">
        <v>20060910</v>
      </c>
      <c r="F774" s="262">
        <v>1</v>
      </c>
      <c r="G774">
        <v>1</v>
      </c>
      <c r="H774" s="263" t="s">
        <v>6598</v>
      </c>
      <c r="I774" s="263" t="s">
        <v>402</v>
      </c>
      <c r="J774" t="s">
        <v>4807</v>
      </c>
      <c r="L774">
        <f>IFERROR(INDEX(所属情報!$E:$E,MATCH(男子登録情報!A774,所属情報!$A:$A,0)),"")</f>
        <v>492213</v>
      </c>
      <c r="M774" t="str">
        <f t="shared" si="24"/>
        <v>片川　寛翔 (1)</v>
      </c>
      <c r="N774" t="str">
        <f t="shared" si="25"/>
        <v>ｶﾀｶﾜ ﾋﾛﾄ</v>
      </c>
      <c r="O774" t="str">
        <f>$J774&amp;" "&amp;$I774&amp;" "&amp;"("&amp;$F774&amp;")"</f>
        <v>JPN Hiroto (1)</v>
      </c>
      <c r="P774" t="s">
        <v>4771</v>
      </c>
      <c r="Q774" t="s">
        <v>4807</v>
      </c>
      <c r="R774" s="118" t="str">
        <f>IF($B774="","",RIGHT($E774*1000+100+COUNTIF($E$2:$E774,$E774),9))</f>
        <v>060910101</v>
      </c>
    </row>
    <row r="775" spans="1:18" customFormat="1" x14ac:dyDescent="0.4">
      <c r="A775" s="259" t="s">
        <v>393</v>
      </c>
      <c r="B775" s="259">
        <v>774</v>
      </c>
      <c r="C775" s="259" t="s">
        <v>5439</v>
      </c>
      <c r="D775" s="259" t="s">
        <v>5440</v>
      </c>
      <c r="E775" s="261">
        <v>20061118</v>
      </c>
      <c r="F775" s="262">
        <v>1</v>
      </c>
      <c r="G775">
        <v>24</v>
      </c>
      <c r="H775" s="263" t="s">
        <v>231</v>
      </c>
      <c r="I775" s="263" t="s">
        <v>6599</v>
      </c>
      <c r="J775" t="s">
        <v>4807</v>
      </c>
      <c r="L775">
        <f>IFERROR(INDEX(所属情報!$E:$E,MATCH(男子登録情報!A775,所属情報!$A:$A,0)),"")</f>
        <v>492213</v>
      </c>
      <c r="M775" t="str">
        <f t="shared" si="24"/>
        <v>西村　圭柊 (1)</v>
      </c>
      <c r="N775" t="str">
        <f t="shared" si="25"/>
        <v>ﾆｼﾑﾗ ｹｲｼｭｳ</v>
      </c>
      <c r="O775" t="str">
        <f>$J775&amp;" "&amp;$I775&amp;" "&amp;"("&amp;$F775&amp;")"</f>
        <v>JPN Keisyu (1)</v>
      </c>
      <c r="P775" t="s">
        <v>4766</v>
      </c>
      <c r="Q775" t="s">
        <v>4807</v>
      </c>
      <c r="R775" s="118" t="str">
        <f>IF($B775="","",RIGHT($E775*1000+100+COUNTIF($E$2:$E775,$E775),9))</f>
        <v>061118101</v>
      </c>
    </row>
    <row r="776" spans="1:18" customFormat="1" x14ac:dyDescent="0.4">
      <c r="A776" s="259" t="s">
        <v>393</v>
      </c>
      <c r="B776" s="259">
        <v>775</v>
      </c>
      <c r="C776" s="259" t="s">
        <v>5441</v>
      </c>
      <c r="D776" s="259" t="s">
        <v>5442</v>
      </c>
      <c r="E776" s="261">
        <v>20061106</v>
      </c>
      <c r="F776" s="262">
        <v>1</v>
      </c>
      <c r="G776">
        <v>24</v>
      </c>
      <c r="H776" s="263" t="s">
        <v>565</v>
      </c>
      <c r="I776" s="263" t="s">
        <v>352</v>
      </c>
      <c r="J776" t="s">
        <v>4807</v>
      </c>
      <c r="L776">
        <f>IFERROR(INDEX(所属情報!$E:$E,MATCH(男子登録情報!A776,所属情報!$A:$A,0)),"")</f>
        <v>492213</v>
      </c>
      <c r="M776" t="str">
        <f t="shared" si="24"/>
        <v>南　冠太 (1)</v>
      </c>
      <c r="N776" t="str">
        <f t="shared" si="25"/>
        <v>ﾐﾅﾐ ｶﾝﾀ</v>
      </c>
      <c r="O776" t="str">
        <f>$J776&amp;" "&amp;$I776&amp;" "&amp;"("&amp;$F776&amp;")"</f>
        <v>JPN Kanta (1)</v>
      </c>
      <c r="P776" t="s">
        <v>4771</v>
      </c>
      <c r="Q776" t="s">
        <v>4807</v>
      </c>
      <c r="R776" s="118" t="str">
        <f>IF($B776="","",RIGHT($E776*1000+100+COUNTIF($E$2:$E776,$E776),9))</f>
        <v>061106103</v>
      </c>
    </row>
    <row r="777" spans="1:18" customFormat="1" x14ac:dyDescent="0.4">
      <c r="A777" s="259" t="s">
        <v>393</v>
      </c>
      <c r="B777" s="259">
        <v>776</v>
      </c>
      <c r="C777" s="259" t="s">
        <v>5443</v>
      </c>
      <c r="D777" s="259" t="s">
        <v>5444</v>
      </c>
      <c r="E777" s="261">
        <v>20061019</v>
      </c>
      <c r="F777" s="262">
        <v>1</v>
      </c>
      <c r="G777">
        <v>24</v>
      </c>
      <c r="H777" s="263" t="s">
        <v>6510</v>
      </c>
      <c r="I777" s="263" t="s">
        <v>365</v>
      </c>
      <c r="J777" t="s">
        <v>4807</v>
      </c>
      <c r="L777">
        <f>IFERROR(INDEX(所属情報!$E:$E,MATCH(男子登録情報!A777,所属情報!$A:$A,0)),"")</f>
        <v>492213</v>
      </c>
      <c r="M777" t="str">
        <f t="shared" si="24"/>
        <v>奥野　泰希 (1)</v>
      </c>
      <c r="N777" t="str">
        <f t="shared" si="25"/>
        <v>ｵｸﾉ ﾀｲｷ</v>
      </c>
      <c r="O777" t="str">
        <f>$J777&amp;" "&amp;$I777&amp;" "&amp;"("&amp;$F777&amp;")"</f>
        <v>JPN Taiki (1)</v>
      </c>
      <c r="P777" t="s">
        <v>4765</v>
      </c>
      <c r="Q777" t="s">
        <v>4807</v>
      </c>
      <c r="R777" s="118" t="str">
        <f>IF($B777="","",RIGHT($E777*1000+100+COUNTIF($E$2:$E777,$E777),9))</f>
        <v>061019101</v>
      </c>
    </row>
    <row r="778" spans="1:18" customFormat="1" x14ac:dyDescent="0.4">
      <c r="A778" s="259" t="s">
        <v>393</v>
      </c>
      <c r="B778" s="259">
        <v>777</v>
      </c>
      <c r="C778" s="259" t="s">
        <v>5445</v>
      </c>
      <c r="D778" s="259" t="s">
        <v>5446</v>
      </c>
      <c r="E778" s="261">
        <v>20070110</v>
      </c>
      <c r="F778" s="262">
        <v>1</v>
      </c>
      <c r="G778">
        <v>28</v>
      </c>
      <c r="H778" s="263" t="s">
        <v>355</v>
      </c>
      <c r="I778" s="263" t="s">
        <v>6600</v>
      </c>
      <c r="J778" t="s">
        <v>4807</v>
      </c>
      <c r="L778">
        <f>IFERROR(INDEX(所属情報!$E:$E,MATCH(男子登録情報!A778,所属情報!$A:$A,0)),"")</f>
        <v>492213</v>
      </c>
      <c r="M778" t="str">
        <f t="shared" si="24"/>
        <v>西田　優座 (1)</v>
      </c>
      <c r="N778" t="str">
        <f t="shared" si="25"/>
        <v>ﾆｼﾀﾞ ﾕｳｻﾞ</v>
      </c>
      <c r="O778" t="str">
        <f>$J778&amp;" "&amp;$I778&amp;" "&amp;"("&amp;$F778&amp;")"</f>
        <v>JPN Yuza (1)</v>
      </c>
      <c r="P778" t="s">
        <v>4771</v>
      </c>
      <c r="Q778" t="s">
        <v>4807</v>
      </c>
      <c r="R778" s="118" t="str">
        <f>IF($B778="","",RIGHT($E778*1000+100+COUNTIF($E$2:$E778,$E778),9))</f>
        <v>070110101</v>
      </c>
    </row>
    <row r="779" spans="1:18" customFormat="1" x14ac:dyDescent="0.4">
      <c r="A779" s="259" t="s">
        <v>393</v>
      </c>
      <c r="B779" s="259">
        <v>778</v>
      </c>
      <c r="C779" s="259" t="s">
        <v>5447</v>
      </c>
      <c r="D779" s="259" t="s">
        <v>5448</v>
      </c>
      <c r="E779" s="261">
        <v>20060625</v>
      </c>
      <c r="F779" s="262">
        <v>1</v>
      </c>
      <c r="G779">
        <v>27</v>
      </c>
      <c r="H779" s="263" t="s">
        <v>361</v>
      </c>
      <c r="I779" s="263" t="s">
        <v>57</v>
      </c>
      <c r="J779" t="s">
        <v>4807</v>
      </c>
      <c r="L779">
        <f>IFERROR(INDEX(所属情報!$E:$E,MATCH(男子登録情報!A779,所属情報!$A:$A,0)),"")</f>
        <v>492213</v>
      </c>
      <c r="M779" t="str">
        <f t="shared" si="24"/>
        <v>髙橋　雄大 (1)</v>
      </c>
      <c r="N779" t="str">
        <f t="shared" si="25"/>
        <v>ﾀｶﾊｼ ﾕｳﾀﾞｲ</v>
      </c>
      <c r="O779" t="str">
        <f>$J779&amp;" "&amp;$I779&amp;" "&amp;"("&amp;$F779&amp;")"</f>
        <v>JPN Yudai (1)</v>
      </c>
      <c r="P779" t="s">
        <v>4764</v>
      </c>
      <c r="Q779" t="s">
        <v>4807</v>
      </c>
      <c r="R779" s="118" t="str">
        <f>IF($B779="","",RIGHT($E779*1000+100+COUNTIF($E$2:$E779,$E779),9))</f>
        <v>060625101</v>
      </c>
    </row>
    <row r="780" spans="1:18" customFormat="1" x14ac:dyDescent="0.4">
      <c r="A780" s="259" t="s">
        <v>393</v>
      </c>
      <c r="B780" s="259">
        <v>779</v>
      </c>
      <c r="C780" s="259" t="s">
        <v>5449</v>
      </c>
      <c r="D780" s="259" t="s">
        <v>5450</v>
      </c>
      <c r="E780" s="261">
        <v>20060921</v>
      </c>
      <c r="F780" s="262">
        <v>1</v>
      </c>
      <c r="G780">
        <v>27</v>
      </c>
      <c r="H780" s="263" t="s">
        <v>6601</v>
      </c>
      <c r="I780" s="263" t="s">
        <v>2221</v>
      </c>
      <c r="J780" t="s">
        <v>4807</v>
      </c>
      <c r="L780">
        <f>IFERROR(INDEX(所属情報!$E:$E,MATCH(男子登録情報!A780,所属情報!$A:$A,0)),"")</f>
        <v>492213</v>
      </c>
      <c r="M780" t="str">
        <f t="shared" si="24"/>
        <v>志手　奏太 (1)</v>
      </c>
      <c r="N780" t="str">
        <f t="shared" si="25"/>
        <v>ｼﾃ ｿｳﾀ</v>
      </c>
      <c r="O780" t="str">
        <f>$J780&amp;" "&amp;$I780&amp;" "&amp;"("&amp;$F780&amp;")"</f>
        <v>JPN Souta (1)</v>
      </c>
      <c r="P780" t="s">
        <v>4764</v>
      </c>
      <c r="Q780" t="s">
        <v>4807</v>
      </c>
      <c r="R780" s="118" t="str">
        <f>IF($B780="","",RIGHT($E780*1000+100+COUNTIF($E$2:$E780,$E780),9))</f>
        <v>060921101</v>
      </c>
    </row>
    <row r="781" spans="1:18" customFormat="1" x14ac:dyDescent="0.4">
      <c r="A781" s="259" t="s">
        <v>313</v>
      </c>
      <c r="B781" s="259">
        <v>780</v>
      </c>
      <c r="C781" s="259" t="s">
        <v>339</v>
      </c>
      <c r="D781" s="259" t="s">
        <v>340</v>
      </c>
      <c r="E781" s="261">
        <v>20011002</v>
      </c>
      <c r="F781" s="262" t="s">
        <v>453</v>
      </c>
      <c r="G781">
        <v>23</v>
      </c>
      <c r="H781" s="263" t="s">
        <v>341</v>
      </c>
      <c r="I781" s="263" t="s">
        <v>342</v>
      </c>
      <c r="J781" t="s">
        <v>4807</v>
      </c>
      <c r="L781">
        <f>IFERROR(INDEX(所属情報!$E:$E,MATCH(男子登録情報!A781,所属情報!$A:$A,0)),"")</f>
        <v>492195</v>
      </c>
      <c r="M781" t="str">
        <f t="shared" si="24"/>
        <v>岩堀　剛己 (M2)</v>
      </c>
      <c r="N781" t="str">
        <f t="shared" si="25"/>
        <v>ｲﾜﾎﾘ ｺﾞｳｷ</v>
      </c>
      <c r="O781" t="str">
        <f>$J781&amp;" "&amp;$I781&amp;" "&amp;"("&amp;$F781&amp;")"</f>
        <v>JPN Goki (M2)</v>
      </c>
      <c r="P781" t="s">
        <v>4771</v>
      </c>
      <c r="Q781" t="s">
        <v>4807</v>
      </c>
      <c r="R781" s="118" t="str">
        <f>IF($B781="","",RIGHT($E781*1000+100+COUNTIF($E$2:$E781,$E781),9))</f>
        <v>011002101</v>
      </c>
    </row>
    <row r="782" spans="1:18" customFormat="1" x14ac:dyDescent="0.4">
      <c r="A782" s="259" t="s">
        <v>313</v>
      </c>
      <c r="B782" s="259">
        <v>781</v>
      </c>
      <c r="C782" s="259" t="s">
        <v>353</v>
      </c>
      <c r="D782" s="259" t="s">
        <v>354</v>
      </c>
      <c r="E782" s="261">
        <v>20000807</v>
      </c>
      <c r="F782" s="262" t="s">
        <v>453</v>
      </c>
      <c r="G782">
        <v>27</v>
      </c>
      <c r="H782" s="263" t="s">
        <v>355</v>
      </c>
      <c r="I782" s="263" t="s">
        <v>312</v>
      </c>
      <c r="J782" t="s">
        <v>4807</v>
      </c>
      <c r="L782">
        <f>IFERROR(INDEX(所属情報!$E:$E,MATCH(男子登録情報!A782,所属情報!$A:$A,0)),"")</f>
        <v>492195</v>
      </c>
      <c r="M782" t="str">
        <f t="shared" si="24"/>
        <v>西田　拓暉 (M2)</v>
      </c>
      <c r="N782" t="str">
        <f t="shared" si="25"/>
        <v>ﾆｼﾀﾞ ﾋﾛｷ</v>
      </c>
      <c r="O782" t="str">
        <f>$J782&amp;" "&amp;$I782&amp;" "&amp;"("&amp;$F782&amp;")"</f>
        <v>JPN Hiroki (M2)</v>
      </c>
      <c r="P782" t="s">
        <v>4771</v>
      </c>
      <c r="Q782" t="s">
        <v>4807</v>
      </c>
      <c r="R782" s="118" t="str">
        <f>IF($B782="","",RIGHT($E782*1000+100+COUNTIF($E$2:$E782,$E782),9))</f>
        <v>000807101</v>
      </c>
    </row>
    <row r="783" spans="1:18" customFormat="1" x14ac:dyDescent="0.4">
      <c r="A783" s="259" t="s">
        <v>313</v>
      </c>
      <c r="B783" s="259">
        <v>782</v>
      </c>
      <c r="C783" s="259" t="s">
        <v>356</v>
      </c>
      <c r="D783" s="259" t="s">
        <v>357</v>
      </c>
      <c r="E783" s="261">
        <v>20011001</v>
      </c>
      <c r="F783" s="262" t="s">
        <v>453</v>
      </c>
      <c r="G783">
        <v>28</v>
      </c>
      <c r="H783" s="263" t="s">
        <v>196</v>
      </c>
      <c r="I783" s="263" t="s">
        <v>145</v>
      </c>
      <c r="J783" t="s">
        <v>4807</v>
      </c>
      <c r="L783">
        <f>IFERROR(INDEX(所属情報!$E:$E,MATCH(男子登録情報!A783,所属情報!$A:$A,0)),"")</f>
        <v>492195</v>
      </c>
      <c r="M783" t="str">
        <f t="shared" si="24"/>
        <v>大石　真也 (M2)</v>
      </c>
      <c r="N783" t="str">
        <f t="shared" si="25"/>
        <v>ｵｵｲｼ ｼﾝﾔ</v>
      </c>
      <c r="O783" t="str">
        <f>$J783&amp;" "&amp;$I783&amp;" "&amp;"("&amp;$F783&amp;")"</f>
        <v>JPN Shinya (M2)</v>
      </c>
      <c r="P783" t="s">
        <v>4773</v>
      </c>
      <c r="Q783" t="s">
        <v>4807</v>
      </c>
      <c r="R783" s="118" t="str">
        <f>IF($B783="","",RIGHT($E783*1000+100+COUNTIF($E$2:$E783,$E783),9))</f>
        <v>011001101</v>
      </c>
    </row>
    <row r="784" spans="1:18" customFormat="1" x14ac:dyDescent="0.4">
      <c r="A784" s="259" t="s">
        <v>313</v>
      </c>
      <c r="B784" s="259">
        <v>783</v>
      </c>
      <c r="C784" s="259" t="s">
        <v>920</v>
      </c>
      <c r="D784" s="259" t="s">
        <v>921</v>
      </c>
      <c r="E784" s="261">
        <v>20030302</v>
      </c>
      <c r="F784" s="262" t="s">
        <v>150</v>
      </c>
      <c r="G784">
        <v>26</v>
      </c>
      <c r="H784" s="263" t="s">
        <v>248</v>
      </c>
      <c r="I784" s="263" t="s">
        <v>316</v>
      </c>
      <c r="J784" t="s">
        <v>4807</v>
      </c>
      <c r="L784">
        <f>IFERROR(INDEX(所属情報!$E:$E,MATCH(男子登録情報!A784,所属情報!$A:$A,0)),"")</f>
        <v>492195</v>
      </c>
      <c r="M784" t="str">
        <f t="shared" si="24"/>
        <v>井上　貴文 (M1)</v>
      </c>
      <c r="N784" t="str">
        <f t="shared" si="25"/>
        <v>ｲﾉｳｴ ﾀｶﾌﾐ</v>
      </c>
      <c r="O784" t="str">
        <f>$J784&amp;" "&amp;$I784&amp;" "&amp;"("&amp;$F784&amp;")"</f>
        <v>JPN Takafumi (M1)</v>
      </c>
      <c r="P784" t="s">
        <v>4775</v>
      </c>
      <c r="Q784" t="s">
        <v>4807</v>
      </c>
      <c r="R784" s="118" t="str">
        <f>IF($B784="","",RIGHT($E784*1000+100+COUNTIF($E$2:$E784,$E784),9))</f>
        <v>030302101</v>
      </c>
    </row>
    <row r="785" spans="1:18" customFormat="1" x14ac:dyDescent="0.4">
      <c r="A785" s="259" t="s">
        <v>313</v>
      </c>
      <c r="B785" s="259">
        <v>784</v>
      </c>
      <c r="C785" s="259" t="s">
        <v>922</v>
      </c>
      <c r="D785" s="259" t="s">
        <v>923</v>
      </c>
      <c r="E785" s="261">
        <v>20010930</v>
      </c>
      <c r="F785" s="262" t="s">
        <v>150</v>
      </c>
      <c r="G785">
        <v>27</v>
      </c>
      <c r="H785" s="263" t="s">
        <v>108</v>
      </c>
      <c r="I785" s="263" t="s">
        <v>631</v>
      </c>
      <c r="J785" t="s">
        <v>4807</v>
      </c>
      <c r="L785">
        <f>IFERROR(INDEX(所属情報!$E:$E,MATCH(男子登録情報!A785,所属情報!$A:$A,0)),"")</f>
        <v>492195</v>
      </c>
      <c r="M785" t="str">
        <f t="shared" si="24"/>
        <v>田中　駿一朗 (M1)</v>
      </c>
      <c r="N785" t="str">
        <f t="shared" si="25"/>
        <v>ﾀﾅｶ ｼｭﾝｲﾁﾛｳ</v>
      </c>
      <c r="O785" t="str">
        <f>$J785&amp;" "&amp;$I785&amp;" "&amp;"("&amp;$F785&amp;")"</f>
        <v>JPN Shunichiro (M1)</v>
      </c>
      <c r="P785" t="s">
        <v>4788</v>
      </c>
      <c r="Q785" t="s">
        <v>4807</v>
      </c>
      <c r="R785" s="118" t="str">
        <f>IF($B785="","",RIGHT($E785*1000+100+COUNTIF($E$2:$E785,$E785),9))</f>
        <v>010930101</v>
      </c>
    </row>
    <row r="786" spans="1:18" customFormat="1" x14ac:dyDescent="0.4">
      <c r="A786" s="259" t="s">
        <v>313</v>
      </c>
      <c r="B786" s="259">
        <v>785</v>
      </c>
      <c r="C786" s="259" t="s">
        <v>2007</v>
      </c>
      <c r="D786" s="259" t="s">
        <v>2008</v>
      </c>
      <c r="E786" s="261">
        <v>20030402</v>
      </c>
      <c r="F786" s="262">
        <v>4</v>
      </c>
      <c r="G786">
        <v>31</v>
      </c>
      <c r="H786" s="263" t="s">
        <v>223</v>
      </c>
      <c r="I786" s="263" t="s">
        <v>360</v>
      </c>
      <c r="J786" t="s">
        <v>4807</v>
      </c>
      <c r="L786">
        <f>IFERROR(INDEX(所属情報!$E:$E,MATCH(男子登録情報!A786,所属情報!$A:$A,0)),"")</f>
        <v>492195</v>
      </c>
      <c r="M786" t="str">
        <f t="shared" si="24"/>
        <v>山口　大凱 (4)</v>
      </c>
      <c r="N786" t="str">
        <f t="shared" si="25"/>
        <v>ﾔﾏｸﾞﾁ ﾀｲｶﾞ</v>
      </c>
      <c r="O786" t="str">
        <f>$J786&amp;" "&amp;$I786&amp;" "&amp;"("&amp;$F786&amp;")"</f>
        <v>JPN Taiga (4)</v>
      </c>
      <c r="P786" t="s">
        <v>4765</v>
      </c>
      <c r="Q786" t="s">
        <v>4807</v>
      </c>
      <c r="R786" s="118" t="str">
        <f>IF($B786="","",RIGHT($E786*1000+100+COUNTIF($E$2:$E786,$E786),9))</f>
        <v>030402101</v>
      </c>
    </row>
    <row r="787" spans="1:18" customFormat="1" x14ac:dyDescent="0.4">
      <c r="A787" s="259" t="s">
        <v>313</v>
      </c>
      <c r="B787" s="259">
        <v>786</v>
      </c>
      <c r="C787" s="259" t="s">
        <v>2009</v>
      </c>
      <c r="D787" s="259" t="s">
        <v>2010</v>
      </c>
      <c r="E787" s="261">
        <v>20030614</v>
      </c>
      <c r="F787" s="262">
        <v>4</v>
      </c>
      <c r="G787">
        <v>34</v>
      </c>
      <c r="H787" s="263" t="s">
        <v>2011</v>
      </c>
      <c r="I787" s="263" t="s">
        <v>394</v>
      </c>
      <c r="J787" t="s">
        <v>4807</v>
      </c>
      <c r="L787">
        <f>IFERROR(INDEX(所属情報!$E:$E,MATCH(男子登録情報!A787,所属情報!$A:$A,0)),"")</f>
        <v>492195</v>
      </c>
      <c r="M787" t="str">
        <f t="shared" si="24"/>
        <v>末盛　巧 (4)</v>
      </c>
      <c r="N787" t="str">
        <f t="shared" si="25"/>
        <v>ｽｴﾓﾘ ﾀｸ</v>
      </c>
      <c r="O787" t="str">
        <f>$J787&amp;" "&amp;$I787&amp;" "&amp;"("&amp;$F787&amp;")"</f>
        <v>JPN Taku (4)</v>
      </c>
      <c r="P787" t="s">
        <v>4681</v>
      </c>
      <c r="Q787" t="s">
        <v>4681</v>
      </c>
      <c r="R787" s="118" t="str">
        <f>IF($B787="","",RIGHT($E787*1000+100+COUNTIF($E$2:$E787,$E787),9))</f>
        <v>030614101</v>
      </c>
    </row>
    <row r="788" spans="1:18" customFormat="1" x14ac:dyDescent="0.4">
      <c r="A788" s="259" t="s">
        <v>313</v>
      </c>
      <c r="B788" s="259">
        <v>787</v>
      </c>
      <c r="C788" s="259" t="s">
        <v>2012</v>
      </c>
      <c r="D788" s="259" t="s">
        <v>2013</v>
      </c>
      <c r="E788" s="261">
        <v>20030818</v>
      </c>
      <c r="F788" s="262">
        <v>4</v>
      </c>
      <c r="G788">
        <v>15</v>
      </c>
      <c r="H788" s="263" t="s">
        <v>129</v>
      </c>
      <c r="I788" s="263" t="s">
        <v>1088</v>
      </c>
      <c r="J788" t="s">
        <v>4807</v>
      </c>
      <c r="L788">
        <f>IFERROR(INDEX(所属情報!$E:$E,MATCH(男子登録情報!A788,所属情報!$A:$A,0)),"")</f>
        <v>492195</v>
      </c>
      <c r="M788" t="str">
        <f t="shared" si="24"/>
        <v>佐藤　優大 (4)</v>
      </c>
      <c r="N788" t="str">
        <f t="shared" si="25"/>
        <v>ｻﾄｳ ﾏｵ</v>
      </c>
      <c r="O788" t="str">
        <f>$J788&amp;" "&amp;$I788&amp;" "&amp;"("&amp;$F788&amp;")"</f>
        <v>JPN Mao (4)</v>
      </c>
      <c r="P788" t="s">
        <v>4766</v>
      </c>
      <c r="Q788" t="s">
        <v>4807</v>
      </c>
      <c r="R788" s="118" t="str">
        <f>IF($B788="","",RIGHT($E788*1000+100+COUNTIF($E$2:$E788,$E788),9))</f>
        <v>030818101</v>
      </c>
    </row>
    <row r="789" spans="1:18" customFormat="1" x14ac:dyDescent="0.4">
      <c r="A789" s="259" t="s">
        <v>313</v>
      </c>
      <c r="B789" s="259">
        <v>788</v>
      </c>
      <c r="C789" s="259" t="s">
        <v>2014</v>
      </c>
      <c r="D789" s="259" t="s">
        <v>2015</v>
      </c>
      <c r="E789" s="261">
        <v>20030407</v>
      </c>
      <c r="F789" s="262">
        <v>4</v>
      </c>
      <c r="G789">
        <v>28</v>
      </c>
      <c r="H789" s="263" t="s">
        <v>1106</v>
      </c>
      <c r="I789" s="263" t="s">
        <v>125</v>
      </c>
      <c r="J789" t="s">
        <v>4807</v>
      </c>
      <c r="L789">
        <f>IFERROR(INDEX(所属情報!$E:$E,MATCH(男子登録情報!A789,所属情報!$A:$A,0)),"")</f>
        <v>492195</v>
      </c>
      <c r="M789" t="str">
        <f t="shared" si="24"/>
        <v>水田　陸斗 (4)</v>
      </c>
      <c r="N789" t="str">
        <f t="shared" si="25"/>
        <v>ﾐｽﾞﾀ ﾘｸﾄ</v>
      </c>
      <c r="O789" t="str">
        <f>$J789&amp;" "&amp;$I789&amp;" "&amp;"("&amp;$F789&amp;")"</f>
        <v>JPN Rikuto (4)</v>
      </c>
      <c r="P789" t="s">
        <v>4765</v>
      </c>
      <c r="Q789" t="s">
        <v>4807</v>
      </c>
      <c r="R789" s="118" t="str">
        <f>IF($B789="","",RIGHT($E789*1000+100+COUNTIF($E$2:$E789,$E789),9))</f>
        <v>030407102</v>
      </c>
    </row>
    <row r="790" spans="1:18" customFormat="1" x14ac:dyDescent="0.4">
      <c r="A790" s="259" t="s">
        <v>313</v>
      </c>
      <c r="B790" s="259">
        <v>789</v>
      </c>
      <c r="C790" s="259" t="s">
        <v>2016</v>
      </c>
      <c r="D790" s="259" t="s">
        <v>2017</v>
      </c>
      <c r="E790" s="261">
        <v>20030519</v>
      </c>
      <c r="F790" s="262">
        <v>4</v>
      </c>
      <c r="G790">
        <v>29</v>
      </c>
      <c r="H790" s="263" t="s">
        <v>2018</v>
      </c>
      <c r="I790" s="263" t="s">
        <v>312</v>
      </c>
      <c r="J790" t="s">
        <v>4807</v>
      </c>
      <c r="L790">
        <f>IFERROR(INDEX(所属情報!$E:$E,MATCH(男子登録情報!A790,所属情報!$A:$A,0)),"")</f>
        <v>492195</v>
      </c>
      <c r="M790" t="str">
        <f t="shared" si="24"/>
        <v>新本　寛起 (4)</v>
      </c>
      <c r="N790" t="str">
        <f t="shared" si="25"/>
        <v>ｼﾝﾓﾄ ﾋﾛｷ</v>
      </c>
      <c r="O790" t="str">
        <f>$J790&amp;" "&amp;$I790&amp;" "&amp;"("&amp;$F790&amp;")"</f>
        <v>JPN Hiroki (4)</v>
      </c>
      <c r="P790" t="s">
        <v>4765</v>
      </c>
      <c r="Q790" t="s">
        <v>4807</v>
      </c>
      <c r="R790" s="118" t="str">
        <f>IF($B790="","",RIGHT($E790*1000+100+COUNTIF($E$2:$E790,$E790),9))</f>
        <v>030519101</v>
      </c>
    </row>
    <row r="791" spans="1:18" customFormat="1" x14ac:dyDescent="0.4">
      <c r="A791" s="259" t="s">
        <v>313</v>
      </c>
      <c r="B791" s="259">
        <v>790</v>
      </c>
      <c r="C791" s="259" t="s">
        <v>2019</v>
      </c>
      <c r="D791" s="259" t="s">
        <v>2020</v>
      </c>
      <c r="E791" s="261">
        <v>20030617</v>
      </c>
      <c r="F791" s="262">
        <v>4</v>
      </c>
      <c r="G791">
        <v>38</v>
      </c>
      <c r="H791" s="263" t="s">
        <v>1095</v>
      </c>
      <c r="I791" s="263" t="s">
        <v>615</v>
      </c>
      <c r="J791" t="s">
        <v>4807</v>
      </c>
      <c r="L791">
        <f>IFERROR(INDEX(所属情報!$E:$E,MATCH(男子登録情報!A791,所属情報!$A:$A,0)),"")</f>
        <v>492195</v>
      </c>
      <c r="M791" t="str">
        <f t="shared" si="24"/>
        <v>細川　剛 (4)</v>
      </c>
      <c r="N791" t="str">
        <f t="shared" si="25"/>
        <v>ﾎｿｶﾜ ｺﾞｳ</v>
      </c>
      <c r="O791" t="str">
        <f>$J791&amp;" "&amp;$I791&amp;" "&amp;"("&amp;$F791&amp;")"</f>
        <v>JPN Go (4)</v>
      </c>
      <c r="P791" t="s">
        <v>4771</v>
      </c>
      <c r="Q791" t="s">
        <v>4807</v>
      </c>
      <c r="R791" s="118" t="str">
        <f>IF($B791="","",RIGHT($E791*1000+100+COUNTIF($E$2:$E791,$E791),9))</f>
        <v>030617101</v>
      </c>
    </row>
    <row r="792" spans="1:18" customFormat="1" x14ac:dyDescent="0.4">
      <c r="A792" s="259" t="s">
        <v>313</v>
      </c>
      <c r="B792" s="259">
        <v>791</v>
      </c>
      <c r="C792" s="259" t="s">
        <v>2021</v>
      </c>
      <c r="D792" s="259" t="s">
        <v>2022</v>
      </c>
      <c r="E792" s="261">
        <v>20030602</v>
      </c>
      <c r="F792" s="262">
        <v>4</v>
      </c>
      <c r="G792">
        <v>27</v>
      </c>
      <c r="H792" s="263" t="s">
        <v>2023</v>
      </c>
      <c r="I792" s="263" t="s">
        <v>560</v>
      </c>
      <c r="J792" t="s">
        <v>4807</v>
      </c>
      <c r="L792">
        <f>IFERROR(INDEX(所属情報!$E:$E,MATCH(男子登録情報!A792,所属情報!$A:$A,0)),"")</f>
        <v>492195</v>
      </c>
      <c r="M792" t="str">
        <f t="shared" si="24"/>
        <v>成田　賢信 (4)</v>
      </c>
      <c r="N792" t="str">
        <f t="shared" si="25"/>
        <v>ﾅﾘﾀ ｹﾝｼﾝ</v>
      </c>
      <c r="O792" t="str">
        <f>$J792&amp;" "&amp;$I792&amp;" "&amp;"("&amp;$F792&amp;")"</f>
        <v>JPN Kenshin (4)</v>
      </c>
      <c r="P792" t="s">
        <v>4771</v>
      </c>
      <c r="Q792" t="s">
        <v>4807</v>
      </c>
      <c r="R792" s="118" t="str">
        <f>IF($B792="","",RIGHT($E792*1000+100+COUNTIF($E$2:$E792,$E792),9))</f>
        <v>030602102</v>
      </c>
    </row>
    <row r="793" spans="1:18" customFormat="1" x14ac:dyDescent="0.4">
      <c r="A793" s="259" t="s">
        <v>313</v>
      </c>
      <c r="B793" s="259">
        <v>792</v>
      </c>
      <c r="C793" s="259" t="s">
        <v>2024</v>
      </c>
      <c r="D793" s="259" t="s">
        <v>2025</v>
      </c>
      <c r="E793" s="261">
        <v>20030520</v>
      </c>
      <c r="F793" s="262">
        <v>4</v>
      </c>
      <c r="G793">
        <v>28</v>
      </c>
      <c r="H793" s="263" t="s">
        <v>2026</v>
      </c>
      <c r="I793" s="263" t="s">
        <v>418</v>
      </c>
      <c r="J793" t="s">
        <v>4807</v>
      </c>
      <c r="L793">
        <f>IFERROR(INDEX(所属情報!$E:$E,MATCH(男子登録情報!A793,所属情報!$A:$A,0)),"")</f>
        <v>492195</v>
      </c>
      <c r="M793" t="str">
        <f t="shared" si="24"/>
        <v>三越　匠真 (4)</v>
      </c>
      <c r="N793" t="str">
        <f t="shared" si="25"/>
        <v>ﾐｺｼ ﾀｸﾏ</v>
      </c>
      <c r="O793" t="str">
        <f>$J793&amp;" "&amp;$I793&amp;" "&amp;"("&amp;$F793&amp;")"</f>
        <v>JPN Takuma (4)</v>
      </c>
      <c r="P793" t="s">
        <v>4764</v>
      </c>
      <c r="Q793" t="s">
        <v>4807</v>
      </c>
      <c r="R793" s="118" t="str">
        <f>IF($B793="","",RIGHT($E793*1000+100+COUNTIF($E$2:$E793,$E793),9))</f>
        <v>030520101</v>
      </c>
    </row>
    <row r="794" spans="1:18" customFormat="1" x14ac:dyDescent="0.4">
      <c r="A794" s="259" t="s">
        <v>313</v>
      </c>
      <c r="B794" s="259">
        <v>793</v>
      </c>
      <c r="C794" s="259" t="s">
        <v>2027</v>
      </c>
      <c r="D794" s="259" t="s">
        <v>2028</v>
      </c>
      <c r="E794" s="261">
        <v>20030916</v>
      </c>
      <c r="F794" s="262">
        <v>4</v>
      </c>
      <c r="G794">
        <v>27</v>
      </c>
      <c r="H794" s="263" t="s">
        <v>94</v>
      </c>
      <c r="I794" s="263" t="s">
        <v>412</v>
      </c>
      <c r="J794" t="s">
        <v>4807</v>
      </c>
      <c r="L794">
        <f>IFERROR(INDEX(所属情報!$E:$E,MATCH(男子登録情報!A794,所属情報!$A:$A,0)),"")</f>
        <v>492195</v>
      </c>
      <c r="M794" t="str">
        <f t="shared" si="24"/>
        <v>前田　修冶 (4)</v>
      </c>
      <c r="N794" t="str">
        <f t="shared" si="25"/>
        <v>ﾏｴﾀﾞ ｼｭｳﾔ</v>
      </c>
      <c r="O794" t="str">
        <f>$J794&amp;" "&amp;$I794&amp;" "&amp;"("&amp;$F794&amp;")"</f>
        <v>JPN Shuya (4)</v>
      </c>
      <c r="P794" t="s">
        <v>4768</v>
      </c>
      <c r="Q794" t="s">
        <v>4807</v>
      </c>
      <c r="R794" s="118" t="str">
        <f>IF($B794="","",RIGHT($E794*1000+100+COUNTIF($E$2:$E794,$E794),9))</f>
        <v>030916102</v>
      </c>
    </row>
    <row r="795" spans="1:18" customFormat="1" x14ac:dyDescent="0.4">
      <c r="A795" s="259" t="s">
        <v>313</v>
      </c>
      <c r="B795" s="259">
        <v>794</v>
      </c>
      <c r="C795" s="259" t="s">
        <v>2029</v>
      </c>
      <c r="D795" s="259" t="s">
        <v>2030</v>
      </c>
      <c r="E795" s="261">
        <v>20031219</v>
      </c>
      <c r="F795" s="262">
        <v>4</v>
      </c>
      <c r="G795">
        <v>21</v>
      </c>
      <c r="H795" s="263" t="s">
        <v>753</v>
      </c>
      <c r="I795" s="263" t="s">
        <v>73</v>
      </c>
      <c r="J795" t="s">
        <v>4807</v>
      </c>
      <c r="L795">
        <f>IFERROR(INDEX(所属情報!$E:$E,MATCH(男子登録情報!A795,所属情報!$A:$A,0)),"")</f>
        <v>492195</v>
      </c>
      <c r="M795" t="str">
        <f t="shared" si="24"/>
        <v>服部　隼 (4)</v>
      </c>
      <c r="N795" t="str">
        <f t="shared" si="25"/>
        <v>ﾊｯﾄﾘ ﾊﾔﾄ</v>
      </c>
      <c r="O795" t="str">
        <f>$J795&amp;" "&amp;$I795&amp;" "&amp;"("&amp;$F795&amp;")"</f>
        <v>JPN Hayato (4)</v>
      </c>
      <c r="P795" t="s">
        <v>4771</v>
      </c>
      <c r="Q795" t="s">
        <v>4807</v>
      </c>
      <c r="R795" s="118" t="str">
        <f>IF($B795="","",RIGHT($E795*1000+100+COUNTIF($E$2:$E795,$E795),9))</f>
        <v>031219101</v>
      </c>
    </row>
    <row r="796" spans="1:18" customFormat="1" x14ac:dyDescent="0.4">
      <c r="A796" s="259" t="s">
        <v>313</v>
      </c>
      <c r="B796" s="259">
        <v>795</v>
      </c>
      <c r="C796" s="259" t="s">
        <v>2031</v>
      </c>
      <c r="D796" s="259" t="s">
        <v>2032</v>
      </c>
      <c r="E796" s="261">
        <v>20030921</v>
      </c>
      <c r="F796" s="262">
        <v>4</v>
      </c>
      <c r="G796">
        <v>27</v>
      </c>
      <c r="H796" s="263" t="s">
        <v>238</v>
      </c>
      <c r="I796" s="263" t="s">
        <v>627</v>
      </c>
      <c r="J796" t="s">
        <v>4807</v>
      </c>
      <c r="L796">
        <f>IFERROR(INDEX(所属情報!$E:$E,MATCH(男子登録情報!A796,所属情報!$A:$A,0)),"")</f>
        <v>492195</v>
      </c>
      <c r="M796" t="str">
        <f t="shared" si="24"/>
        <v>喜多　博一 (4)</v>
      </c>
      <c r="N796" t="str">
        <f t="shared" si="25"/>
        <v>ｷﾀ ﾋﾛｶｽﾞ</v>
      </c>
      <c r="O796" t="str">
        <f>$J796&amp;" "&amp;$I796&amp;" "&amp;"("&amp;$F796&amp;")"</f>
        <v>JPN Hirokazu (4)</v>
      </c>
      <c r="P796" t="s">
        <v>4764</v>
      </c>
      <c r="Q796" t="s">
        <v>4807</v>
      </c>
      <c r="R796" s="118" t="str">
        <f>IF($B796="","",RIGHT($E796*1000+100+COUNTIF($E$2:$E796,$E796),9))</f>
        <v>030921102</v>
      </c>
    </row>
    <row r="797" spans="1:18" customFormat="1" x14ac:dyDescent="0.4">
      <c r="A797" s="259" t="s">
        <v>313</v>
      </c>
      <c r="B797" s="259">
        <v>796</v>
      </c>
      <c r="C797" s="259" t="s">
        <v>2033</v>
      </c>
      <c r="D797" s="259" t="s">
        <v>2034</v>
      </c>
      <c r="E797" s="261">
        <v>20030804</v>
      </c>
      <c r="F797" s="262">
        <v>4</v>
      </c>
      <c r="G797">
        <v>28</v>
      </c>
      <c r="H797" s="263" t="s">
        <v>97</v>
      </c>
      <c r="I797" s="263" t="s">
        <v>71</v>
      </c>
      <c r="J797" t="s">
        <v>4807</v>
      </c>
      <c r="L797">
        <f>IFERROR(INDEX(所属情報!$E:$E,MATCH(男子登録情報!A797,所属情報!$A:$A,0)),"")</f>
        <v>492195</v>
      </c>
      <c r="M797" t="str">
        <f t="shared" si="24"/>
        <v>濱田　誉生 (4)</v>
      </c>
      <c r="N797" t="str">
        <f t="shared" si="25"/>
        <v>ﾊﾏﾀﾞ ﾎﾏﾚ</v>
      </c>
      <c r="O797" t="str">
        <f>$J797&amp;" "&amp;$I797&amp;" "&amp;"("&amp;$F797&amp;")"</f>
        <v>JPN Homare (4)</v>
      </c>
      <c r="P797" t="s">
        <v>4764</v>
      </c>
      <c r="Q797" t="s">
        <v>4807</v>
      </c>
      <c r="R797" s="118" t="str">
        <f>IF($B797="","",RIGHT($E797*1000+100+COUNTIF($E$2:$E797,$E797),9))</f>
        <v>030804101</v>
      </c>
    </row>
    <row r="798" spans="1:18" customFormat="1" x14ac:dyDescent="0.4">
      <c r="A798" s="259" t="s">
        <v>313</v>
      </c>
      <c r="B798" s="259">
        <v>797</v>
      </c>
      <c r="C798" s="259" t="s">
        <v>2035</v>
      </c>
      <c r="D798" s="259" t="s">
        <v>2036</v>
      </c>
      <c r="E798" s="261">
        <v>20030515</v>
      </c>
      <c r="F798" s="262">
        <v>4</v>
      </c>
      <c r="G798">
        <v>28</v>
      </c>
      <c r="H798" s="263" t="s">
        <v>2037</v>
      </c>
      <c r="I798" s="263" t="s">
        <v>36</v>
      </c>
      <c r="J798" t="s">
        <v>4807</v>
      </c>
      <c r="L798">
        <f>IFERROR(INDEX(所属情報!$E:$E,MATCH(男子登録情報!A798,所属情報!$A:$A,0)),"")</f>
        <v>492195</v>
      </c>
      <c r="M798" t="str">
        <f t="shared" si="24"/>
        <v>遠池　悠貴 (4)</v>
      </c>
      <c r="N798" t="str">
        <f t="shared" si="25"/>
        <v>ﾄｵﾁ ﾕｳｷ</v>
      </c>
      <c r="O798" t="str">
        <f>$J798&amp;" "&amp;$I798&amp;" "&amp;"("&amp;$F798&amp;")"</f>
        <v>JPN Yuki (4)</v>
      </c>
      <c r="P798" t="s">
        <v>4765</v>
      </c>
      <c r="Q798" t="s">
        <v>4807</v>
      </c>
      <c r="R798" s="118" t="str">
        <f>IF($B798="","",RIGHT($E798*1000+100+COUNTIF($E$2:$E798,$E798),9))</f>
        <v>030515101</v>
      </c>
    </row>
    <row r="799" spans="1:18" customFormat="1" x14ac:dyDescent="0.4">
      <c r="A799" s="259" t="s">
        <v>313</v>
      </c>
      <c r="B799" s="259">
        <v>798</v>
      </c>
      <c r="C799" s="259" t="s">
        <v>2038</v>
      </c>
      <c r="D799" s="259" t="s">
        <v>2039</v>
      </c>
      <c r="E799" s="261">
        <v>20020626</v>
      </c>
      <c r="F799" s="262">
        <v>4</v>
      </c>
      <c r="G799">
        <v>28</v>
      </c>
      <c r="H799" s="263" t="s">
        <v>2040</v>
      </c>
      <c r="I799" s="263" t="s">
        <v>338</v>
      </c>
      <c r="J799" t="s">
        <v>4807</v>
      </c>
      <c r="L799">
        <f>IFERROR(INDEX(所属情報!$E:$E,MATCH(男子登録情報!A799,所属情報!$A:$A,0)),"")</f>
        <v>492195</v>
      </c>
      <c r="M799" t="str">
        <f t="shared" si="24"/>
        <v>飯塚　翔平 (4)</v>
      </c>
      <c r="N799" t="str">
        <f t="shared" si="25"/>
        <v>ｲｲﾂﾞｶ ｼｮｳﾍｲ</v>
      </c>
      <c r="O799" t="str">
        <f>$J799&amp;" "&amp;$I799&amp;" "&amp;"("&amp;$F799&amp;")"</f>
        <v>JPN Shohei (4)</v>
      </c>
      <c r="P799" t="s">
        <v>4770</v>
      </c>
      <c r="Q799" t="s">
        <v>4807</v>
      </c>
      <c r="R799" s="118" t="str">
        <f>IF($B799="","",RIGHT($E799*1000+100+COUNTIF($E$2:$E799,$E799),9))</f>
        <v>020626101</v>
      </c>
    </row>
    <row r="800" spans="1:18" customFormat="1" x14ac:dyDescent="0.4">
      <c r="A800" s="259" t="s">
        <v>313</v>
      </c>
      <c r="B800" s="259">
        <v>799</v>
      </c>
      <c r="C800" s="259" t="s">
        <v>2041</v>
      </c>
      <c r="D800" s="259" t="s">
        <v>2042</v>
      </c>
      <c r="E800" s="261">
        <v>20030624</v>
      </c>
      <c r="F800" s="262">
        <v>4</v>
      </c>
      <c r="G800">
        <v>23</v>
      </c>
      <c r="H800" s="263" t="s">
        <v>2023</v>
      </c>
      <c r="I800" s="263" t="s">
        <v>497</v>
      </c>
      <c r="J800" t="s">
        <v>4807</v>
      </c>
      <c r="L800">
        <f>IFERROR(INDEX(所属情報!$E:$E,MATCH(男子登録情報!A800,所属情報!$A:$A,0)),"")</f>
        <v>492195</v>
      </c>
      <c r="M800" t="str">
        <f t="shared" si="24"/>
        <v>成田　啓史 (4)</v>
      </c>
      <c r="N800" t="str">
        <f t="shared" si="25"/>
        <v>ﾅﾘﾀ ｻﾄｼ</v>
      </c>
      <c r="O800" t="str">
        <f>$J800&amp;" "&amp;$I800&amp;" "&amp;"("&amp;$F800&amp;")"</f>
        <v>JPN Satoshi (4)</v>
      </c>
      <c r="P800" t="s">
        <v>4799</v>
      </c>
      <c r="Q800" t="s">
        <v>4807</v>
      </c>
      <c r="R800" s="118" t="str">
        <f>IF($B800="","",RIGHT($E800*1000+100+COUNTIF($E$2:$E800,$E800),9))</f>
        <v>030624103</v>
      </c>
    </row>
    <row r="801" spans="1:18" customFormat="1" x14ac:dyDescent="0.4">
      <c r="A801" s="259" t="s">
        <v>313</v>
      </c>
      <c r="B801" s="259">
        <v>800</v>
      </c>
      <c r="C801" s="259" t="s">
        <v>2043</v>
      </c>
      <c r="D801" s="259" t="s">
        <v>2044</v>
      </c>
      <c r="E801" s="261">
        <v>20030831</v>
      </c>
      <c r="F801" s="262">
        <v>4</v>
      </c>
      <c r="G801">
        <v>27</v>
      </c>
      <c r="H801" s="263" t="s">
        <v>2045</v>
      </c>
      <c r="I801" s="263" t="s">
        <v>492</v>
      </c>
      <c r="J801" t="s">
        <v>4807</v>
      </c>
      <c r="L801">
        <f>IFERROR(INDEX(所属情報!$E:$E,MATCH(男子登録情報!A801,所属情報!$A:$A,0)),"")</f>
        <v>492195</v>
      </c>
      <c r="M801" t="str">
        <f t="shared" si="24"/>
        <v>下川　夏輝 (4)</v>
      </c>
      <c r="N801" t="str">
        <f t="shared" si="25"/>
        <v>ｼﾓｶﾜ ﾅﾂｷ</v>
      </c>
      <c r="O801" t="str">
        <f>$J801&amp;" "&amp;$I801&amp;" "&amp;"("&amp;$F801&amp;")"</f>
        <v>JPN Natsuki (4)</v>
      </c>
      <c r="P801" t="s">
        <v>4765</v>
      </c>
      <c r="Q801" t="s">
        <v>4807</v>
      </c>
      <c r="R801" s="118" t="str">
        <f>IF($B801="","",RIGHT($E801*1000+100+COUNTIF($E$2:$E801,$E801),9))</f>
        <v>030831102</v>
      </c>
    </row>
    <row r="802" spans="1:18" customFormat="1" x14ac:dyDescent="0.4">
      <c r="A802" s="259" t="s">
        <v>313</v>
      </c>
      <c r="B802" s="259">
        <v>801</v>
      </c>
      <c r="C802" s="259" t="s">
        <v>2046</v>
      </c>
      <c r="D802" s="259" t="s">
        <v>2047</v>
      </c>
      <c r="E802" s="261">
        <v>20041228</v>
      </c>
      <c r="F802" s="262">
        <v>3</v>
      </c>
      <c r="G802">
        <v>38</v>
      </c>
      <c r="H802" s="263" t="s">
        <v>2048</v>
      </c>
      <c r="I802" s="263" t="s">
        <v>287</v>
      </c>
      <c r="J802" t="s">
        <v>4807</v>
      </c>
      <c r="L802">
        <f>IFERROR(INDEX(所属情報!$E:$E,MATCH(男子登録情報!A802,所属情報!$A:$A,0)),"")</f>
        <v>492195</v>
      </c>
      <c r="M802" t="str">
        <f t="shared" si="24"/>
        <v>須賀田　陽 (3)</v>
      </c>
      <c r="N802" t="str">
        <f t="shared" si="25"/>
        <v>ｽｶﾞﾀ ﾊﾙ</v>
      </c>
      <c r="O802" t="str">
        <f>$J802&amp;" "&amp;$I802&amp;" "&amp;"("&amp;$F802&amp;")"</f>
        <v>JPN Haru (3)</v>
      </c>
      <c r="P802" t="s">
        <v>4771</v>
      </c>
      <c r="Q802" t="s">
        <v>4807</v>
      </c>
      <c r="R802" s="118" t="str">
        <f>IF($B802="","",RIGHT($E802*1000+100+COUNTIF($E$2:$E802,$E802),9))</f>
        <v>041228102</v>
      </c>
    </row>
    <row r="803" spans="1:18" customFormat="1" x14ac:dyDescent="0.4">
      <c r="A803" s="259" t="s">
        <v>313</v>
      </c>
      <c r="B803" s="259">
        <v>802</v>
      </c>
      <c r="C803" s="259" t="s">
        <v>2049</v>
      </c>
      <c r="D803" s="259" t="s">
        <v>2050</v>
      </c>
      <c r="E803" s="261">
        <v>20040523</v>
      </c>
      <c r="F803" s="262">
        <v>3</v>
      </c>
      <c r="G803">
        <v>26</v>
      </c>
      <c r="H803" s="263" t="s">
        <v>569</v>
      </c>
      <c r="I803" s="263" t="s">
        <v>2051</v>
      </c>
      <c r="J803" t="s">
        <v>4807</v>
      </c>
      <c r="L803">
        <f>IFERROR(INDEX(所属情報!$E:$E,MATCH(男子登録情報!A803,所属情報!$A:$A,0)),"")</f>
        <v>492195</v>
      </c>
      <c r="M803" t="str">
        <f t="shared" si="24"/>
        <v>藤野　一寿 (3)</v>
      </c>
      <c r="N803" t="str">
        <f t="shared" si="25"/>
        <v>ﾌｼﾞﾉ ｶｽﾞﾄｼ</v>
      </c>
      <c r="O803" t="str">
        <f>$J803&amp;" "&amp;$I803&amp;" "&amp;"("&amp;$F803&amp;")"</f>
        <v>JPN Kazutoshi (3)</v>
      </c>
      <c r="P803" t="s">
        <v>4766</v>
      </c>
      <c r="Q803" t="s">
        <v>4807</v>
      </c>
      <c r="R803" s="118" t="str">
        <f>IF($B803="","",RIGHT($E803*1000+100+COUNTIF($E$2:$E803,$E803),9))</f>
        <v>040523101</v>
      </c>
    </row>
    <row r="804" spans="1:18" customFormat="1" x14ac:dyDescent="0.4">
      <c r="A804" s="259" t="s">
        <v>313</v>
      </c>
      <c r="B804" s="259">
        <v>803</v>
      </c>
      <c r="C804" s="259" t="s">
        <v>2052</v>
      </c>
      <c r="D804" s="259" t="s">
        <v>2053</v>
      </c>
      <c r="E804" s="261">
        <v>20040609</v>
      </c>
      <c r="F804" s="262">
        <v>3</v>
      </c>
      <c r="G804">
        <v>29</v>
      </c>
      <c r="H804" s="263" t="s">
        <v>960</v>
      </c>
      <c r="I804" s="263" t="s">
        <v>2054</v>
      </c>
      <c r="J804" t="s">
        <v>4807</v>
      </c>
      <c r="L804">
        <f>IFERROR(INDEX(所属情報!$E:$E,MATCH(男子登録情報!A804,所属情報!$A:$A,0)),"")</f>
        <v>492195</v>
      </c>
      <c r="M804" t="str">
        <f t="shared" si="24"/>
        <v>奥谷　拓征 (3)</v>
      </c>
      <c r="N804" t="str">
        <f t="shared" si="25"/>
        <v>ｵｸﾀﾆ ﾀｸｾｲ</v>
      </c>
      <c r="O804" t="str">
        <f>$J804&amp;" "&amp;$I804&amp;" "&amp;"("&amp;$F804&amp;")"</f>
        <v>JPN Takusei (3)</v>
      </c>
      <c r="P804" t="s">
        <v>4784</v>
      </c>
      <c r="Q804" t="s">
        <v>4807</v>
      </c>
      <c r="R804" s="118" t="str">
        <f>IF($B804="","",RIGHT($E804*1000+100+COUNTIF($E$2:$E804,$E804),9))</f>
        <v>040609101</v>
      </c>
    </row>
    <row r="805" spans="1:18" customFormat="1" x14ac:dyDescent="0.4">
      <c r="A805" s="259" t="s">
        <v>313</v>
      </c>
      <c r="B805" s="259">
        <v>804</v>
      </c>
      <c r="C805" s="259" t="s">
        <v>2055</v>
      </c>
      <c r="D805" s="259" t="s">
        <v>2056</v>
      </c>
      <c r="E805" s="261">
        <v>20050223</v>
      </c>
      <c r="F805" s="262">
        <v>3</v>
      </c>
      <c r="G805">
        <v>17</v>
      </c>
      <c r="H805" s="263" t="s">
        <v>2057</v>
      </c>
      <c r="I805" s="263" t="s">
        <v>37</v>
      </c>
      <c r="J805" t="s">
        <v>4807</v>
      </c>
      <c r="L805">
        <f>IFERROR(INDEX(所属情報!$E:$E,MATCH(男子登録情報!A805,所属情報!$A:$A,0)),"")</f>
        <v>492195</v>
      </c>
      <c r="M805" t="str">
        <f t="shared" si="24"/>
        <v>三柳　遥暉 (3)</v>
      </c>
      <c r="N805" t="str">
        <f t="shared" si="25"/>
        <v>ﾐﾂﾔﾅｷﾞ ﾊﾙｷ</v>
      </c>
      <c r="O805" t="str">
        <f>$J805&amp;" "&amp;$I805&amp;" "&amp;"("&amp;$F805&amp;")"</f>
        <v>JPN Haruki (3)</v>
      </c>
      <c r="P805" t="s">
        <v>4766</v>
      </c>
      <c r="Q805" t="s">
        <v>4807</v>
      </c>
      <c r="R805" s="118" t="str">
        <f>IF($B805="","",RIGHT($E805*1000+100+COUNTIF($E$2:$E805,$E805),9))</f>
        <v>050223101</v>
      </c>
    </row>
    <row r="806" spans="1:18" customFormat="1" x14ac:dyDescent="0.4">
      <c r="A806" s="259" t="s">
        <v>313</v>
      </c>
      <c r="B806" s="259">
        <v>805</v>
      </c>
      <c r="C806" s="259" t="s">
        <v>2058</v>
      </c>
      <c r="D806" s="259" t="s">
        <v>2059</v>
      </c>
      <c r="E806" s="261">
        <v>20040801</v>
      </c>
      <c r="F806" s="262">
        <v>3</v>
      </c>
      <c r="G806">
        <v>27</v>
      </c>
      <c r="H806" s="263" t="s">
        <v>332</v>
      </c>
      <c r="I806" s="263" t="s">
        <v>1096</v>
      </c>
      <c r="J806" t="s">
        <v>4807</v>
      </c>
      <c r="L806">
        <f>IFERROR(INDEX(所属情報!$E:$E,MATCH(男子登録情報!A806,所属情報!$A:$A,0)),"")</f>
        <v>492195</v>
      </c>
      <c r="M806" t="str">
        <f t="shared" si="24"/>
        <v>谷本　琳 (3)</v>
      </c>
      <c r="N806" t="str">
        <f t="shared" si="25"/>
        <v>ﾀﾆﾓﾄ ﾘﾝ</v>
      </c>
      <c r="O806" t="str">
        <f>$J806&amp;" "&amp;$I806&amp;" "&amp;"("&amp;$F806&amp;")"</f>
        <v>JPN Rin (3)</v>
      </c>
      <c r="P806" t="s">
        <v>4770</v>
      </c>
      <c r="Q806" t="s">
        <v>4807</v>
      </c>
      <c r="R806" s="118" t="str">
        <f>IF($B806="","",RIGHT($E806*1000+100+COUNTIF($E$2:$E806,$E806),9))</f>
        <v>040801102</v>
      </c>
    </row>
    <row r="807" spans="1:18" customFormat="1" x14ac:dyDescent="0.4">
      <c r="A807" s="259" t="s">
        <v>313</v>
      </c>
      <c r="B807" s="259">
        <v>806</v>
      </c>
      <c r="C807" s="259" t="s">
        <v>3309</v>
      </c>
      <c r="D807" s="259" t="s">
        <v>3310</v>
      </c>
      <c r="E807" s="261">
        <v>20050205</v>
      </c>
      <c r="F807" s="262">
        <v>3</v>
      </c>
      <c r="G807">
        <v>28</v>
      </c>
      <c r="H807" s="263" t="s">
        <v>3311</v>
      </c>
      <c r="I807" s="263" t="s">
        <v>118</v>
      </c>
      <c r="J807" t="s">
        <v>4807</v>
      </c>
      <c r="L807">
        <f>IFERROR(INDEX(所属情報!$E:$E,MATCH(男子登録情報!A807,所属情報!$A:$A,0)),"")</f>
        <v>492195</v>
      </c>
      <c r="M807" t="str">
        <f t="shared" si="24"/>
        <v>萩野　俊 (3)</v>
      </c>
      <c r="N807" t="str">
        <f t="shared" si="25"/>
        <v>ﾊｷﾞﾉ ｼｭﾝ</v>
      </c>
      <c r="O807" t="str">
        <f>$J807&amp;" "&amp;$I807&amp;" "&amp;"("&amp;$F807&amp;")"</f>
        <v>JPN Shun (3)</v>
      </c>
      <c r="P807" t="s">
        <v>4764</v>
      </c>
      <c r="Q807" t="s">
        <v>4807</v>
      </c>
      <c r="R807" s="118" t="str">
        <f>IF($B807="","",RIGHT($E807*1000+100+COUNTIF($E$2:$E807,$E807),9))</f>
        <v>050205101</v>
      </c>
    </row>
    <row r="808" spans="1:18" customFormat="1" x14ac:dyDescent="0.4">
      <c r="A808" s="259" t="s">
        <v>313</v>
      </c>
      <c r="B808" s="259">
        <v>807</v>
      </c>
      <c r="C808" s="259" t="s">
        <v>3690</v>
      </c>
      <c r="D808" s="259" t="s">
        <v>3691</v>
      </c>
      <c r="E808" s="261">
        <v>20040519</v>
      </c>
      <c r="F808" s="262">
        <v>3</v>
      </c>
      <c r="G808">
        <v>41</v>
      </c>
      <c r="H808" s="263" t="s">
        <v>278</v>
      </c>
      <c r="I808" s="263" t="s">
        <v>81</v>
      </c>
      <c r="J808" t="s">
        <v>4807</v>
      </c>
      <c r="L808">
        <f>IFERROR(INDEX(所属情報!$E:$E,MATCH(男子登録情報!A808,所属情報!$A:$A,0)),"")</f>
        <v>492195</v>
      </c>
      <c r="M808" t="str">
        <f t="shared" si="24"/>
        <v>森下　涼介 (3)</v>
      </c>
      <c r="N808" t="str">
        <f t="shared" si="25"/>
        <v>ﾓﾘｼﾀ ﾘｮｳｽｹ</v>
      </c>
      <c r="O808" t="str">
        <f>$J808&amp;" "&amp;$I808&amp;" "&amp;"("&amp;$F808&amp;")"</f>
        <v>JPN Ryosuke (3)</v>
      </c>
      <c r="P808" t="s">
        <v>4765</v>
      </c>
      <c r="Q808" t="s">
        <v>4807</v>
      </c>
      <c r="R808" s="118" t="str">
        <f>IF($B808="","",RIGHT($E808*1000+100+COUNTIF($E$2:$E808,$E808),9))</f>
        <v>040519103</v>
      </c>
    </row>
    <row r="809" spans="1:18" customFormat="1" x14ac:dyDescent="0.4">
      <c r="A809" s="259" t="s">
        <v>313</v>
      </c>
      <c r="B809" s="259">
        <v>808</v>
      </c>
      <c r="C809" s="259" t="s">
        <v>3692</v>
      </c>
      <c r="D809" s="259" t="s">
        <v>3693</v>
      </c>
      <c r="E809" s="261">
        <v>20041113</v>
      </c>
      <c r="F809" s="262">
        <v>3</v>
      </c>
      <c r="G809">
        <v>26</v>
      </c>
      <c r="H809" s="263" t="s">
        <v>373</v>
      </c>
      <c r="I809" s="263" t="s">
        <v>179</v>
      </c>
      <c r="J809" t="s">
        <v>4807</v>
      </c>
      <c r="L809">
        <f>IFERROR(INDEX(所属情報!$E:$E,MATCH(男子登録情報!A809,所属情報!$A:$A,0)),"")</f>
        <v>492195</v>
      </c>
      <c r="M809" t="str">
        <f t="shared" si="24"/>
        <v>髙木　隆誠 (3)</v>
      </c>
      <c r="N809" t="str">
        <f t="shared" si="25"/>
        <v>ﾀｶｷﾞ ﾘｭｳｾｲ</v>
      </c>
      <c r="O809" t="str">
        <f>$J809&amp;" "&amp;$I809&amp;" "&amp;"("&amp;$F809&amp;")"</f>
        <v>JPN Ryusei (3)</v>
      </c>
      <c r="P809" t="s">
        <v>4765</v>
      </c>
      <c r="Q809" t="s">
        <v>4807</v>
      </c>
      <c r="R809" s="118" t="str">
        <f>IF($B809="","",RIGHT($E809*1000+100+COUNTIF($E$2:$E809,$E809),9))</f>
        <v>041113101</v>
      </c>
    </row>
    <row r="810" spans="1:18" customFormat="1" x14ac:dyDescent="0.4">
      <c r="A810" s="259" t="s">
        <v>313</v>
      </c>
      <c r="B810" s="259">
        <v>809</v>
      </c>
      <c r="C810" s="259" t="s">
        <v>3694</v>
      </c>
      <c r="D810" s="259" t="s">
        <v>3695</v>
      </c>
      <c r="E810" s="261">
        <v>20040614</v>
      </c>
      <c r="F810" s="262">
        <v>3</v>
      </c>
      <c r="G810">
        <v>27</v>
      </c>
      <c r="H810" s="263" t="s">
        <v>110</v>
      </c>
      <c r="I810" s="263" t="s">
        <v>4462</v>
      </c>
      <c r="J810" t="s">
        <v>4807</v>
      </c>
      <c r="L810">
        <f>IFERROR(INDEX(所属情報!$E:$E,MATCH(男子登録情報!A810,所属情報!$A:$A,0)),"")</f>
        <v>492195</v>
      </c>
      <c r="M810" t="str">
        <f t="shared" si="24"/>
        <v>中村　寛 (3)</v>
      </c>
      <c r="N810" t="str">
        <f t="shared" si="25"/>
        <v>ﾅｶﾑﾗ ｶﾝ</v>
      </c>
      <c r="O810" t="str">
        <f>$J810&amp;" "&amp;$I810&amp;" "&amp;"("&amp;$F810&amp;")"</f>
        <v>JPN Kan (3)</v>
      </c>
      <c r="P810" t="s">
        <v>4766</v>
      </c>
      <c r="Q810" t="s">
        <v>4807</v>
      </c>
      <c r="R810" s="118" t="str">
        <f>IF($B810="","",RIGHT($E810*1000+100+COUNTIF($E$2:$E810,$E810),9))</f>
        <v>040614101</v>
      </c>
    </row>
    <row r="811" spans="1:18" customFormat="1" x14ac:dyDescent="0.4">
      <c r="A811" s="259" t="s">
        <v>313</v>
      </c>
      <c r="B811" s="259">
        <v>810</v>
      </c>
      <c r="C811" s="259" t="s">
        <v>3696</v>
      </c>
      <c r="D811" s="259" t="s">
        <v>3697</v>
      </c>
      <c r="E811" s="261">
        <v>20031024</v>
      </c>
      <c r="F811" s="262">
        <v>3</v>
      </c>
      <c r="G811">
        <v>38</v>
      </c>
      <c r="H811" s="263" t="s">
        <v>87</v>
      </c>
      <c r="I811" s="263" t="s">
        <v>31</v>
      </c>
      <c r="J811" t="s">
        <v>4807</v>
      </c>
      <c r="L811">
        <f>IFERROR(INDEX(所属情報!$E:$E,MATCH(男子登録情報!A811,所属情報!$A:$A,0)),"")</f>
        <v>492195</v>
      </c>
      <c r="M811" t="str">
        <f t="shared" si="24"/>
        <v>小林　泰輔 (3)</v>
      </c>
      <c r="N811" t="str">
        <f t="shared" si="25"/>
        <v>ｺﾊﾞﾔｼ ﾀｲｽｹ</v>
      </c>
      <c r="O811" t="str">
        <f>$J811&amp;" "&amp;$I811&amp;" "&amp;"("&amp;$F811&amp;")"</f>
        <v>JPN Taisuke (3)</v>
      </c>
      <c r="P811" t="s">
        <v>4765</v>
      </c>
      <c r="Q811" t="s">
        <v>4807</v>
      </c>
      <c r="R811" s="118" t="str">
        <f>IF($B811="","",RIGHT($E811*1000+100+COUNTIF($E$2:$E811,$E811),9))</f>
        <v>031024102</v>
      </c>
    </row>
    <row r="812" spans="1:18" customFormat="1" x14ac:dyDescent="0.4">
      <c r="A812" s="259" t="s">
        <v>313</v>
      </c>
      <c r="B812" s="259">
        <v>811</v>
      </c>
      <c r="C812" s="259" t="s">
        <v>3698</v>
      </c>
      <c r="D812" s="259" t="s">
        <v>3699</v>
      </c>
      <c r="E812" s="261">
        <v>20030722</v>
      </c>
      <c r="F812" s="262">
        <v>3</v>
      </c>
      <c r="G812">
        <v>28</v>
      </c>
      <c r="H812" s="263" t="s">
        <v>244</v>
      </c>
      <c r="I812" s="263" t="s">
        <v>306</v>
      </c>
      <c r="J812" t="s">
        <v>4807</v>
      </c>
      <c r="L812">
        <f>IFERROR(INDEX(所属情報!$E:$E,MATCH(男子登録情報!A812,所属情報!$A:$A,0)),"")</f>
        <v>492195</v>
      </c>
      <c r="M812" t="str">
        <f t="shared" si="24"/>
        <v>山本　一満 (3)</v>
      </c>
      <c r="N812" t="str">
        <f t="shared" si="25"/>
        <v>ﾔﾏﾓﾄ ｶｽﾞﾏ</v>
      </c>
      <c r="O812" t="str">
        <f>$J812&amp;" "&amp;$I812&amp;" "&amp;"("&amp;$F812&amp;")"</f>
        <v>JPN Kazuma (3)</v>
      </c>
      <c r="P812" t="s">
        <v>4776</v>
      </c>
      <c r="Q812" t="s">
        <v>4807</v>
      </c>
      <c r="R812" s="118" t="str">
        <f>IF($B812="","",RIGHT($E812*1000+100+COUNTIF($E$2:$E812,$E812),9))</f>
        <v>030722101</v>
      </c>
    </row>
    <row r="813" spans="1:18" customFormat="1" x14ac:dyDescent="0.4">
      <c r="A813" s="259" t="s">
        <v>313</v>
      </c>
      <c r="B813" s="259">
        <v>812</v>
      </c>
      <c r="C813" s="259" t="s">
        <v>3700</v>
      </c>
      <c r="D813" s="259" t="s">
        <v>3701</v>
      </c>
      <c r="E813" s="261">
        <v>20030702</v>
      </c>
      <c r="F813" s="262">
        <v>4</v>
      </c>
      <c r="G813">
        <v>23</v>
      </c>
      <c r="H813" s="263" t="s">
        <v>449</v>
      </c>
      <c r="I813" s="263" t="s">
        <v>312</v>
      </c>
      <c r="J813" t="s">
        <v>4807</v>
      </c>
      <c r="L813">
        <f>IFERROR(INDEX(所属情報!$E:$E,MATCH(男子登録情報!A813,所属情報!$A:$A,0)),"")</f>
        <v>492195</v>
      </c>
      <c r="M813" t="str">
        <f t="shared" si="24"/>
        <v>番　ひろ希 (4)</v>
      </c>
      <c r="N813" t="str">
        <f t="shared" si="25"/>
        <v>ﾊﾞﾝ ﾋﾛｷ</v>
      </c>
      <c r="O813" t="str">
        <f>$J813&amp;" "&amp;$I813&amp;" "&amp;"("&amp;$F813&amp;")"</f>
        <v>JPN Hiroki (4)</v>
      </c>
      <c r="P813" t="s">
        <v>4772</v>
      </c>
      <c r="Q813" t="s">
        <v>4807</v>
      </c>
      <c r="R813" s="118" t="str">
        <f>IF($B813="","",RIGHT($E813*1000+100+COUNTIF($E$2:$E813,$E813),9))</f>
        <v>030702101</v>
      </c>
    </row>
    <row r="814" spans="1:18" customFormat="1" x14ac:dyDescent="0.4">
      <c r="A814" s="259" t="s">
        <v>313</v>
      </c>
      <c r="B814" s="259">
        <v>813</v>
      </c>
      <c r="C814" s="259" t="s">
        <v>3702</v>
      </c>
      <c r="D814" s="259" t="s">
        <v>3703</v>
      </c>
      <c r="E814" s="261">
        <v>20030728</v>
      </c>
      <c r="F814" s="262">
        <v>3</v>
      </c>
      <c r="G814">
        <v>16</v>
      </c>
      <c r="H814" s="263" t="s">
        <v>209</v>
      </c>
      <c r="I814" s="263" t="s">
        <v>868</v>
      </c>
      <c r="J814" t="s">
        <v>4807</v>
      </c>
      <c r="L814">
        <f>IFERROR(INDEX(所属情報!$E:$E,MATCH(男子登録情報!A814,所属情報!$A:$A,0)),"")</f>
        <v>492195</v>
      </c>
      <c r="M814" t="str">
        <f t="shared" si="24"/>
        <v>山﨑　恵澄 (3)</v>
      </c>
      <c r="N814" t="str">
        <f t="shared" si="25"/>
        <v>ﾔﾏｻﾞｷ ｹｲﾄ</v>
      </c>
      <c r="O814" t="str">
        <f>$J814&amp;" "&amp;$I814&amp;" "&amp;"("&amp;$F814&amp;")"</f>
        <v>JPN Keito (3)</v>
      </c>
      <c r="P814" t="s">
        <v>4776</v>
      </c>
      <c r="Q814" t="s">
        <v>4807</v>
      </c>
      <c r="R814" s="118" t="str">
        <f>IF($B814="","",RIGHT($E814*1000+100+COUNTIF($E$2:$E814,$E814),9))</f>
        <v>030728102</v>
      </c>
    </row>
    <row r="815" spans="1:18" customFormat="1" x14ac:dyDescent="0.4">
      <c r="A815" s="259" t="s">
        <v>313</v>
      </c>
      <c r="B815" s="259">
        <v>814</v>
      </c>
      <c r="C815" s="259" t="s">
        <v>3704</v>
      </c>
      <c r="D815" s="259" t="s">
        <v>3705</v>
      </c>
      <c r="E815" s="261">
        <v>20040907</v>
      </c>
      <c r="F815" s="262">
        <v>3</v>
      </c>
      <c r="G815">
        <v>26</v>
      </c>
      <c r="H815" s="263" t="s">
        <v>782</v>
      </c>
      <c r="I815" s="263" t="s">
        <v>36</v>
      </c>
      <c r="J815" t="s">
        <v>4807</v>
      </c>
      <c r="L815">
        <f>IFERROR(INDEX(所属情報!$E:$E,MATCH(男子登録情報!A815,所属情報!$A:$A,0)),"")</f>
        <v>492195</v>
      </c>
      <c r="M815" t="str">
        <f t="shared" si="24"/>
        <v>古田　優輝 (3)</v>
      </c>
      <c r="N815" t="str">
        <f t="shared" si="25"/>
        <v>ﾌﾙﾀ ﾕｳｷ</v>
      </c>
      <c r="O815" t="str">
        <f>$J815&amp;" "&amp;$I815&amp;" "&amp;"("&amp;$F815&amp;")"</f>
        <v>JPN Yuki (3)</v>
      </c>
      <c r="P815" t="s">
        <v>4766</v>
      </c>
      <c r="Q815" t="s">
        <v>4807</v>
      </c>
      <c r="R815" s="118" t="str">
        <f>IF($B815="","",RIGHT($E815*1000+100+COUNTIF($E$2:$E815,$E815),9))</f>
        <v>040907104</v>
      </c>
    </row>
    <row r="816" spans="1:18" customFormat="1" x14ac:dyDescent="0.4">
      <c r="A816" s="259" t="s">
        <v>313</v>
      </c>
      <c r="B816" s="259">
        <v>815</v>
      </c>
      <c r="C816" s="259" t="s">
        <v>3706</v>
      </c>
      <c r="D816" s="259" t="s">
        <v>3707</v>
      </c>
      <c r="E816" s="261">
        <v>20040709</v>
      </c>
      <c r="F816" s="262">
        <v>3</v>
      </c>
      <c r="G816">
        <v>27</v>
      </c>
      <c r="H816" s="263" t="s">
        <v>578</v>
      </c>
      <c r="I816" s="263" t="s">
        <v>4464</v>
      </c>
      <c r="J816" t="s">
        <v>4807</v>
      </c>
      <c r="L816">
        <f>IFERROR(INDEX(所属情報!$E:$E,MATCH(男子登録情報!A816,所属情報!$A:$A,0)),"")</f>
        <v>492195</v>
      </c>
      <c r="M816" t="str">
        <f t="shared" si="24"/>
        <v>南部　悠陽 (3)</v>
      </c>
      <c r="N816" t="str">
        <f t="shared" si="25"/>
        <v>ﾅﾝﾌﾞ ﾕｳﾋ</v>
      </c>
      <c r="O816" t="str">
        <f>$J816&amp;" "&amp;$I816&amp;" "&amp;"("&amp;$F816&amp;")"</f>
        <v>JPN Yuhi (3)</v>
      </c>
      <c r="P816" t="s">
        <v>4764</v>
      </c>
      <c r="Q816" t="s">
        <v>4807</v>
      </c>
      <c r="R816" s="118" t="str">
        <f>IF($B816="","",RIGHT($E816*1000+100+COUNTIF($E$2:$E816,$E816),9))</f>
        <v>040709101</v>
      </c>
    </row>
    <row r="817" spans="1:18" customFormat="1" x14ac:dyDescent="0.4">
      <c r="A817" s="259" t="s">
        <v>313</v>
      </c>
      <c r="B817" s="259">
        <v>816</v>
      </c>
      <c r="C817" s="259" t="s">
        <v>3708</v>
      </c>
      <c r="D817" s="259" t="s">
        <v>3709</v>
      </c>
      <c r="E817" s="261">
        <v>20040402</v>
      </c>
      <c r="F817" s="262">
        <v>3</v>
      </c>
      <c r="G817">
        <v>29</v>
      </c>
      <c r="H817" s="263" t="s">
        <v>238</v>
      </c>
      <c r="I817" s="263" t="s">
        <v>254</v>
      </c>
      <c r="J817" t="s">
        <v>4807</v>
      </c>
      <c r="L817">
        <f>IFERROR(INDEX(所属情報!$E:$E,MATCH(男子登録情報!A817,所属情報!$A:$A,0)),"")</f>
        <v>492195</v>
      </c>
      <c r="M817" t="str">
        <f t="shared" si="24"/>
        <v>北　駿介 (3)</v>
      </c>
      <c r="N817" t="str">
        <f t="shared" si="25"/>
        <v>ｷﾀ ｼｭﾝｽｹ</v>
      </c>
      <c r="O817" t="str">
        <f>$J817&amp;" "&amp;$I817&amp;" "&amp;"("&amp;$F817&amp;")"</f>
        <v>JPN Shunsuke (3)</v>
      </c>
      <c r="P817" t="s">
        <v>4765</v>
      </c>
      <c r="Q817" t="s">
        <v>4807</v>
      </c>
      <c r="R817" s="118" t="str">
        <f>IF($B817="","",RIGHT($E817*1000+100+COUNTIF($E$2:$E817,$E817),9))</f>
        <v>040402101</v>
      </c>
    </row>
    <row r="818" spans="1:18" customFormat="1" x14ac:dyDescent="0.4">
      <c r="A818" s="259" t="s">
        <v>313</v>
      </c>
      <c r="B818" s="259">
        <v>817</v>
      </c>
      <c r="C818" s="259" t="s">
        <v>3710</v>
      </c>
      <c r="D818" s="259" t="s">
        <v>3711</v>
      </c>
      <c r="E818" s="261">
        <v>20040621</v>
      </c>
      <c r="F818" s="262">
        <v>3</v>
      </c>
      <c r="G818">
        <v>40</v>
      </c>
      <c r="H818" s="263" t="s">
        <v>3069</v>
      </c>
      <c r="I818" s="263" t="s">
        <v>522</v>
      </c>
      <c r="J818" t="s">
        <v>4807</v>
      </c>
      <c r="L818">
        <f>IFERROR(INDEX(所属情報!$E:$E,MATCH(男子登録情報!A818,所属情報!$A:$A,0)),"")</f>
        <v>492195</v>
      </c>
      <c r="M818" t="str">
        <f t="shared" si="24"/>
        <v>北島　正裕 (3)</v>
      </c>
      <c r="N818" t="str">
        <f t="shared" si="25"/>
        <v>ｷﾀｼﾞﾏ ﾏｻﾋﾛ</v>
      </c>
      <c r="O818" t="str">
        <f>$J818&amp;" "&amp;$I818&amp;" "&amp;"("&amp;$F818&amp;")"</f>
        <v>JPN Masahiro (3)</v>
      </c>
      <c r="P818" t="s">
        <v>4765</v>
      </c>
      <c r="Q818" t="s">
        <v>4807</v>
      </c>
      <c r="R818" s="118" t="str">
        <f>IF($B818="","",RIGHT($E818*1000+100+COUNTIF($E$2:$E818,$E818),9))</f>
        <v>040621101</v>
      </c>
    </row>
    <row r="819" spans="1:18" customFormat="1" x14ac:dyDescent="0.4">
      <c r="A819" s="259" t="s">
        <v>313</v>
      </c>
      <c r="B819" s="259">
        <v>818</v>
      </c>
      <c r="C819" s="259" t="s">
        <v>3712</v>
      </c>
      <c r="D819" s="259" t="s">
        <v>3713</v>
      </c>
      <c r="E819" s="261">
        <v>20041016</v>
      </c>
      <c r="F819" s="262">
        <v>3</v>
      </c>
      <c r="G819">
        <v>49</v>
      </c>
      <c r="H819" s="263" t="s">
        <v>620</v>
      </c>
      <c r="I819" s="263" t="s">
        <v>4465</v>
      </c>
      <c r="J819" t="s">
        <v>4807</v>
      </c>
      <c r="L819">
        <f>IFERROR(INDEX(所属情報!$E:$E,MATCH(男子登録情報!A819,所属情報!$A:$A,0)),"")</f>
        <v>492195</v>
      </c>
      <c r="M819" t="str">
        <f t="shared" si="24"/>
        <v>川﨑　太翔 (3)</v>
      </c>
      <c r="N819" t="str">
        <f t="shared" si="25"/>
        <v>ｶﾜｻｷ ﾀｲｼｮｳ</v>
      </c>
      <c r="O819" t="str">
        <f>$J819&amp;" "&amp;$I819&amp;" "&amp;"("&amp;$F819&amp;")"</f>
        <v>JPN Taisho (3)</v>
      </c>
      <c r="P819" t="s">
        <v>4764</v>
      </c>
      <c r="Q819" t="s">
        <v>4807</v>
      </c>
      <c r="R819" s="118" t="str">
        <f>IF($B819="","",RIGHT($E819*1000+100+COUNTIF($E$2:$E819,$E819),9))</f>
        <v>041016101</v>
      </c>
    </row>
    <row r="820" spans="1:18" customFormat="1" x14ac:dyDescent="0.4">
      <c r="A820" s="259" t="s">
        <v>313</v>
      </c>
      <c r="B820" s="259">
        <v>819</v>
      </c>
      <c r="C820" s="259" t="s">
        <v>3714</v>
      </c>
      <c r="D820" s="259" t="s">
        <v>3715</v>
      </c>
      <c r="E820" s="261">
        <v>20041119</v>
      </c>
      <c r="F820" s="262">
        <v>3</v>
      </c>
      <c r="G820">
        <v>49</v>
      </c>
      <c r="H820" s="263" t="s">
        <v>270</v>
      </c>
      <c r="I820" s="263" t="s">
        <v>181</v>
      </c>
      <c r="J820" t="s">
        <v>4807</v>
      </c>
      <c r="L820">
        <f>IFERROR(INDEX(所属情報!$E:$E,MATCH(男子登録情報!A820,所属情報!$A:$A,0)),"")</f>
        <v>492195</v>
      </c>
      <c r="M820" t="str">
        <f t="shared" si="24"/>
        <v>平井　優透 (3)</v>
      </c>
      <c r="N820" t="str">
        <f t="shared" si="25"/>
        <v>ﾋﾗｲ ﾕｳﾄ</v>
      </c>
      <c r="O820" t="str">
        <f>$J820&amp;" "&amp;$I820&amp;" "&amp;"("&amp;$F820&amp;")"</f>
        <v>JPN Yuto (3)</v>
      </c>
      <c r="P820" t="s">
        <v>4770</v>
      </c>
      <c r="Q820" t="s">
        <v>4807</v>
      </c>
      <c r="R820" s="118" t="str">
        <f>IF($B820="","",RIGHT($E820*1000+100+COUNTIF($E$2:$E820,$E820),9))</f>
        <v>041119102</v>
      </c>
    </row>
    <row r="821" spans="1:18" customFormat="1" x14ac:dyDescent="0.4">
      <c r="A821" s="259" t="s">
        <v>313</v>
      </c>
      <c r="B821" s="259">
        <v>820</v>
      </c>
      <c r="C821" s="259" t="s">
        <v>3716</v>
      </c>
      <c r="D821" s="259" t="s">
        <v>3717</v>
      </c>
      <c r="E821" s="261">
        <v>20041216</v>
      </c>
      <c r="F821" s="262">
        <v>3</v>
      </c>
      <c r="G821">
        <v>49</v>
      </c>
      <c r="H821" s="263" t="s">
        <v>4466</v>
      </c>
      <c r="I821" s="263" t="s">
        <v>485</v>
      </c>
      <c r="J821" t="s">
        <v>4807</v>
      </c>
      <c r="L821">
        <f>IFERROR(INDEX(所属情報!$E:$E,MATCH(男子登録情報!A821,所属情報!$A:$A,0)),"")</f>
        <v>492195</v>
      </c>
      <c r="M821" t="str">
        <f t="shared" si="24"/>
        <v>岩永　倫太郎 (3)</v>
      </c>
      <c r="N821" t="str">
        <f t="shared" si="25"/>
        <v>ｲﾜﾅｶﾞ ﾘﾝﾀﾛｳ</v>
      </c>
      <c r="O821" t="str">
        <f>$J821&amp;" "&amp;$I821&amp;" "&amp;"("&amp;$F821&amp;")"</f>
        <v>JPN Rintaro (3)</v>
      </c>
      <c r="P821" t="s">
        <v>4769</v>
      </c>
      <c r="Q821" t="s">
        <v>4807</v>
      </c>
      <c r="R821" s="118" t="str">
        <f>IF($B821="","",RIGHT($E821*1000+100+COUNTIF($E$2:$E821,$E821),9))</f>
        <v>041216101</v>
      </c>
    </row>
    <row r="822" spans="1:18" customFormat="1" x14ac:dyDescent="0.4">
      <c r="A822" s="259" t="s">
        <v>313</v>
      </c>
      <c r="B822" s="259">
        <v>821</v>
      </c>
      <c r="C822" s="259" t="s">
        <v>3718</v>
      </c>
      <c r="D822" s="259" t="s">
        <v>3719</v>
      </c>
      <c r="E822" s="261">
        <v>20050329</v>
      </c>
      <c r="F822" s="262">
        <v>3</v>
      </c>
      <c r="G822">
        <v>49</v>
      </c>
      <c r="H822" s="263" t="s">
        <v>129</v>
      </c>
      <c r="I822" s="263" t="s">
        <v>4467</v>
      </c>
      <c r="J822" t="s">
        <v>4807</v>
      </c>
      <c r="L822">
        <f>IFERROR(INDEX(所属情報!$E:$E,MATCH(男子登録情報!A822,所属情報!$A:$A,0)),"")</f>
        <v>492195</v>
      </c>
      <c r="M822" t="str">
        <f t="shared" si="24"/>
        <v>佐藤　英次 (3)</v>
      </c>
      <c r="N822" t="str">
        <f t="shared" si="25"/>
        <v>ｻﾄｳ ｴｲｼﾞ</v>
      </c>
      <c r="O822" t="str">
        <f>$J822&amp;" "&amp;$I822&amp;" "&amp;"("&amp;$F822&amp;")"</f>
        <v>JPN Eiji (3)</v>
      </c>
      <c r="P822" t="s">
        <v>4784</v>
      </c>
      <c r="Q822" t="s">
        <v>4807</v>
      </c>
      <c r="R822" s="118" t="str">
        <f>IF($B822="","",RIGHT($E822*1000+100+COUNTIF($E$2:$E822,$E822),9))</f>
        <v>050329101</v>
      </c>
    </row>
    <row r="823" spans="1:18" customFormat="1" x14ac:dyDescent="0.4">
      <c r="A823" s="259" t="s">
        <v>313</v>
      </c>
      <c r="B823" s="259">
        <v>822</v>
      </c>
      <c r="C823" s="259" t="s">
        <v>3720</v>
      </c>
      <c r="D823" s="259" t="s">
        <v>3721</v>
      </c>
      <c r="E823" s="261">
        <v>20050717</v>
      </c>
      <c r="F823" s="262">
        <v>2</v>
      </c>
      <c r="G823">
        <v>26</v>
      </c>
      <c r="H823" s="263" t="s">
        <v>126</v>
      </c>
      <c r="I823" s="263" t="s">
        <v>158</v>
      </c>
      <c r="J823" t="s">
        <v>4807</v>
      </c>
      <c r="L823">
        <f>IFERROR(INDEX(所属情報!$E:$E,MATCH(男子登録情報!A823,所属情報!$A:$A,0)),"")</f>
        <v>492195</v>
      </c>
      <c r="M823" t="str">
        <f t="shared" si="24"/>
        <v>中田　凱斗 (2)</v>
      </c>
      <c r="N823" t="str">
        <f t="shared" si="25"/>
        <v>ﾅｶﾀ ｶｲﾄ</v>
      </c>
      <c r="O823" t="str">
        <f>$J823&amp;" "&amp;$I823&amp;" "&amp;"("&amp;$F823&amp;")"</f>
        <v>JPN Kaito (2)</v>
      </c>
      <c r="P823" t="s">
        <v>4799</v>
      </c>
      <c r="Q823" t="s">
        <v>4807</v>
      </c>
      <c r="R823" s="118" t="str">
        <f>IF($B823="","",RIGHT($E823*1000+100+COUNTIF($E$2:$E823,$E823),9))</f>
        <v>050717101</v>
      </c>
    </row>
    <row r="824" spans="1:18" customFormat="1" x14ac:dyDescent="0.4">
      <c r="A824" s="259" t="s">
        <v>313</v>
      </c>
      <c r="B824" s="259">
        <v>823</v>
      </c>
      <c r="C824" s="259" t="s">
        <v>3722</v>
      </c>
      <c r="D824" s="259" t="s">
        <v>3723</v>
      </c>
      <c r="E824" s="261">
        <v>20050402</v>
      </c>
      <c r="F824" s="262">
        <v>2</v>
      </c>
      <c r="G824">
        <v>26</v>
      </c>
      <c r="H824" s="263" t="s">
        <v>4468</v>
      </c>
      <c r="I824" s="263" t="s">
        <v>4469</v>
      </c>
      <c r="J824" t="s">
        <v>4807</v>
      </c>
      <c r="L824">
        <f>IFERROR(INDEX(所属情報!$E:$E,MATCH(男子登録情報!A824,所属情報!$A:$A,0)),"")</f>
        <v>492195</v>
      </c>
      <c r="M824" t="str">
        <f t="shared" si="24"/>
        <v>寺内　亨志郎 (2)</v>
      </c>
      <c r="N824" t="str">
        <f t="shared" si="25"/>
        <v>ﾃﾗｳﾁ ｷｮｳｼﾛｳ</v>
      </c>
      <c r="O824" t="str">
        <f>$J824&amp;" "&amp;$I824&amp;" "&amp;"("&amp;$F824&amp;")"</f>
        <v>JPN Kyoshiro (2)</v>
      </c>
      <c r="P824" t="s">
        <v>4773</v>
      </c>
      <c r="Q824" t="s">
        <v>4807</v>
      </c>
      <c r="R824" s="118" t="str">
        <f>IF($B824="","",RIGHT($E824*1000+100+COUNTIF($E$2:$E824,$E824),9))</f>
        <v>050402102</v>
      </c>
    </row>
    <row r="825" spans="1:18" customFormat="1" x14ac:dyDescent="0.4">
      <c r="A825" s="259" t="s">
        <v>313</v>
      </c>
      <c r="B825" s="259">
        <v>824</v>
      </c>
      <c r="C825" s="259" t="s">
        <v>3724</v>
      </c>
      <c r="D825" s="259" t="s">
        <v>3725</v>
      </c>
      <c r="E825" s="261">
        <v>20050703</v>
      </c>
      <c r="F825" s="262">
        <v>2</v>
      </c>
      <c r="G825">
        <v>28</v>
      </c>
      <c r="H825" s="263" t="s">
        <v>4470</v>
      </c>
      <c r="I825" s="263" t="s">
        <v>190</v>
      </c>
      <c r="J825" t="s">
        <v>4807</v>
      </c>
      <c r="L825">
        <f>IFERROR(INDEX(所属情報!$E:$E,MATCH(男子登録情報!A825,所属情報!$A:$A,0)),"")</f>
        <v>492195</v>
      </c>
      <c r="M825" t="str">
        <f t="shared" si="24"/>
        <v>蓮香　颯 (2)</v>
      </c>
      <c r="N825" t="str">
        <f t="shared" si="25"/>
        <v>ﾊｽｶ ﾊﾔﾃ</v>
      </c>
      <c r="O825" t="str">
        <f>$J825&amp;" "&amp;$I825&amp;" "&amp;"("&amp;$F825&amp;")"</f>
        <v>JPN Hayate (2)</v>
      </c>
      <c r="P825" t="s">
        <v>4765</v>
      </c>
      <c r="Q825" t="s">
        <v>4807</v>
      </c>
      <c r="R825" s="118" t="str">
        <f>IF($B825="","",RIGHT($E825*1000+100+COUNTIF($E$2:$E825,$E825),9))</f>
        <v>050703102</v>
      </c>
    </row>
    <row r="826" spans="1:18" customFormat="1" x14ac:dyDescent="0.4">
      <c r="A826" s="259" t="s">
        <v>313</v>
      </c>
      <c r="B826" s="259">
        <v>825</v>
      </c>
      <c r="C826" s="259" t="s">
        <v>3726</v>
      </c>
      <c r="D826" s="259" t="s">
        <v>3727</v>
      </c>
      <c r="E826" s="261">
        <v>20060129</v>
      </c>
      <c r="F826" s="262">
        <v>2</v>
      </c>
      <c r="G826">
        <v>20</v>
      </c>
      <c r="H826" s="263" t="s">
        <v>133</v>
      </c>
      <c r="I826" s="263" t="s">
        <v>4471</v>
      </c>
      <c r="J826" t="s">
        <v>4807</v>
      </c>
      <c r="L826">
        <f>IFERROR(INDEX(所属情報!$E:$E,MATCH(男子登録情報!A826,所属情報!$A:$A,0)),"")</f>
        <v>492195</v>
      </c>
      <c r="M826" t="str">
        <f t="shared" si="24"/>
        <v>髙田　真平 (2)</v>
      </c>
      <c r="N826" t="str">
        <f t="shared" si="25"/>
        <v>ﾀｶﾀﾞ ｼﾝﾍﾟｲ</v>
      </c>
      <c r="O826" t="str">
        <f>$J826&amp;" "&amp;$I826&amp;" "&amp;"("&amp;$F826&amp;")"</f>
        <v>JPN Shimpei (2)</v>
      </c>
      <c r="P826" t="s">
        <v>4765</v>
      </c>
      <c r="Q826" t="s">
        <v>4807</v>
      </c>
      <c r="R826" s="118" t="str">
        <f>IF($B826="","",RIGHT($E826*1000+100+COUNTIF($E$2:$E826,$E826),9))</f>
        <v>060129102</v>
      </c>
    </row>
    <row r="827" spans="1:18" customFormat="1" x14ac:dyDescent="0.4">
      <c r="A827" s="259" t="s">
        <v>313</v>
      </c>
      <c r="B827" s="259">
        <v>826</v>
      </c>
      <c r="C827" s="259" t="s">
        <v>5451</v>
      </c>
      <c r="D827" s="259" t="s">
        <v>5452</v>
      </c>
      <c r="E827" s="261">
        <v>20060104</v>
      </c>
      <c r="F827" s="262">
        <v>2</v>
      </c>
      <c r="G827">
        <v>29</v>
      </c>
      <c r="H827" s="263" t="s">
        <v>225</v>
      </c>
      <c r="I827" s="263" t="s">
        <v>181</v>
      </c>
      <c r="J827" t="s">
        <v>4807</v>
      </c>
      <c r="L827">
        <f>IFERROR(INDEX(所属情報!$E:$E,MATCH(男子登録情報!A827,所属情報!$A:$A,0)),"")</f>
        <v>492195</v>
      </c>
      <c r="M827" t="str">
        <f t="shared" si="24"/>
        <v>樋口　夢叶 (2)</v>
      </c>
      <c r="N827" t="str">
        <f t="shared" si="25"/>
        <v>ﾋｸﾞﾁ ﾕｳﾄ</v>
      </c>
      <c r="O827" t="str">
        <f>$J827&amp;" "&amp;$I827&amp;" "&amp;"("&amp;$F827&amp;")"</f>
        <v>JPN Yuto (2)</v>
      </c>
      <c r="P827" t="s">
        <v>4776</v>
      </c>
      <c r="Q827" t="s">
        <v>4807</v>
      </c>
      <c r="R827" s="118" t="str">
        <f>IF($B827="","",RIGHT($E827*1000+100+COUNTIF($E$2:$E827,$E827),9))</f>
        <v>060104101</v>
      </c>
    </row>
    <row r="828" spans="1:18" customFormat="1" x14ac:dyDescent="0.4">
      <c r="A828" s="259" t="s">
        <v>313</v>
      </c>
      <c r="B828" s="259">
        <v>827</v>
      </c>
      <c r="C828" s="259" t="s">
        <v>5453</v>
      </c>
      <c r="D828" s="259" t="s">
        <v>5454</v>
      </c>
      <c r="E828" s="261">
        <v>20050503</v>
      </c>
      <c r="F828" s="262">
        <v>2</v>
      </c>
      <c r="G828">
        <v>13</v>
      </c>
      <c r="H828" s="263" t="s">
        <v>372</v>
      </c>
      <c r="I828" s="263" t="s">
        <v>6602</v>
      </c>
      <c r="J828" t="s">
        <v>4807</v>
      </c>
      <c r="L828">
        <f>IFERROR(INDEX(所属情報!$E:$E,MATCH(男子登録情報!A828,所属情報!$A:$A,0)),"")</f>
        <v>492195</v>
      </c>
      <c r="M828" t="str">
        <f t="shared" si="24"/>
        <v>木下　富美之 (2)</v>
      </c>
      <c r="N828" t="str">
        <f t="shared" si="25"/>
        <v>ｷﾉｼﾀ ﾌﾐﾕｷ</v>
      </c>
      <c r="O828" t="str">
        <f>$J828&amp;" "&amp;$I828&amp;" "&amp;"("&amp;$F828&amp;")"</f>
        <v>JPN Fumiyuki (2)</v>
      </c>
      <c r="P828" t="s">
        <v>4765</v>
      </c>
      <c r="Q828" t="s">
        <v>4807</v>
      </c>
      <c r="R828" s="118" t="str">
        <f>IF($B828="","",RIGHT($E828*1000+100+COUNTIF($E$2:$E828,$E828),9))</f>
        <v>050503101</v>
      </c>
    </row>
    <row r="829" spans="1:18" customFormat="1" x14ac:dyDescent="0.4">
      <c r="A829" s="259" t="s">
        <v>313</v>
      </c>
      <c r="B829" s="259">
        <v>828</v>
      </c>
      <c r="C829" s="259" t="s">
        <v>5455</v>
      </c>
      <c r="D829" s="259" t="s">
        <v>5456</v>
      </c>
      <c r="E829" s="261">
        <v>20060110</v>
      </c>
      <c r="F829" s="262">
        <v>2</v>
      </c>
      <c r="G829">
        <v>18</v>
      </c>
      <c r="H829" s="263" t="s">
        <v>1103</v>
      </c>
      <c r="I829" s="263" t="s">
        <v>365</v>
      </c>
      <c r="J829" t="s">
        <v>4807</v>
      </c>
      <c r="L829">
        <f>IFERROR(INDEX(所属情報!$E:$E,MATCH(男子登録情報!A829,所属情報!$A:$A,0)),"")</f>
        <v>492195</v>
      </c>
      <c r="M829" t="str">
        <f t="shared" si="24"/>
        <v>青山　泰樹 (2)</v>
      </c>
      <c r="N829" t="str">
        <f t="shared" si="25"/>
        <v>ｱｵﾔﾏ ﾀｲｷ</v>
      </c>
      <c r="O829" t="str">
        <f>$J829&amp;" "&amp;$I829&amp;" "&amp;"("&amp;$F829&amp;")"</f>
        <v>JPN Taiki (2)</v>
      </c>
      <c r="P829" t="s">
        <v>4774</v>
      </c>
      <c r="Q829" t="s">
        <v>4807</v>
      </c>
      <c r="R829" s="118" t="str">
        <f>IF($B829="","",RIGHT($E829*1000+100+COUNTIF($E$2:$E829,$E829),9))</f>
        <v>060110102</v>
      </c>
    </row>
    <row r="830" spans="1:18" customFormat="1" x14ac:dyDescent="0.4">
      <c r="A830" s="259" t="s">
        <v>313</v>
      </c>
      <c r="B830" s="259">
        <v>829</v>
      </c>
      <c r="C830" s="259" t="s">
        <v>5457</v>
      </c>
      <c r="D830" s="259" t="s">
        <v>5458</v>
      </c>
      <c r="E830" s="261">
        <v>20050407</v>
      </c>
      <c r="F830" s="262">
        <v>2</v>
      </c>
      <c r="G830">
        <v>25</v>
      </c>
      <c r="H830" s="263" t="s">
        <v>424</v>
      </c>
      <c r="I830" s="263" t="s">
        <v>54</v>
      </c>
      <c r="J830" t="s">
        <v>4807</v>
      </c>
      <c r="L830">
        <f>IFERROR(INDEX(所属情報!$E:$E,MATCH(男子登録情報!A830,所属情報!$A:$A,0)),"")</f>
        <v>492195</v>
      </c>
      <c r="M830" t="str">
        <f t="shared" si="24"/>
        <v>細見　昂輝 (2)</v>
      </c>
      <c r="N830" t="str">
        <f t="shared" si="25"/>
        <v>ﾎｿﾐ ｺｳｷ</v>
      </c>
      <c r="O830" t="str">
        <f>$J830&amp;" "&amp;$I830&amp;" "&amp;"("&amp;$F830&amp;")"</f>
        <v>JPN Koki (2)</v>
      </c>
      <c r="P830" t="s">
        <v>4766</v>
      </c>
      <c r="Q830" t="s">
        <v>4807</v>
      </c>
      <c r="R830" s="118" t="str">
        <f>IF($B830="","",RIGHT($E830*1000+100+COUNTIF($E$2:$E830,$E830),9))</f>
        <v>050407102</v>
      </c>
    </row>
    <row r="831" spans="1:18" customFormat="1" x14ac:dyDescent="0.4">
      <c r="A831" s="259" t="s">
        <v>313</v>
      </c>
      <c r="B831" s="259">
        <v>830</v>
      </c>
      <c r="C831" s="259" t="s">
        <v>5459</v>
      </c>
      <c r="D831" s="259" t="s">
        <v>5460</v>
      </c>
      <c r="E831" s="261">
        <v>20050620</v>
      </c>
      <c r="F831" s="262">
        <v>2</v>
      </c>
      <c r="G831">
        <v>34</v>
      </c>
      <c r="H831" s="263" t="s">
        <v>6479</v>
      </c>
      <c r="I831" s="263" t="s">
        <v>185</v>
      </c>
      <c r="J831" t="s">
        <v>4807</v>
      </c>
      <c r="L831">
        <f>IFERROR(INDEX(所属情報!$E:$E,MATCH(男子登録情報!A831,所属情報!$A:$A,0)),"")</f>
        <v>492195</v>
      </c>
      <c r="M831" t="str">
        <f t="shared" si="24"/>
        <v>梶山　大輝 (2)</v>
      </c>
      <c r="N831" t="str">
        <f t="shared" si="25"/>
        <v>ｶｼﾞﾔﾏ ﾀﾞｲｷ</v>
      </c>
      <c r="O831" t="str">
        <f>$J831&amp;" "&amp;$I831&amp;" "&amp;"("&amp;$F831&amp;")"</f>
        <v>JPN Daiki (2)</v>
      </c>
      <c r="P831" t="s">
        <v>4765</v>
      </c>
      <c r="Q831" t="s">
        <v>4807</v>
      </c>
      <c r="R831" s="118" t="str">
        <f>IF($B831="","",RIGHT($E831*1000+100+COUNTIF($E$2:$E831,$E831),9))</f>
        <v>050620101</v>
      </c>
    </row>
    <row r="832" spans="1:18" customFormat="1" x14ac:dyDescent="0.4">
      <c r="A832" s="259" t="s">
        <v>313</v>
      </c>
      <c r="B832" s="259">
        <v>831</v>
      </c>
      <c r="C832" s="259" t="s">
        <v>5461</v>
      </c>
      <c r="D832" s="259" t="s">
        <v>5462</v>
      </c>
      <c r="E832" s="261">
        <v>20051001</v>
      </c>
      <c r="F832" s="262">
        <v>2</v>
      </c>
      <c r="G832">
        <v>34</v>
      </c>
      <c r="H832" s="263" t="s">
        <v>225</v>
      </c>
      <c r="I832" s="263" t="s">
        <v>6505</v>
      </c>
      <c r="J832" t="s">
        <v>4807</v>
      </c>
      <c r="L832">
        <f>IFERROR(INDEX(所属情報!$E:$E,MATCH(男子登録情報!A832,所属情報!$A:$A,0)),"")</f>
        <v>492195</v>
      </c>
      <c r="M832" t="str">
        <f t="shared" si="24"/>
        <v>樋口　聡一 (2)</v>
      </c>
      <c r="N832" t="str">
        <f t="shared" si="25"/>
        <v>ﾋｸﾞﾁ ｿｳｲﾁ</v>
      </c>
      <c r="O832" t="str">
        <f>$J832&amp;" "&amp;$I832&amp;" "&amp;"("&amp;$F832&amp;")"</f>
        <v>JPN Soichi (2)</v>
      </c>
      <c r="P832" t="s">
        <v>4765</v>
      </c>
      <c r="Q832" t="s">
        <v>4807</v>
      </c>
      <c r="R832" s="118" t="str">
        <f>IF($B832="","",RIGHT($E832*1000+100+COUNTIF($E$2:$E832,$E832),9))</f>
        <v>051001101</v>
      </c>
    </row>
    <row r="833" spans="1:18" customFormat="1" x14ac:dyDescent="0.4">
      <c r="A833" s="259" t="s">
        <v>313</v>
      </c>
      <c r="B833" s="259">
        <v>832</v>
      </c>
      <c r="C833" s="259" t="s">
        <v>5463</v>
      </c>
      <c r="D833" s="259" t="s">
        <v>5464</v>
      </c>
      <c r="E833" s="261">
        <v>20040924</v>
      </c>
      <c r="F833" s="262">
        <v>2</v>
      </c>
      <c r="G833">
        <v>11</v>
      </c>
      <c r="H833" s="263" t="s">
        <v>6603</v>
      </c>
      <c r="I833" s="263" t="s">
        <v>6604</v>
      </c>
      <c r="J833" t="s">
        <v>4807</v>
      </c>
      <c r="L833">
        <f>IFERROR(INDEX(所属情報!$E:$E,MATCH(男子登録情報!A833,所属情報!$A:$A,0)),"")</f>
        <v>492195</v>
      </c>
      <c r="M833" t="str">
        <f t="shared" si="24"/>
        <v>稲垣　喜一 (2)</v>
      </c>
      <c r="N833" t="str">
        <f t="shared" si="25"/>
        <v>ｲﾅｶﾞｷ ﾖｼｶｽﾞ</v>
      </c>
      <c r="O833" t="str">
        <f>$J833&amp;" "&amp;$I833&amp;" "&amp;"("&amp;$F833&amp;")"</f>
        <v>JPN Yoshikazu (2)</v>
      </c>
      <c r="P833" t="s">
        <v>4791</v>
      </c>
      <c r="Q833" t="s">
        <v>4807</v>
      </c>
      <c r="R833" s="118" t="str">
        <f>IF($B833="","",RIGHT($E833*1000+100+COUNTIF($E$2:$E833,$E833),9))</f>
        <v>040924103</v>
      </c>
    </row>
    <row r="834" spans="1:18" customFormat="1" x14ac:dyDescent="0.4">
      <c r="A834" s="259" t="s">
        <v>313</v>
      </c>
      <c r="B834" s="259">
        <v>833</v>
      </c>
      <c r="C834" s="259" t="s">
        <v>5465</v>
      </c>
      <c r="D834" s="259" t="s">
        <v>5466</v>
      </c>
      <c r="E834" s="261">
        <v>20060319</v>
      </c>
      <c r="F834" s="262">
        <v>2</v>
      </c>
      <c r="G834">
        <v>27</v>
      </c>
      <c r="H834" s="263" t="s">
        <v>6605</v>
      </c>
      <c r="I834" s="263" t="s">
        <v>287</v>
      </c>
      <c r="J834" t="s">
        <v>4807</v>
      </c>
      <c r="L834">
        <f>IFERROR(INDEX(所属情報!$E:$E,MATCH(男子登録情報!A834,所属情報!$A:$A,0)),"")</f>
        <v>492195</v>
      </c>
      <c r="M834" t="str">
        <f t="shared" ref="M834:M897" si="26">$C834&amp;" "&amp;"("&amp;$F834&amp;")"</f>
        <v>押谷　征明 (2)</v>
      </c>
      <c r="N834" t="str">
        <f t="shared" si="25"/>
        <v>ｵｼﾀﾆ ﾊﾙ</v>
      </c>
      <c r="O834" t="str">
        <f>$J834&amp;" "&amp;$I834&amp;" "&amp;"("&amp;$F834&amp;")"</f>
        <v>JPN Haru (2)</v>
      </c>
      <c r="P834" t="s">
        <v>4771</v>
      </c>
      <c r="Q834" t="s">
        <v>4807</v>
      </c>
      <c r="R834" s="118" t="str">
        <f>IF($B834="","",RIGHT($E834*1000+100+COUNTIF($E$2:$E834,$E834),9))</f>
        <v>060319101</v>
      </c>
    </row>
    <row r="835" spans="1:18" customFormat="1" x14ac:dyDescent="0.4">
      <c r="A835" s="259" t="s">
        <v>313</v>
      </c>
      <c r="B835" s="259">
        <v>834</v>
      </c>
      <c r="C835" s="259" t="s">
        <v>5467</v>
      </c>
      <c r="D835" s="259" t="s">
        <v>5468</v>
      </c>
      <c r="E835" s="261">
        <v>20040412</v>
      </c>
      <c r="F835" s="262">
        <v>2</v>
      </c>
      <c r="G835">
        <v>27</v>
      </c>
      <c r="H835" s="263" t="s">
        <v>6606</v>
      </c>
      <c r="I835" s="263" t="s">
        <v>264</v>
      </c>
      <c r="J835" t="s">
        <v>4807</v>
      </c>
      <c r="L835">
        <f>IFERROR(INDEX(所属情報!$E:$E,MATCH(男子登録情報!A835,所属情報!$A:$A,0)),"")</f>
        <v>492195</v>
      </c>
      <c r="M835" t="str">
        <f t="shared" si="26"/>
        <v>名代　涼真 (2)</v>
      </c>
      <c r="N835" t="str">
        <f t="shared" ref="N835:N898" si="27">$D835</f>
        <v>ﾅﾀﾞｲ ﾘｮｳﾏ</v>
      </c>
      <c r="O835" t="str">
        <f>$J835&amp;" "&amp;$I835&amp;" "&amp;"("&amp;$F835&amp;")"</f>
        <v>JPN Ryoma (2)</v>
      </c>
      <c r="P835" t="s">
        <v>4771</v>
      </c>
      <c r="Q835" t="s">
        <v>4807</v>
      </c>
      <c r="R835" s="118" t="str">
        <f>IF($B835="","",RIGHT($E835*1000+100+COUNTIF($E$2:$E835,$E835),9))</f>
        <v>040412103</v>
      </c>
    </row>
    <row r="836" spans="1:18" customFormat="1" x14ac:dyDescent="0.4">
      <c r="A836" s="259" t="s">
        <v>313</v>
      </c>
      <c r="B836" s="259">
        <v>835</v>
      </c>
      <c r="C836" s="259" t="s">
        <v>5469</v>
      </c>
      <c r="D836" s="259" t="s">
        <v>5470</v>
      </c>
      <c r="E836" s="261">
        <v>20050717</v>
      </c>
      <c r="F836" s="262">
        <v>2</v>
      </c>
      <c r="G836">
        <v>34</v>
      </c>
      <c r="H836" s="263" t="s">
        <v>384</v>
      </c>
      <c r="I836" s="263" t="s">
        <v>6607</v>
      </c>
      <c r="J836" t="s">
        <v>4807</v>
      </c>
      <c r="L836">
        <f>IFERROR(INDEX(所属情報!$E:$E,MATCH(男子登録情報!A836,所属情報!$A:$A,0)),"")</f>
        <v>492195</v>
      </c>
      <c r="M836" t="str">
        <f t="shared" si="26"/>
        <v>藤井　継音 (2)</v>
      </c>
      <c r="N836" t="str">
        <f t="shared" si="27"/>
        <v>ﾌｼﾞｲ ｵﾄ</v>
      </c>
      <c r="O836" t="str">
        <f>$J836&amp;" "&amp;$I836&amp;" "&amp;"("&amp;$F836&amp;")"</f>
        <v>JPN Oto (2)</v>
      </c>
      <c r="P836" t="s">
        <v>4784</v>
      </c>
      <c r="Q836" t="s">
        <v>4807</v>
      </c>
      <c r="R836" s="118" t="str">
        <f>IF($B836="","",RIGHT($E836*1000+100+COUNTIF($E$2:$E836,$E836),9))</f>
        <v>050717102</v>
      </c>
    </row>
    <row r="837" spans="1:18" customFormat="1" x14ac:dyDescent="0.4">
      <c r="A837" s="259" t="s">
        <v>313</v>
      </c>
      <c r="B837" s="259">
        <v>836</v>
      </c>
      <c r="C837" s="259" t="s">
        <v>5471</v>
      </c>
      <c r="D837" s="259" t="s">
        <v>5472</v>
      </c>
      <c r="E837" s="261">
        <v>20041112</v>
      </c>
      <c r="F837" s="262">
        <v>2</v>
      </c>
      <c r="G837">
        <v>27</v>
      </c>
      <c r="H837" s="263" t="s">
        <v>6608</v>
      </c>
      <c r="I837" s="263" t="s">
        <v>987</v>
      </c>
      <c r="J837" t="s">
        <v>4807</v>
      </c>
      <c r="L837">
        <f>IFERROR(INDEX(所属情報!$E:$E,MATCH(男子登録情報!A837,所属情報!$A:$A,0)),"")</f>
        <v>492195</v>
      </c>
      <c r="M837" t="str">
        <f t="shared" si="26"/>
        <v>若林　亮彦 (2)</v>
      </c>
      <c r="N837" t="str">
        <f t="shared" si="27"/>
        <v>ﾜｶﾊﾞﾔｼ ﾖｼﾋｺ</v>
      </c>
      <c r="O837" t="str">
        <f>$J837&amp;" "&amp;$I837&amp;" "&amp;"("&amp;$F837&amp;")"</f>
        <v>JPN Yoshihiko (2)</v>
      </c>
      <c r="P837" t="s">
        <v>4776</v>
      </c>
      <c r="Q837" t="s">
        <v>4807</v>
      </c>
      <c r="R837" s="118" t="str">
        <f>IF($B837="","",RIGHT($E837*1000+100+COUNTIF($E$2:$E837,$E837),9))</f>
        <v>041112101</v>
      </c>
    </row>
    <row r="838" spans="1:18" customFormat="1" x14ac:dyDescent="0.4">
      <c r="A838" s="259" t="s">
        <v>313</v>
      </c>
      <c r="B838" s="259">
        <v>837</v>
      </c>
      <c r="C838" s="259" t="s">
        <v>5473</v>
      </c>
      <c r="D838" s="259" t="s">
        <v>5474</v>
      </c>
      <c r="E838" s="261">
        <v>20050514</v>
      </c>
      <c r="F838" s="262">
        <v>2</v>
      </c>
      <c r="G838">
        <v>25</v>
      </c>
      <c r="H838" s="263" t="s">
        <v>99</v>
      </c>
      <c r="I838" s="263" t="s">
        <v>139</v>
      </c>
      <c r="J838" t="s">
        <v>4807</v>
      </c>
      <c r="L838">
        <f>IFERROR(INDEX(所属情報!$E:$E,MATCH(男子登録情報!A838,所属情報!$A:$A,0)),"")</f>
        <v>492195</v>
      </c>
      <c r="M838" t="str">
        <f t="shared" si="26"/>
        <v>川口　航生 (2)</v>
      </c>
      <c r="N838" t="str">
        <f t="shared" si="27"/>
        <v>ｶﾜｸﾞﾁ ｺｳｾｲ</v>
      </c>
      <c r="O838" t="str">
        <f>$J838&amp;" "&amp;$I838&amp;" "&amp;"("&amp;$F838&amp;")"</f>
        <v>JPN Kosei (2)</v>
      </c>
      <c r="P838" t="s">
        <v>4791</v>
      </c>
      <c r="Q838" t="s">
        <v>4807</v>
      </c>
      <c r="R838" s="118" t="str">
        <f>IF($B838="","",RIGHT($E838*1000+100+COUNTIF($E$2:$E838,$E838),9))</f>
        <v>050514102</v>
      </c>
    </row>
    <row r="839" spans="1:18" customFormat="1" x14ac:dyDescent="0.4">
      <c r="A839" s="259" t="s">
        <v>313</v>
      </c>
      <c r="B839" s="259">
        <v>838</v>
      </c>
      <c r="C839" s="259" t="s">
        <v>5475</v>
      </c>
      <c r="D839" s="259" t="s">
        <v>5476</v>
      </c>
      <c r="E839" s="261">
        <v>20050525</v>
      </c>
      <c r="F839" s="262">
        <v>2</v>
      </c>
      <c r="G839">
        <v>27</v>
      </c>
      <c r="H839" s="263" t="s">
        <v>491</v>
      </c>
      <c r="I839" s="263" t="s">
        <v>68</v>
      </c>
      <c r="J839" t="s">
        <v>4807</v>
      </c>
      <c r="L839">
        <f>IFERROR(INDEX(所属情報!$E:$E,MATCH(男子登録情報!A839,所属情報!$A:$A,0)),"")</f>
        <v>492195</v>
      </c>
      <c r="M839" t="str">
        <f t="shared" si="26"/>
        <v>阪口　航太 (2)</v>
      </c>
      <c r="N839" t="str">
        <f t="shared" si="27"/>
        <v>ｻｶｸﾞﾁ ｺｳﾀ</v>
      </c>
      <c r="O839" t="str">
        <f>$J839&amp;" "&amp;$I839&amp;" "&amp;"("&amp;$F839&amp;")"</f>
        <v>JPN Kota (2)</v>
      </c>
      <c r="P839" t="s">
        <v>4765</v>
      </c>
      <c r="Q839" t="s">
        <v>4807</v>
      </c>
      <c r="R839" s="118" t="str">
        <f>IF($B839="","",RIGHT($E839*1000+100+COUNTIF($E$2:$E839,$E839),9))</f>
        <v>050525102</v>
      </c>
    </row>
    <row r="840" spans="1:18" customFormat="1" x14ac:dyDescent="0.4">
      <c r="A840" s="259" t="s">
        <v>313</v>
      </c>
      <c r="B840" s="259">
        <v>839</v>
      </c>
      <c r="C840" s="259" t="s">
        <v>5477</v>
      </c>
      <c r="D840" s="259" t="s">
        <v>5478</v>
      </c>
      <c r="E840" s="261">
        <v>20050427</v>
      </c>
      <c r="F840" s="262">
        <v>2</v>
      </c>
      <c r="G840">
        <v>27</v>
      </c>
      <c r="H840" s="263" t="s">
        <v>6609</v>
      </c>
      <c r="I840" s="263" t="s">
        <v>487</v>
      </c>
      <c r="J840" t="s">
        <v>4807</v>
      </c>
      <c r="L840">
        <f>IFERROR(INDEX(所属情報!$E:$E,MATCH(男子登録情報!A840,所属情報!$A:$A,0)),"")</f>
        <v>492195</v>
      </c>
      <c r="M840" t="str">
        <f t="shared" si="26"/>
        <v>好金　空良 (2)</v>
      </c>
      <c r="N840" t="str">
        <f t="shared" si="27"/>
        <v>ﾖｼｶﾈ ｿﾗ</v>
      </c>
      <c r="O840" t="str">
        <f>$J840&amp;" "&amp;$I840&amp;" "&amp;"("&amp;$F840&amp;")"</f>
        <v>JPN Sora (2)</v>
      </c>
      <c r="P840" t="s">
        <v>4765</v>
      </c>
      <c r="Q840" t="s">
        <v>4807</v>
      </c>
      <c r="R840" s="118" t="str">
        <f>IF($B840="","",RIGHT($E840*1000+100+COUNTIF($E$2:$E840,$E840),9))</f>
        <v>050427102</v>
      </c>
    </row>
    <row r="841" spans="1:18" customFormat="1" x14ac:dyDescent="0.4">
      <c r="A841" s="259" t="s">
        <v>313</v>
      </c>
      <c r="B841" s="259">
        <v>840</v>
      </c>
      <c r="C841" s="259" t="s">
        <v>5479</v>
      </c>
      <c r="D841" s="259" t="s">
        <v>5480</v>
      </c>
      <c r="E841" s="261">
        <v>20030804</v>
      </c>
      <c r="F841" s="262">
        <v>2</v>
      </c>
      <c r="G841">
        <v>25</v>
      </c>
      <c r="H841" s="263" t="s">
        <v>555</v>
      </c>
      <c r="I841" s="263" t="s">
        <v>103</v>
      </c>
      <c r="J841" t="s">
        <v>4807</v>
      </c>
      <c r="L841">
        <f>IFERROR(INDEX(所属情報!$E:$E,MATCH(男子登録情報!A841,所属情報!$A:$A,0)),"")</f>
        <v>492195</v>
      </c>
      <c r="M841" t="str">
        <f t="shared" si="26"/>
        <v>大久保　康祐 (2)</v>
      </c>
      <c r="N841" t="str">
        <f t="shared" si="27"/>
        <v>ｵｵｸﾎﾞ ｺｳｽｹ</v>
      </c>
      <c r="O841" t="str">
        <f>$J841&amp;" "&amp;$I841&amp;" "&amp;"("&amp;$F841&amp;")"</f>
        <v>JPN Kosuke (2)</v>
      </c>
      <c r="P841" t="s">
        <v>4776</v>
      </c>
      <c r="Q841" t="s">
        <v>4807</v>
      </c>
      <c r="R841" s="118" t="str">
        <f>IF($B841="","",RIGHT($E841*1000+100+COUNTIF($E$2:$E841,$E841),9))</f>
        <v>030804102</v>
      </c>
    </row>
    <row r="842" spans="1:18" customFormat="1" x14ac:dyDescent="0.4">
      <c r="A842" s="259" t="s">
        <v>313</v>
      </c>
      <c r="B842" s="259">
        <v>841</v>
      </c>
      <c r="C842" s="259" t="s">
        <v>5481</v>
      </c>
      <c r="D842" s="259" t="s">
        <v>5482</v>
      </c>
      <c r="E842" s="261">
        <v>20060131</v>
      </c>
      <c r="F842" s="262">
        <v>2</v>
      </c>
      <c r="G842">
        <v>26</v>
      </c>
      <c r="H842" s="263" t="s">
        <v>223</v>
      </c>
      <c r="I842" s="263" t="s">
        <v>251</v>
      </c>
      <c r="J842" t="s">
        <v>4807</v>
      </c>
      <c r="L842">
        <f>IFERROR(INDEX(所属情報!$E:$E,MATCH(男子登録情報!A842,所属情報!$A:$A,0)),"")</f>
        <v>492195</v>
      </c>
      <c r="M842" t="str">
        <f t="shared" si="26"/>
        <v>山口　裕士 (2)</v>
      </c>
      <c r="N842" t="str">
        <f t="shared" si="27"/>
        <v>ﾔﾏｸﾞﾁ ﾕｳｼﾞ</v>
      </c>
      <c r="O842" t="str">
        <f>$J842&amp;" "&amp;$I842&amp;" "&amp;"("&amp;$F842&amp;")"</f>
        <v>JPN Yuji (2)</v>
      </c>
      <c r="P842" t="s">
        <v>4764</v>
      </c>
      <c r="Q842" t="s">
        <v>4807</v>
      </c>
      <c r="R842" s="118" t="str">
        <f>IF($B842="","",RIGHT($E842*1000+100+COUNTIF($E$2:$E842,$E842),9))</f>
        <v>060131103</v>
      </c>
    </row>
    <row r="843" spans="1:18" customFormat="1" x14ac:dyDescent="0.4">
      <c r="A843" s="259" t="s">
        <v>313</v>
      </c>
      <c r="B843" s="259">
        <v>842</v>
      </c>
      <c r="C843" s="259" t="s">
        <v>5483</v>
      </c>
      <c r="D843" s="259" t="s">
        <v>5484</v>
      </c>
      <c r="E843" s="261">
        <v>20050708</v>
      </c>
      <c r="F843" s="262">
        <v>2</v>
      </c>
      <c r="G843">
        <v>38</v>
      </c>
      <c r="H843" s="263" t="s">
        <v>361</v>
      </c>
      <c r="I843" s="263" t="s">
        <v>2307</v>
      </c>
      <c r="J843" t="s">
        <v>4807</v>
      </c>
      <c r="L843">
        <f>IFERROR(INDEX(所属情報!$E:$E,MATCH(男子登録情報!A843,所属情報!$A:$A,0)),"")</f>
        <v>492195</v>
      </c>
      <c r="M843" t="str">
        <f t="shared" si="26"/>
        <v>髙橋　由一朗 (2)</v>
      </c>
      <c r="N843" t="str">
        <f t="shared" si="27"/>
        <v>ﾀｶﾊｼ ﾕｳｲﾁﾛｳ</v>
      </c>
      <c r="O843" t="str">
        <f>$J843&amp;" "&amp;$I843&amp;" "&amp;"("&amp;$F843&amp;")"</f>
        <v>JPN Yuichiro (2)</v>
      </c>
      <c r="P843" t="s">
        <v>4771</v>
      </c>
      <c r="Q843" t="s">
        <v>4807</v>
      </c>
      <c r="R843" s="118" t="str">
        <f>IF($B843="","",RIGHT($E843*1000+100+COUNTIF($E$2:$E843,$E843),9))</f>
        <v>050708103</v>
      </c>
    </row>
    <row r="844" spans="1:18" customFormat="1" x14ac:dyDescent="0.4">
      <c r="A844" s="259" t="s">
        <v>313</v>
      </c>
      <c r="B844" s="259">
        <v>843</v>
      </c>
      <c r="C844" s="259" t="s">
        <v>5485</v>
      </c>
      <c r="D844" s="259" t="s">
        <v>5486</v>
      </c>
      <c r="E844" s="261">
        <v>20051112</v>
      </c>
      <c r="F844" s="262">
        <v>2</v>
      </c>
      <c r="G844">
        <v>37</v>
      </c>
      <c r="H844" s="263" t="s">
        <v>323</v>
      </c>
      <c r="I844" s="263" t="s">
        <v>352</v>
      </c>
      <c r="J844" t="s">
        <v>4807</v>
      </c>
      <c r="L844">
        <f>IFERROR(INDEX(所属情報!$E:$E,MATCH(男子登録情報!A844,所属情報!$A:$A,0)),"")</f>
        <v>492195</v>
      </c>
      <c r="M844" t="str">
        <f t="shared" si="26"/>
        <v>武下　侃巧 (2)</v>
      </c>
      <c r="N844" t="str">
        <f t="shared" si="27"/>
        <v>ﾀｹｼﾀ ｶﾝﾀ</v>
      </c>
      <c r="O844" t="str">
        <f>$J844&amp;" "&amp;$I844&amp;" "&amp;"("&amp;$F844&amp;")"</f>
        <v>JPN Kanta (2)</v>
      </c>
      <c r="P844" t="s">
        <v>4766</v>
      </c>
      <c r="Q844" t="s">
        <v>4807</v>
      </c>
      <c r="R844" s="118" t="str">
        <f>IF($B844="","",RIGHT($E844*1000+100+COUNTIF($E$2:$E844,$E844),9))</f>
        <v>051112102</v>
      </c>
    </row>
    <row r="845" spans="1:18" customFormat="1" x14ac:dyDescent="0.4">
      <c r="A845" s="259" t="s">
        <v>313</v>
      </c>
      <c r="B845" s="259">
        <v>844</v>
      </c>
      <c r="C845" s="259" t="s">
        <v>5487</v>
      </c>
      <c r="D845" s="259" t="s">
        <v>5488</v>
      </c>
      <c r="E845" s="261">
        <v>20051216</v>
      </c>
      <c r="F845" s="262">
        <v>2</v>
      </c>
      <c r="G845">
        <v>19</v>
      </c>
      <c r="H845" s="263" t="s">
        <v>6610</v>
      </c>
      <c r="I845" s="263" t="s">
        <v>28</v>
      </c>
      <c r="J845" t="s">
        <v>4807</v>
      </c>
      <c r="L845">
        <f>IFERROR(INDEX(所属情報!$E:$E,MATCH(男子登録情報!A845,所属情報!$A:$A,0)),"")</f>
        <v>492195</v>
      </c>
      <c r="M845" t="str">
        <f t="shared" si="26"/>
        <v>深沢　虎太朗 (2)</v>
      </c>
      <c r="N845" t="str">
        <f t="shared" si="27"/>
        <v>ﾌｶｻﾜ ｺﾀﾛｳ</v>
      </c>
      <c r="O845" t="str">
        <f>$J845&amp;" "&amp;$I845&amp;" "&amp;"("&amp;$F845&amp;")"</f>
        <v>JPN Kotaro (2)</v>
      </c>
      <c r="P845" t="s">
        <v>4777</v>
      </c>
      <c r="Q845" t="s">
        <v>4807</v>
      </c>
      <c r="R845" s="118" t="str">
        <f>IF($B845="","",RIGHT($E845*1000+100+COUNTIF($E$2:$E845,$E845),9))</f>
        <v>051216101</v>
      </c>
    </row>
    <row r="846" spans="1:18" customFormat="1" x14ac:dyDescent="0.4">
      <c r="A846" s="259" t="s">
        <v>313</v>
      </c>
      <c r="B846" s="259">
        <v>845</v>
      </c>
      <c r="C846" s="259" t="s">
        <v>5489</v>
      </c>
      <c r="D846" s="259" t="s">
        <v>5490</v>
      </c>
      <c r="E846" s="261">
        <v>20051212</v>
      </c>
      <c r="F846" s="262">
        <v>2</v>
      </c>
      <c r="G846">
        <v>27</v>
      </c>
      <c r="H846" s="263" t="s">
        <v>1662</v>
      </c>
      <c r="I846" s="263" t="s">
        <v>43</v>
      </c>
      <c r="J846" t="s">
        <v>4807</v>
      </c>
      <c r="L846">
        <f>IFERROR(INDEX(所属情報!$E:$E,MATCH(男子登録情報!A846,所属情報!$A:$A,0)),"")</f>
        <v>492195</v>
      </c>
      <c r="M846" t="str">
        <f t="shared" si="26"/>
        <v>藪内　拓望 (2)</v>
      </c>
      <c r="N846" t="str">
        <f t="shared" si="27"/>
        <v>ﾔﾌﾞｳﾁ ﾀｸﾐ</v>
      </c>
      <c r="O846" t="str">
        <f>$J846&amp;" "&amp;$I846&amp;" "&amp;"("&amp;$F846&amp;")"</f>
        <v>JPN Takumi (2)</v>
      </c>
      <c r="P846" t="s">
        <v>4765</v>
      </c>
      <c r="Q846" t="s">
        <v>4807</v>
      </c>
      <c r="R846" s="118" t="str">
        <f>IF($B846="","",RIGHT($E846*1000+100+COUNTIF($E$2:$E846,$E846),9))</f>
        <v>051212104</v>
      </c>
    </row>
    <row r="847" spans="1:18" customFormat="1" x14ac:dyDescent="0.4">
      <c r="A847" s="259" t="s">
        <v>313</v>
      </c>
      <c r="B847" s="259">
        <v>846</v>
      </c>
      <c r="C847" s="259" t="s">
        <v>5489</v>
      </c>
      <c r="D847" s="259" t="s">
        <v>5490</v>
      </c>
      <c r="E847" s="261">
        <v>20051212</v>
      </c>
      <c r="F847" s="262">
        <v>2</v>
      </c>
      <c r="G847">
        <v>27</v>
      </c>
      <c r="H847" s="263" t="s">
        <v>1662</v>
      </c>
      <c r="I847" s="263" t="s">
        <v>43</v>
      </c>
      <c r="J847" t="s">
        <v>4807</v>
      </c>
      <c r="L847">
        <f>IFERROR(INDEX(所属情報!$E:$E,MATCH(男子登録情報!A847,所属情報!$A:$A,0)),"")</f>
        <v>492195</v>
      </c>
      <c r="M847" t="str">
        <f t="shared" si="26"/>
        <v>藪内　拓望 (2)</v>
      </c>
      <c r="N847" t="str">
        <f t="shared" si="27"/>
        <v>ﾔﾌﾞｳﾁ ﾀｸﾐ</v>
      </c>
      <c r="O847" t="str">
        <f>$J847&amp;" "&amp;$I847&amp;" "&amp;"("&amp;$F847&amp;")"</f>
        <v>JPN Takumi (2)</v>
      </c>
      <c r="P847" t="s">
        <v>4765</v>
      </c>
      <c r="Q847" t="s">
        <v>4807</v>
      </c>
      <c r="R847" s="118" t="str">
        <f>IF($B847="","",RIGHT($E847*1000+100+COUNTIF($E$2:$E847,$E847),9))</f>
        <v>051212105</v>
      </c>
    </row>
    <row r="848" spans="1:18" customFormat="1" x14ac:dyDescent="0.4">
      <c r="A848" s="259" t="s">
        <v>313</v>
      </c>
      <c r="B848" s="259">
        <v>847</v>
      </c>
      <c r="C848" s="259" t="s">
        <v>5491</v>
      </c>
      <c r="D848" s="259" t="s">
        <v>5492</v>
      </c>
      <c r="E848" s="261">
        <v>20060113</v>
      </c>
      <c r="F848" s="262">
        <v>2</v>
      </c>
      <c r="G848">
        <v>35</v>
      </c>
      <c r="H848" s="263" t="s">
        <v>6611</v>
      </c>
      <c r="I848" s="263" t="s">
        <v>154</v>
      </c>
      <c r="J848" t="s">
        <v>4807</v>
      </c>
      <c r="L848">
        <f>IFERROR(INDEX(所属情報!$E:$E,MATCH(男子登録情報!A848,所属情報!$A:$A,0)),"")</f>
        <v>492195</v>
      </c>
      <c r="M848" t="str">
        <f t="shared" si="26"/>
        <v>宮原　悠太 (2)</v>
      </c>
      <c r="N848" t="str">
        <f t="shared" si="27"/>
        <v>ﾐﾔﾊﾗ ﾕｳﾀ</v>
      </c>
      <c r="O848" t="str">
        <f>$J848&amp;" "&amp;$I848&amp;" "&amp;"("&amp;$F848&amp;")"</f>
        <v>JPN Yuta (2)</v>
      </c>
      <c r="P848" t="s">
        <v>4802</v>
      </c>
      <c r="Q848" t="s">
        <v>4807</v>
      </c>
      <c r="R848" s="118" t="str">
        <f>IF($B848="","",RIGHT($E848*1000+100+COUNTIF($E$2:$E848,$E848),9))</f>
        <v>060113101</v>
      </c>
    </row>
    <row r="849" spans="1:18" customFormat="1" x14ac:dyDescent="0.4">
      <c r="A849" s="259" t="s">
        <v>313</v>
      </c>
      <c r="B849" s="259">
        <v>848</v>
      </c>
      <c r="C849" s="259" t="s">
        <v>5493</v>
      </c>
      <c r="D849" s="259" t="s">
        <v>5494</v>
      </c>
      <c r="E849" s="261">
        <v>20050404</v>
      </c>
      <c r="F849" s="262">
        <v>2</v>
      </c>
      <c r="G849">
        <v>26</v>
      </c>
      <c r="H849" s="263" t="s">
        <v>6612</v>
      </c>
      <c r="I849" s="263" t="s">
        <v>402</v>
      </c>
      <c r="J849" t="s">
        <v>4807</v>
      </c>
      <c r="L849">
        <f>IFERROR(INDEX(所属情報!$E:$E,MATCH(男子登録情報!A849,所属情報!$A:$A,0)),"")</f>
        <v>492195</v>
      </c>
      <c r="M849" t="str">
        <f t="shared" si="26"/>
        <v>三神　大翔 (2)</v>
      </c>
      <c r="N849" t="str">
        <f t="shared" si="27"/>
        <v>ﾐｶﾐ ﾋﾛﾄ</v>
      </c>
      <c r="O849" t="str">
        <f>$J849&amp;" "&amp;$I849&amp;" "&amp;"("&amp;$F849&amp;")"</f>
        <v>JPN Hiroto (2)</v>
      </c>
      <c r="P849" t="s">
        <v>4778</v>
      </c>
      <c r="Q849" t="s">
        <v>4807</v>
      </c>
      <c r="R849" s="118" t="str">
        <f>IF($B849="","",RIGHT($E849*1000+100+COUNTIF($E$2:$E849,$E849),9))</f>
        <v>050404101</v>
      </c>
    </row>
    <row r="850" spans="1:18" customFormat="1" x14ac:dyDescent="0.4">
      <c r="A850" s="259" t="s">
        <v>313</v>
      </c>
      <c r="B850" s="259">
        <v>849</v>
      </c>
      <c r="C850" s="259" t="s">
        <v>5495</v>
      </c>
      <c r="D850" s="259" t="s">
        <v>5496</v>
      </c>
      <c r="E850" s="261">
        <v>20060909</v>
      </c>
      <c r="F850" s="262">
        <v>1</v>
      </c>
      <c r="G850">
        <v>28</v>
      </c>
      <c r="H850" s="263" t="s">
        <v>428</v>
      </c>
      <c r="I850" s="263" t="s">
        <v>6613</v>
      </c>
      <c r="J850" t="s">
        <v>4807</v>
      </c>
      <c r="L850">
        <f>IFERROR(INDEX(所属情報!$E:$E,MATCH(男子登録情報!A850,所属情報!$A:$A,0)),"")</f>
        <v>492195</v>
      </c>
      <c r="M850" t="str">
        <f t="shared" si="26"/>
        <v>長谷川　佑輝 (1)</v>
      </c>
      <c r="N850" t="str">
        <f t="shared" si="27"/>
        <v>ﾊｾｶﾞﾜ ﾕｳｷ</v>
      </c>
      <c r="O850" t="str">
        <f>$J850&amp;" "&amp;$I850&amp;" "&amp;"("&amp;$F850&amp;")"</f>
        <v>JPN Yuuki (1)</v>
      </c>
      <c r="P850" t="s">
        <v>4776</v>
      </c>
      <c r="Q850" t="s">
        <v>4807</v>
      </c>
      <c r="R850" s="118" t="str">
        <f>IF($B850="","",RIGHT($E850*1000+100+COUNTIF($E$2:$E850,$E850),9))</f>
        <v>060909101</v>
      </c>
    </row>
    <row r="851" spans="1:18" customFormat="1" x14ac:dyDescent="0.4">
      <c r="A851" s="259" t="s">
        <v>313</v>
      </c>
      <c r="B851" s="259">
        <v>850</v>
      </c>
      <c r="C851" s="259" t="s">
        <v>5497</v>
      </c>
      <c r="D851" s="259" t="s">
        <v>5498</v>
      </c>
      <c r="E851" s="261">
        <v>20060929</v>
      </c>
      <c r="F851" s="262">
        <v>1</v>
      </c>
      <c r="G851">
        <v>26</v>
      </c>
      <c r="H851" s="263" t="s">
        <v>6614</v>
      </c>
      <c r="I851" s="263" t="s">
        <v>6615</v>
      </c>
      <c r="J851" t="s">
        <v>4807</v>
      </c>
      <c r="L851">
        <f>IFERROR(INDEX(所属情報!$E:$E,MATCH(男子登録情報!A851,所属情報!$A:$A,0)),"")</f>
        <v>492195</v>
      </c>
      <c r="M851" t="str">
        <f t="shared" si="26"/>
        <v>筑紫　公秀 (1)</v>
      </c>
      <c r="N851" t="str">
        <f t="shared" si="27"/>
        <v>ﾂｸｼ ｷﾐﾋﾃﾞ</v>
      </c>
      <c r="O851" t="str">
        <f>$J851&amp;" "&amp;$I851&amp;" "&amp;"("&amp;$F851&amp;")"</f>
        <v>JPN Kimihide (1)</v>
      </c>
      <c r="P851" t="s">
        <v>4776</v>
      </c>
      <c r="Q851" t="s">
        <v>4807</v>
      </c>
      <c r="R851" s="118" t="str">
        <f>IF($B851="","",RIGHT($E851*1000+100+COUNTIF($E$2:$E851,$E851),9))</f>
        <v>060929101</v>
      </c>
    </row>
    <row r="852" spans="1:18" customFormat="1" x14ac:dyDescent="0.4">
      <c r="A852" s="259" t="s">
        <v>313</v>
      </c>
      <c r="B852" s="259">
        <v>851</v>
      </c>
      <c r="C852" s="259" t="s">
        <v>5499</v>
      </c>
      <c r="D852" s="259" t="s">
        <v>5500</v>
      </c>
      <c r="E852" s="261">
        <v>20060901</v>
      </c>
      <c r="F852" s="262">
        <v>1</v>
      </c>
      <c r="G852">
        <v>24</v>
      </c>
      <c r="H852" s="263" t="s">
        <v>6616</v>
      </c>
      <c r="I852" s="263" t="s">
        <v>6430</v>
      </c>
      <c r="J852" t="s">
        <v>4807</v>
      </c>
      <c r="L852">
        <f>IFERROR(INDEX(所属情報!$E:$E,MATCH(男子登録情報!A852,所属情報!$A:$A,0)),"")</f>
        <v>492195</v>
      </c>
      <c r="M852" t="str">
        <f t="shared" si="26"/>
        <v>文珠　榮太 (1)</v>
      </c>
      <c r="N852" t="str">
        <f t="shared" si="27"/>
        <v>ﾓﾝｼﾞｭ ｴｲﾀ</v>
      </c>
      <c r="O852" t="str">
        <f>$J852&amp;" "&amp;$I852&amp;" "&amp;"("&amp;$F852&amp;")"</f>
        <v>JPN Eita (1)</v>
      </c>
      <c r="P852" t="s">
        <v>4765</v>
      </c>
      <c r="Q852" t="s">
        <v>4807</v>
      </c>
      <c r="R852" s="118" t="str">
        <f>IF($B852="","",RIGHT($E852*1000+100+COUNTIF($E$2:$E852,$E852),9))</f>
        <v>060901101</v>
      </c>
    </row>
    <row r="853" spans="1:18" customFormat="1" x14ac:dyDescent="0.4">
      <c r="A853" s="259" t="s">
        <v>313</v>
      </c>
      <c r="B853" s="259">
        <v>852</v>
      </c>
      <c r="C853" s="259" t="s">
        <v>5501</v>
      </c>
      <c r="D853" s="259" t="s">
        <v>5502</v>
      </c>
      <c r="E853" s="261">
        <v>20060424</v>
      </c>
      <c r="F853" s="262">
        <v>1</v>
      </c>
      <c r="G853">
        <v>27</v>
      </c>
      <c r="H853" s="263" t="s">
        <v>3294</v>
      </c>
      <c r="I853" s="263" t="s">
        <v>73</v>
      </c>
      <c r="J853" t="s">
        <v>4807</v>
      </c>
      <c r="L853">
        <f>IFERROR(INDEX(所属情報!$E:$E,MATCH(男子登録情報!A853,所属情報!$A:$A,0)),"")</f>
        <v>492195</v>
      </c>
      <c r="M853" t="str">
        <f t="shared" si="26"/>
        <v>重村　波也斗 (1)</v>
      </c>
      <c r="N853" t="str">
        <f t="shared" si="27"/>
        <v>ｼｹﾞﾑﾗ ﾊﾔﾄ</v>
      </c>
      <c r="O853" t="str">
        <f>$J853&amp;" "&amp;$I853&amp;" "&amp;"("&amp;$F853&amp;")"</f>
        <v>JPN Hayato (1)</v>
      </c>
      <c r="P853" t="s">
        <v>4771</v>
      </c>
      <c r="Q853" t="s">
        <v>4807</v>
      </c>
      <c r="R853" s="118" t="str">
        <f>IF($B853="","",RIGHT($E853*1000+100+COUNTIF($E$2:$E853,$E853),9))</f>
        <v>060424101</v>
      </c>
    </row>
    <row r="854" spans="1:18" customFormat="1" x14ac:dyDescent="0.4">
      <c r="A854" s="259" t="s">
        <v>313</v>
      </c>
      <c r="B854" s="259">
        <v>853</v>
      </c>
      <c r="C854" s="259" t="s">
        <v>5503</v>
      </c>
      <c r="D854" s="259" t="s">
        <v>5504</v>
      </c>
      <c r="E854" s="261">
        <v>20060417</v>
      </c>
      <c r="F854" s="262">
        <v>1</v>
      </c>
      <c r="G854">
        <v>26</v>
      </c>
      <c r="H854" s="263" t="s">
        <v>110</v>
      </c>
      <c r="I854" s="263" t="s">
        <v>6617</v>
      </c>
      <c r="J854" t="s">
        <v>4807</v>
      </c>
      <c r="L854">
        <f>IFERROR(INDEX(所属情報!$E:$E,MATCH(男子登録情報!A854,所属情報!$A:$A,0)),"")</f>
        <v>492195</v>
      </c>
      <c r="M854" t="str">
        <f t="shared" si="26"/>
        <v>中村　昊羽 (1)</v>
      </c>
      <c r="N854" t="str">
        <f t="shared" si="27"/>
        <v>ﾅｶﾑﾗ ｺｳ</v>
      </c>
      <c r="O854" t="str">
        <f>$J854&amp;" "&amp;$I854&amp;" "&amp;"("&amp;$F854&amp;")"</f>
        <v>JPN Kou (1)</v>
      </c>
      <c r="P854" t="s">
        <v>4781</v>
      </c>
      <c r="Q854" t="s">
        <v>4807</v>
      </c>
      <c r="R854" s="118" t="str">
        <f>IF($B854="","",RIGHT($E854*1000+100+COUNTIF($E$2:$E854,$E854),9))</f>
        <v>060417101</v>
      </c>
    </row>
    <row r="855" spans="1:18" customFormat="1" x14ac:dyDescent="0.4">
      <c r="A855" s="259" t="s">
        <v>313</v>
      </c>
      <c r="B855" s="259">
        <v>854</v>
      </c>
      <c r="C855" s="259" t="s">
        <v>5505</v>
      </c>
      <c r="D855" s="259" t="s">
        <v>5506</v>
      </c>
      <c r="E855" s="261">
        <v>20070212</v>
      </c>
      <c r="F855" s="262">
        <v>1</v>
      </c>
      <c r="G855">
        <v>34</v>
      </c>
      <c r="H855" s="263" t="s">
        <v>437</v>
      </c>
      <c r="I855" s="263" t="s">
        <v>4417</v>
      </c>
      <c r="J855" t="s">
        <v>4807</v>
      </c>
      <c r="L855">
        <f>IFERROR(INDEX(所属情報!$E:$E,MATCH(男子登録情報!A855,所属情報!$A:$A,0)),"")</f>
        <v>492195</v>
      </c>
      <c r="M855" t="str">
        <f t="shared" si="26"/>
        <v>三浦　慈音 (1)</v>
      </c>
      <c r="N855" t="str">
        <f t="shared" si="27"/>
        <v>ﾐｳﾗ ｼﾞｵﾝ</v>
      </c>
      <c r="O855" t="str">
        <f>$J855&amp;" "&amp;$I855&amp;" "&amp;"("&amp;$F855&amp;")"</f>
        <v>JPN Jion (1)</v>
      </c>
      <c r="P855" t="s">
        <v>4776</v>
      </c>
      <c r="Q855" t="s">
        <v>4807</v>
      </c>
      <c r="R855" s="118" t="str">
        <f>IF($B855="","",RIGHT($E855*1000+100+COUNTIF($E$2:$E855,$E855),9))</f>
        <v>070212101</v>
      </c>
    </row>
    <row r="856" spans="1:18" customFormat="1" x14ac:dyDescent="0.4">
      <c r="A856" s="259" t="s">
        <v>313</v>
      </c>
      <c r="B856" s="259">
        <v>855</v>
      </c>
      <c r="C856" s="259" t="s">
        <v>5507</v>
      </c>
      <c r="D856" s="259" t="s">
        <v>5508</v>
      </c>
      <c r="E856" s="261">
        <v>20040519</v>
      </c>
      <c r="F856" s="262">
        <v>2</v>
      </c>
      <c r="G856">
        <v>39</v>
      </c>
      <c r="H856" s="263" t="s">
        <v>6618</v>
      </c>
      <c r="I856" s="263" t="s">
        <v>155</v>
      </c>
      <c r="J856" t="s">
        <v>4807</v>
      </c>
      <c r="L856">
        <f>IFERROR(INDEX(所属情報!$E:$E,MATCH(男子登録情報!A856,所属情報!$A:$A,0)),"")</f>
        <v>492195</v>
      </c>
      <c r="M856" t="str">
        <f t="shared" si="26"/>
        <v>溝渕　遼太 (2)</v>
      </c>
      <c r="N856" t="str">
        <f t="shared" si="27"/>
        <v>ﾐｿﾞﾌﾞﾁ ﾘｮｳﾀ</v>
      </c>
      <c r="O856" t="str">
        <f>$J856&amp;" "&amp;$I856&amp;" "&amp;"("&amp;$F856&amp;")"</f>
        <v>JPN Ryota (2)</v>
      </c>
      <c r="P856" t="s">
        <v>4765</v>
      </c>
      <c r="Q856" t="s">
        <v>4807</v>
      </c>
      <c r="R856" s="118" t="str">
        <f>IF($B856="","",RIGHT($E856*1000+100+COUNTIF($E$2:$E856,$E856),9))</f>
        <v>040519104</v>
      </c>
    </row>
    <row r="857" spans="1:18" customFormat="1" x14ac:dyDescent="0.4">
      <c r="A857" s="259" t="s">
        <v>313</v>
      </c>
      <c r="B857" s="259">
        <v>856</v>
      </c>
      <c r="C857" s="259" t="s">
        <v>5509</v>
      </c>
      <c r="D857" s="259" t="s">
        <v>5510</v>
      </c>
      <c r="E857" s="261">
        <v>20051210</v>
      </c>
      <c r="F857" s="262">
        <v>2</v>
      </c>
      <c r="G857">
        <v>28</v>
      </c>
      <c r="H857" s="263" t="s">
        <v>6619</v>
      </c>
      <c r="I857" s="263" t="s">
        <v>246</v>
      </c>
      <c r="J857" t="s">
        <v>4807</v>
      </c>
      <c r="L857">
        <f>IFERROR(INDEX(所属情報!$E:$E,MATCH(男子登録情報!A857,所属情報!$A:$A,0)),"")</f>
        <v>492195</v>
      </c>
      <c r="M857" t="str">
        <f t="shared" si="26"/>
        <v>政平　渉太 (2)</v>
      </c>
      <c r="N857" t="str">
        <f t="shared" si="27"/>
        <v>ﾏｻﾋﾗ ｼｮｳﾀ</v>
      </c>
      <c r="O857" t="str">
        <f>$J857&amp;" "&amp;$I857&amp;" "&amp;"("&amp;$F857&amp;")"</f>
        <v>JPN Shota (2)</v>
      </c>
      <c r="P857" t="s">
        <v>4795</v>
      </c>
      <c r="Q857" t="s">
        <v>4807</v>
      </c>
      <c r="R857" s="118" t="str">
        <f>IF($B857="","",RIGHT($E857*1000+100+COUNTIF($E$2:$E857,$E857),9))</f>
        <v>051210101</v>
      </c>
    </row>
    <row r="858" spans="1:18" customFormat="1" x14ac:dyDescent="0.4">
      <c r="A858" s="259" t="s">
        <v>313</v>
      </c>
      <c r="B858" s="259">
        <v>857</v>
      </c>
      <c r="C858" s="259" t="s">
        <v>5511</v>
      </c>
      <c r="D858" s="259" t="s">
        <v>5512</v>
      </c>
      <c r="E858" s="261">
        <v>20060815</v>
      </c>
      <c r="F858" s="262">
        <v>1</v>
      </c>
      <c r="G858">
        <v>28</v>
      </c>
      <c r="H858" s="263" t="s">
        <v>38</v>
      </c>
      <c r="I858" s="263" t="s">
        <v>492</v>
      </c>
      <c r="J858" t="s">
        <v>4807</v>
      </c>
      <c r="L858">
        <f>IFERROR(INDEX(所属情報!$E:$E,MATCH(男子登録情報!A858,所属情報!$A:$A,0)),"")</f>
        <v>492195</v>
      </c>
      <c r="M858" t="str">
        <f t="shared" si="26"/>
        <v>山田　那月 (1)</v>
      </c>
      <c r="N858" t="str">
        <f t="shared" si="27"/>
        <v>ﾔﾏﾀﾞ ﾅﾂｷ</v>
      </c>
      <c r="O858" t="str">
        <f>$J858&amp;" "&amp;$I858&amp;" "&amp;"("&amp;$F858&amp;")"</f>
        <v>JPN Natsuki (1)</v>
      </c>
      <c r="P858" t="s">
        <v>4800</v>
      </c>
      <c r="Q858" t="s">
        <v>4807</v>
      </c>
      <c r="R858" s="118" t="str">
        <f>IF($B858="","",RIGHT($E858*1000+100+COUNTIF($E$2:$E858,$E858),9))</f>
        <v>060815101</v>
      </c>
    </row>
    <row r="859" spans="1:18" customFormat="1" x14ac:dyDescent="0.4">
      <c r="A859" s="259" t="s">
        <v>313</v>
      </c>
      <c r="B859" s="259">
        <v>858</v>
      </c>
      <c r="C859" s="259" t="s">
        <v>5513</v>
      </c>
      <c r="D859" s="259" t="s">
        <v>5514</v>
      </c>
      <c r="E859" s="261">
        <v>20060819</v>
      </c>
      <c r="F859" s="262">
        <v>1</v>
      </c>
      <c r="G859">
        <v>27</v>
      </c>
      <c r="H859" s="263" t="s">
        <v>6620</v>
      </c>
      <c r="I859" s="263" t="s">
        <v>36</v>
      </c>
      <c r="J859" t="s">
        <v>4807</v>
      </c>
      <c r="L859">
        <f>IFERROR(INDEX(所属情報!$E:$E,MATCH(男子登録情報!A859,所属情報!$A:$A,0)),"")</f>
        <v>492195</v>
      </c>
      <c r="M859" t="str">
        <f t="shared" si="26"/>
        <v>末武　勇樹 (1)</v>
      </c>
      <c r="N859" t="str">
        <f t="shared" si="27"/>
        <v>ｽｴﾀｹ ﾕｳｷ</v>
      </c>
      <c r="O859" t="str">
        <f>$J859&amp;" "&amp;$I859&amp;" "&amp;"("&amp;$F859&amp;")"</f>
        <v>JPN Yuki (1)</v>
      </c>
      <c r="P859" t="s">
        <v>4783</v>
      </c>
      <c r="Q859" t="s">
        <v>4807</v>
      </c>
      <c r="R859" s="118" t="str">
        <f>IF($B859="","",RIGHT($E859*1000+100+COUNTIF($E$2:$E859,$E859),9))</f>
        <v>060819101</v>
      </c>
    </row>
    <row r="860" spans="1:18" customFormat="1" x14ac:dyDescent="0.4">
      <c r="A860" s="259" t="s">
        <v>313</v>
      </c>
      <c r="B860" s="259">
        <v>859</v>
      </c>
      <c r="C860" s="259" t="s">
        <v>5515</v>
      </c>
      <c r="D860" s="259" t="s">
        <v>5516</v>
      </c>
      <c r="E860" s="261">
        <v>20060829</v>
      </c>
      <c r="F860" s="262">
        <v>1</v>
      </c>
      <c r="G860">
        <v>28</v>
      </c>
      <c r="H860" s="263" t="s">
        <v>6621</v>
      </c>
      <c r="I860" s="263" t="s">
        <v>73</v>
      </c>
      <c r="J860" t="s">
        <v>4807</v>
      </c>
      <c r="L860">
        <f>IFERROR(INDEX(所属情報!$E:$E,MATCH(男子登録情報!A860,所属情報!$A:$A,0)),"")</f>
        <v>492195</v>
      </c>
      <c r="M860" t="str">
        <f t="shared" si="26"/>
        <v>藪西　隼人 (1)</v>
      </c>
      <c r="N860" t="str">
        <f t="shared" si="27"/>
        <v>ﾔﾌﾞﾆｼ ﾊﾔﾄ</v>
      </c>
      <c r="O860" t="str">
        <f>$J860&amp;" "&amp;$I860&amp;" "&amp;"("&amp;$F860&amp;")"</f>
        <v>JPN Hayato (1)</v>
      </c>
      <c r="P860" t="s">
        <v>4765</v>
      </c>
      <c r="Q860" t="s">
        <v>4807</v>
      </c>
      <c r="R860" s="118" t="str">
        <f>IF($B860="","",RIGHT($E860*1000+100+COUNTIF($E$2:$E860,$E860),9))</f>
        <v>060829101</v>
      </c>
    </row>
    <row r="861" spans="1:18" customFormat="1" x14ac:dyDescent="0.4">
      <c r="A861" s="259" t="s">
        <v>483</v>
      </c>
      <c r="B861" s="259">
        <v>860</v>
      </c>
      <c r="C861" s="259" t="s">
        <v>501</v>
      </c>
      <c r="D861" s="259" t="s">
        <v>502</v>
      </c>
      <c r="E861" s="261">
        <v>20010621</v>
      </c>
      <c r="F861" s="262" t="s">
        <v>453</v>
      </c>
      <c r="G861">
        <v>33</v>
      </c>
      <c r="H861" s="263" t="s">
        <v>114</v>
      </c>
      <c r="I861" s="263" t="s">
        <v>400</v>
      </c>
      <c r="J861" t="s">
        <v>4807</v>
      </c>
      <c r="L861">
        <f>IFERROR(INDEX(所属情報!$E:$E,MATCH(男子登録情報!A861,所属情報!$A:$A,0)),"")</f>
        <v>490048</v>
      </c>
      <c r="M861" t="str">
        <f t="shared" si="26"/>
        <v>齋藤　啓 (M2)</v>
      </c>
      <c r="N861" t="str">
        <f t="shared" si="27"/>
        <v>ｻｲﾄｳ ｹｲ</v>
      </c>
      <c r="O861" t="str">
        <f>$J861&amp;" "&amp;$I861&amp;" "&amp;"("&amp;$F861&amp;")"</f>
        <v>JPN Kei (M2)</v>
      </c>
      <c r="P861" t="s">
        <v>4766</v>
      </c>
      <c r="Q861" t="s">
        <v>4807</v>
      </c>
      <c r="R861" s="118" t="str">
        <f>IF($B861="","",RIGHT($E861*1000+100+COUNTIF($E$2:$E861,$E861),9))</f>
        <v>010621101</v>
      </c>
    </row>
    <row r="862" spans="1:18" customFormat="1" x14ac:dyDescent="0.4">
      <c r="A862" s="259" t="s">
        <v>483</v>
      </c>
      <c r="B862" s="259">
        <v>861</v>
      </c>
      <c r="C862" s="259" t="s">
        <v>503</v>
      </c>
      <c r="D862" s="259" t="s">
        <v>504</v>
      </c>
      <c r="E862" s="261">
        <v>20011017</v>
      </c>
      <c r="F862" s="262" t="s">
        <v>453</v>
      </c>
      <c r="G862">
        <v>29</v>
      </c>
      <c r="H862" s="263" t="s">
        <v>439</v>
      </c>
      <c r="I862" s="263" t="s">
        <v>505</v>
      </c>
      <c r="J862" t="s">
        <v>4807</v>
      </c>
      <c r="L862">
        <f>IFERROR(INDEX(所属情報!$E:$E,MATCH(男子登録情報!A862,所属情報!$A:$A,0)),"")</f>
        <v>490048</v>
      </c>
      <c r="M862" t="str">
        <f t="shared" si="26"/>
        <v>梶　慎介 (M2)</v>
      </c>
      <c r="N862" t="str">
        <f t="shared" si="27"/>
        <v>ｶｼﾞ ｼﾝｽｹ</v>
      </c>
      <c r="O862" t="str">
        <f>$J862&amp;" "&amp;$I862&amp;" "&amp;"("&amp;$F862&amp;")"</f>
        <v>JPN Shinsuke (M2)</v>
      </c>
      <c r="P862" t="s">
        <v>4765</v>
      </c>
      <c r="Q862" t="s">
        <v>4807</v>
      </c>
      <c r="R862" s="118" t="str">
        <f>IF($B862="","",RIGHT($E862*1000+100+COUNTIF($E$2:$E862,$E862),9))</f>
        <v>011017101</v>
      </c>
    </row>
    <row r="863" spans="1:18" customFormat="1" x14ac:dyDescent="0.4">
      <c r="A863" s="259" t="s">
        <v>483</v>
      </c>
      <c r="B863" s="259">
        <v>862</v>
      </c>
      <c r="C863" s="259" t="s">
        <v>506</v>
      </c>
      <c r="D863" s="259" t="s">
        <v>507</v>
      </c>
      <c r="E863" s="261">
        <v>20000530</v>
      </c>
      <c r="F863" s="262" t="s">
        <v>453</v>
      </c>
      <c r="G863">
        <v>13</v>
      </c>
      <c r="H863" s="263" t="s">
        <v>372</v>
      </c>
      <c r="I863" s="263" t="s">
        <v>461</v>
      </c>
      <c r="J863" t="s">
        <v>4807</v>
      </c>
      <c r="L863">
        <f>IFERROR(INDEX(所属情報!$E:$E,MATCH(男子登録情報!A863,所属情報!$A:$A,0)),"")</f>
        <v>490048</v>
      </c>
      <c r="M863" t="str">
        <f t="shared" si="26"/>
        <v>木之下　隆弘 (M2)</v>
      </c>
      <c r="N863" t="str">
        <f t="shared" si="27"/>
        <v>ｷﾉｼﾀ ﾀｶﾋﾛ</v>
      </c>
      <c r="O863" t="str">
        <f>$J863&amp;" "&amp;$I863&amp;" "&amp;"("&amp;$F863&amp;")"</f>
        <v>JPN Takahiro (M2)</v>
      </c>
      <c r="P863" t="s">
        <v>4765</v>
      </c>
      <c r="Q863" t="s">
        <v>4807</v>
      </c>
      <c r="R863" s="118" t="str">
        <f>IF($B863="","",RIGHT($E863*1000+100+COUNTIF($E$2:$E863,$E863),9))</f>
        <v>000530101</v>
      </c>
    </row>
    <row r="864" spans="1:18" customFormat="1" x14ac:dyDescent="0.4">
      <c r="A864" s="259" t="s">
        <v>483</v>
      </c>
      <c r="B864" s="259">
        <v>863</v>
      </c>
      <c r="C864" s="259" t="s">
        <v>508</v>
      </c>
      <c r="D864" s="259" t="s">
        <v>509</v>
      </c>
      <c r="E864" s="261">
        <v>20010723</v>
      </c>
      <c r="F864" s="262" t="s">
        <v>453</v>
      </c>
      <c r="G864">
        <v>8</v>
      </c>
      <c r="H864" s="263" t="s">
        <v>510</v>
      </c>
      <c r="I864" s="263" t="s">
        <v>243</v>
      </c>
      <c r="J864" t="s">
        <v>4807</v>
      </c>
      <c r="L864">
        <f>IFERROR(INDEX(所属情報!$E:$E,MATCH(男子登録情報!A864,所属情報!$A:$A,0)),"")</f>
        <v>490048</v>
      </c>
      <c r="M864" t="str">
        <f t="shared" si="26"/>
        <v>島村　夏惟 (M2)</v>
      </c>
      <c r="N864" t="str">
        <f t="shared" si="27"/>
        <v>ｼﾏﾑﾗ ｶｲ</v>
      </c>
      <c r="O864" t="str">
        <f>$J864&amp;" "&amp;$I864&amp;" "&amp;"("&amp;$F864&amp;")"</f>
        <v>JPN Kai (M2)</v>
      </c>
      <c r="P864" t="s">
        <v>4765</v>
      </c>
      <c r="Q864" t="s">
        <v>4807</v>
      </c>
      <c r="R864" s="118" t="str">
        <f>IF($B864="","",RIGHT($E864*1000+100+COUNTIF($E$2:$E864,$E864),9))</f>
        <v>010723101</v>
      </c>
    </row>
    <row r="865" spans="1:18" customFormat="1" x14ac:dyDescent="0.4">
      <c r="A865" s="259" t="s">
        <v>483</v>
      </c>
      <c r="B865" s="259">
        <v>864</v>
      </c>
      <c r="C865" s="259" t="s">
        <v>512</v>
      </c>
      <c r="D865" s="259" t="s">
        <v>513</v>
      </c>
      <c r="E865" s="261">
        <v>20020304</v>
      </c>
      <c r="F865" s="262" t="s">
        <v>453</v>
      </c>
      <c r="G865">
        <v>20</v>
      </c>
      <c r="H865" s="263" t="s">
        <v>469</v>
      </c>
      <c r="I865" s="263" t="s">
        <v>29</v>
      </c>
      <c r="J865" t="s">
        <v>4807</v>
      </c>
      <c r="L865">
        <f>IFERROR(INDEX(所属情報!$E:$E,MATCH(男子登録情報!A865,所属情報!$A:$A,0)),"")</f>
        <v>490048</v>
      </c>
      <c r="M865" t="str">
        <f t="shared" si="26"/>
        <v>原　圭佑 (M2)</v>
      </c>
      <c r="N865" t="str">
        <f t="shared" si="27"/>
        <v>ﾊﾗ ｹｲｽｹ</v>
      </c>
      <c r="O865" t="str">
        <f>$J865&amp;" "&amp;$I865&amp;" "&amp;"("&amp;$F865&amp;")"</f>
        <v>JPN Keisuke (M2)</v>
      </c>
      <c r="P865" t="s">
        <v>4765</v>
      </c>
      <c r="Q865" t="s">
        <v>4807</v>
      </c>
      <c r="R865" s="118" t="str">
        <f>IF($B865="","",RIGHT($E865*1000+100+COUNTIF($E$2:$E865,$E865),9))</f>
        <v>020304101</v>
      </c>
    </row>
    <row r="866" spans="1:18" customFormat="1" x14ac:dyDescent="0.4">
      <c r="A866" s="259" t="s">
        <v>483</v>
      </c>
      <c r="B866" s="259">
        <v>865</v>
      </c>
      <c r="C866" s="259" t="s">
        <v>906</v>
      </c>
      <c r="D866" s="259" t="s">
        <v>907</v>
      </c>
      <c r="E866" s="261">
        <v>20020409</v>
      </c>
      <c r="F866" s="262" t="s">
        <v>150</v>
      </c>
      <c r="G866">
        <v>27</v>
      </c>
      <c r="H866" s="263" t="s">
        <v>176</v>
      </c>
      <c r="I866" s="263" t="s">
        <v>222</v>
      </c>
      <c r="J866" t="s">
        <v>4807</v>
      </c>
      <c r="L866">
        <f>IFERROR(INDEX(所属情報!$E:$E,MATCH(男子登録情報!A866,所属情報!$A:$A,0)),"")</f>
        <v>490048</v>
      </c>
      <c r="M866" t="str">
        <f t="shared" si="26"/>
        <v>中川　遥仁 (M1)</v>
      </c>
      <c r="N866" t="str">
        <f t="shared" si="27"/>
        <v>ﾅｶｶﾞﾜ ﾊﾙﾄ</v>
      </c>
      <c r="O866" t="str">
        <f>$J866&amp;" "&amp;$I866&amp;" "&amp;"("&amp;$F866&amp;")"</f>
        <v>JPN Haruto (M1)</v>
      </c>
      <c r="P866" t="s">
        <v>4770</v>
      </c>
      <c r="Q866" t="s">
        <v>4807</v>
      </c>
      <c r="R866" s="118" t="str">
        <f>IF($B866="","",RIGHT($E866*1000+100+COUNTIF($E$2:$E866,$E866),9))</f>
        <v>020409101</v>
      </c>
    </row>
    <row r="867" spans="1:18" customFormat="1" x14ac:dyDescent="0.4">
      <c r="A867" s="259" t="s">
        <v>483</v>
      </c>
      <c r="B867" s="259">
        <v>866</v>
      </c>
      <c r="C867" s="259" t="s">
        <v>910</v>
      </c>
      <c r="D867" s="259" t="s">
        <v>911</v>
      </c>
      <c r="E867" s="261">
        <v>20020926</v>
      </c>
      <c r="F867" s="262" t="s">
        <v>150</v>
      </c>
      <c r="G867">
        <v>27</v>
      </c>
      <c r="H867" s="263" t="s">
        <v>212</v>
      </c>
      <c r="I867" s="263" t="s">
        <v>118</v>
      </c>
      <c r="J867" t="s">
        <v>4807</v>
      </c>
      <c r="L867">
        <f>IFERROR(INDEX(所属情報!$E:$E,MATCH(男子登録情報!A867,所属情報!$A:$A,0)),"")</f>
        <v>490048</v>
      </c>
      <c r="M867" t="str">
        <f t="shared" si="26"/>
        <v>山中　駿 (M1)</v>
      </c>
      <c r="N867" t="str">
        <f t="shared" si="27"/>
        <v>ﾔﾏﾅｶ ｼｭﾝ</v>
      </c>
      <c r="O867" t="str">
        <f>$J867&amp;" "&amp;$I867&amp;" "&amp;"("&amp;$F867&amp;")"</f>
        <v>JPN Shun (M1)</v>
      </c>
      <c r="P867" t="s">
        <v>4770</v>
      </c>
      <c r="Q867" t="s">
        <v>4807</v>
      </c>
      <c r="R867" s="118" t="str">
        <f>IF($B867="","",RIGHT($E867*1000+100+COUNTIF($E$2:$E867,$E867),9))</f>
        <v>020926101</v>
      </c>
    </row>
    <row r="868" spans="1:18" customFormat="1" x14ac:dyDescent="0.4">
      <c r="A868" s="259" t="s">
        <v>483</v>
      </c>
      <c r="B868" s="259">
        <v>867</v>
      </c>
      <c r="C868" s="259" t="s">
        <v>912</v>
      </c>
      <c r="D868" s="259" t="s">
        <v>913</v>
      </c>
      <c r="E868" s="261">
        <v>20020908</v>
      </c>
      <c r="F868" s="262" t="s">
        <v>150</v>
      </c>
      <c r="G868">
        <v>27</v>
      </c>
      <c r="H868" s="263" t="s">
        <v>156</v>
      </c>
      <c r="I868" s="263" t="s">
        <v>747</v>
      </c>
      <c r="J868" t="s">
        <v>4807</v>
      </c>
      <c r="L868">
        <f>IFERROR(INDEX(所属情報!$E:$E,MATCH(男子登録情報!A868,所属情報!$A:$A,0)),"")</f>
        <v>490048</v>
      </c>
      <c r="M868" t="str">
        <f t="shared" si="26"/>
        <v>長田　雅史 (M1)</v>
      </c>
      <c r="N868" t="str">
        <f t="shared" si="27"/>
        <v>ﾅｶﾞﾀ ﾏｻｼ</v>
      </c>
      <c r="O868" t="str">
        <f>$J868&amp;" "&amp;$I868&amp;" "&amp;"("&amp;$F868&amp;")"</f>
        <v>JPN Masashi (M1)</v>
      </c>
      <c r="P868" t="s">
        <v>4765</v>
      </c>
      <c r="Q868" t="s">
        <v>4807</v>
      </c>
      <c r="R868" s="118" t="str">
        <f>IF($B868="","",RIGHT($E868*1000+100+COUNTIF($E$2:$E868,$E868),9))</f>
        <v>020908101</v>
      </c>
    </row>
    <row r="869" spans="1:18" customFormat="1" x14ac:dyDescent="0.4">
      <c r="A869" s="259" t="s">
        <v>483</v>
      </c>
      <c r="B869" s="259">
        <v>868</v>
      </c>
      <c r="C869" s="259" t="s">
        <v>1041</v>
      </c>
      <c r="D869" s="259" t="s">
        <v>1042</v>
      </c>
      <c r="E869" s="261">
        <v>20020703</v>
      </c>
      <c r="F869" s="262" t="s">
        <v>150</v>
      </c>
      <c r="G869">
        <v>26</v>
      </c>
      <c r="H869" s="263" t="s">
        <v>331</v>
      </c>
      <c r="I869" s="263" t="s">
        <v>107</v>
      </c>
      <c r="J869" t="s">
        <v>4807</v>
      </c>
      <c r="L869">
        <f>IFERROR(INDEX(所属情報!$E:$E,MATCH(男子登録情報!A869,所属情報!$A:$A,0)),"")</f>
        <v>490048</v>
      </c>
      <c r="M869" t="str">
        <f t="shared" si="26"/>
        <v>西川　洸平 (M1)</v>
      </c>
      <c r="N869" t="str">
        <f t="shared" si="27"/>
        <v>ﾆｼｶﾜ ｺｳﾍｲ</v>
      </c>
      <c r="O869" t="str">
        <f>$J869&amp;" "&amp;$I869&amp;" "&amp;"("&amp;$F869&amp;")"</f>
        <v>JPN Kohei (M1)</v>
      </c>
      <c r="P869" t="s">
        <v>4782</v>
      </c>
      <c r="Q869" t="s">
        <v>4807</v>
      </c>
      <c r="R869" s="118" t="str">
        <f>IF($B869="","",RIGHT($E869*1000+100+COUNTIF($E$2:$E869,$E869),9))</f>
        <v>020703101</v>
      </c>
    </row>
    <row r="870" spans="1:18" customFormat="1" x14ac:dyDescent="0.4">
      <c r="A870" s="259" t="s">
        <v>483</v>
      </c>
      <c r="B870" s="259">
        <v>869</v>
      </c>
      <c r="C870" s="259" t="s">
        <v>1043</v>
      </c>
      <c r="D870" s="259" t="s">
        <v>1044</v>
      </c>
      <c r="E870" s="261">
        <v>20010918</v>
      </c>
      <c r="F870" s="262" t="s">
        <v>150</v>
      </c>
      <c r="G870">
        <v>13</v>
      </c>
      <c r="H870" s="263" t="s">
        <v>713</v>
      </c>
      <c r="I870" s="263" t="s">
        <v>224</v>
      </c>
      <c r="J870" t="s">
        <v>4807</v>
      </c>
      <c r="L870">
        <f>IFERROR(INDEX(所属情報!$E:$E,MATCH(男子登録情報!A870,所属情報!$A:$A,0)),"")</f>
        <v>490048</v>
      </c>
      <c r="M870" t="str">
        <f t="shared" si="26"/>
        <v>平山　悦章 (M1)</v>
      </c>
      <c r="N870" t="str">
        <f t="shared" si="27"/>
        <v>ﾋﾗﾔﾏ ﾖｼｱｷ</v>
      </c>
      <c r="O870" t="str">
        <f>$J870&amp;" "&amp;$I870&amp;" "&amp;"("&amp;$F870&amp;")"</f>
        <v>JPN Yoshiaki (M1)</v>
      </c>
      <c r="P870" t="s">
        <v>4766</v>
      </c>
      <c r="Q870" t="s">
        <v>4807</v>
      </c>
      <c r="R870" s="118" t="str">
        <f>IF($B870="","",RIGHT($E870*1000+100+COUNTIF($E$2:$E870,$E870),9))</f>
        <v>010918101</v>
      </c>
    </row>
    <row r="871" spans="1:18" customFormat="1" x14ac:dyDescent="0.4">
      <c r="A871" s="259" t="s">
        <v>483</v>
      </c>
      <c r="B871" s="259">
        <v>870</v>
      </c>
      <c r="C871" s="259" t="s">
        <v>1045</v>
      </c>
      <c r="D871" s="259" t="s">
        <v>1046</v>
      </c>
      <c r="E871" s="261">
        <v>20020803</v>
      </c>
      <c r="F871" s="262" t="s">
        <v>150</v>
      </c>
      <c r="G871">
        <v>33</v>
      </c>
      <c r="H871" s="263" t="s">
        <v>1047</v>
      </c>
      <c r="I871" s="263" t="s">
        <v>92</v>
      </c>
      <c r="J871" t="s">
        <v>4807</v>
      </c>
      <c r="L871">
        <f>IFERROR(INDEX(所属情報!$E:$E,MATCH(男子登録情報!A871,所属情報!$A:$A,0)),"")</f>
        <v>490048</v>
      </c>
      <c r="M871" t="str">
        <f t="shared" si="26"/>
        <v>金盛　圭悟 (M1)</v>
      </c>
      <c r="N871" t="str">
        <f t="shared" si="27"/>
        <v>ｶﾅﾓﾘ ｹｲｺﾞ</v>
      </c>
      <c r="O871" t="str">
        <f>$J871&amp;" "&amp;$I871&amp;" "&amp;"("&amp;$F871&amp;")"</f>
        <v>JPN Keigo (M1)</v>
      </c>
      <c r="P871" t="s">
        <v>4765</v>
      </c>
      <c r="Q871" t="s">
        <v>4807</v>
      </c>
      <c r="R871" s="118" t="str">
        <f>IF($B871="","",RIGHT($E871*1000+100+COUNTIF($E$2:$E871,$E871),9))</f>
        <v>020803101</v>
      </c>
    </row>
    <row r="872" spans="1:18" customFormat="1" x14ac:dyDescent="0.4">
      <c r="A872" s="259" t="s">
        <v>483</v>
      </c>
      <c r="B872" s="259">
        <v>871</v>
      </c>
      <c r="C872" s="259" t="s">
        <v>2378</v>
      </c>
      <c r="D872" s="259" t="s">
        <v>1053</v>
      </c>
      <c r="E872" s="261">
        <v>20010820</v>
      </c>
      <c r="F872" s="262" t="s">
        <v>150</v>
      </c>
      <c r="G872">
        <v>14</v>
      </c>
      <c r="H872" s="263" t="s">
        <v>374</v>
      </c>
      <c r="I872" s="263" t="s">
        <v>435</v>
      </c>
      <c r="J872" t="s">
        <v>4807</v>
      </c>
      <c r="L872">
        <f>IFERROR(INDEX(所属情報!$E:$E,MATCH(男子登録情報!A872,所属情報!$A:$A,0)),"")</f>
        <v>490048</v>
      </c>
      <c r="M872" t="str">
        <f t="shared" si="26"/>
        <v>髙山　兼輔 (M1)</v>
      </c>
      <c r="N872" t="str">
        <f t="shared" si="27"/>
        <v>ﾀｶﾔﾏ ｹﾝｽｹ</v>
      </c>
      <c r="O872" t="str">
        <f>$J872&amp;" "&amp;$I872&amp;" "&amp;"("&amp;$F872&amp;")"</f>
        <v>JPN Kensuke (M1)</v>
      </c>
      <c r="P872" t="s">
        <v>4765</v>
      </c>
      <c r="Q872" t="s">
        <v>4807</v>
      </c>
      <c r="R872" s="118" t="str">
        <f>IF($B872="","",RIGHT($E872*1000+100+COUNTIF($E$2:$E872,$E872),9))</f>
        <v>010820101</v>
      </c>
    </row>
    <row r="873" spans="1:18" customFormat="1" x14ac:dyDescent="0.4">
      <c r="A873" s="259" t="s">
        <v>483</v>
      </c>
      <c r="B873" s="259">
        <v>872</v>
      </c>
      <c r="C873" s="259" t="s">
        <v>1054</v>
      </c>
      <c r="D873" s="259" t="s">
        <v>1055</v>
      </c>
      <c r="E873" s="261">
        <v>20021003</v>
      </c>
      <c r="F873" s="262" t="s">
        <v>150</v>
      </c>
      <c r="G873">
        <v>1</v>
      </c>
      <c r="H873" s="263" t="s">
        <v>133</v>
      </c>
      <c r="I873" s="263" t="s">
        <v>529</v>
      </c>
      <c r="J873" t="s">
        <v>4807</v>
      </c>
      <c r="L873">
        <f>IFERROR(INDEX(所属情報!$E:$E,MATCH(男子登録情報!A873,所属情報!$A:$A,0)),"")</f>
        <v>490048</v>
      </c>
      <c r="M873" t="str">
        <f t="shared" si="26"/>
        <v>髙田　雄平 (M1)</v>
      </c>
      <c r="N873" t="str">
        <f t="shared" si="27"/>
        <v>ﾀｶﾀﾞ ﾕｳﾍｲ</v>
      </c>
      <c r="O873" t="str">
        <f>$J873&amp;" "&amp;$I873&amp;" "&amp;"("&amp;$F873&amp;")"</f>
        <v>JPN Yuhei (M1)</v>
      </c>
      <c r="P873" t="s">
        <v>4765</v>
      </c>
      <c r="Q873" t="s">
        <v>4807</v>
      </c>
      <c r="R873" s="118" t="str">
        <f>IF($B873="","",RIGHT($E873*1000+100+COUNTIF($E$2:$E873,$E873),9))</f>
        <v>021003101</v>
      </c>
    </row>
    <row r="874" spans="1:18" customFormat="1" x14ac:dyDescent="0.4">
      <c r="A874" s="259" t="s">
        <v>483</v>
      </c>
      <c r="B874" s="259">
        <v>873</v>
      </c>
      <c r="C874" s="259" t="s">
        <v>1056</v>
      </c>
      <c r="D874" s="259" t="s">
        <v>1057</v>
      </c>
      <c r="E874" s="261">
        <v>20020622</v>
      </c>
      <c r="F874" s="262" t="s">
        <v>150</v>
      </c>
      <c r="G874">
        <v>26</v>
      </c>
      <c r="H874" s="263" t="s">
        <v>699</v>
      </c>
      <c r="I874" s="263" t="s">
        <v>95</v>
      </c>
      <c r="J874" t="s">
        <v>4807</v>
      </c>
      <c r="L874">
        <f>IFERROR(INDEX(所属情報!$E:$E,MATCH(男子登録情報!A874,所属情報!$A:$A,0)),"")</f>
        <v>490048</v>
      </c>
      <c r="M874" t="str">
        <f t="shared" si="26"/>
        <v>三嶋　友貴 (M1)</v>
      </c>
      <c r="N874" t="str">
        <f t="shared" si="27"/>
        <v>ﾐｼﾏ ﾄﾓｷ</v>
      </c>
      <c r="O874" t="str">
        <f>$J874&amp;" "&amp;$I874&amp;" "&amp;"("&amp;$F874&amp;")"</f>
        <v>JPN Tomoki (M1)</v>
      </c>
      <c r="P874" t="s">
        <v>4776</v>
      </c>
      <c r="Q874" t="s">
        <v>4807</v>
      </c>
      <c r="R874" s="118" t="str">
        <f>IF($B874="","",RIGHT($E874*1000+100+COUNTIF($E$2:$E874,$E874),9))</f>
        <v>020622101</v>
      </c>
    </row>
    <row r="875" spans="1:18" customFormat="1" x14ac:dyDescent="0.4">
      <c r="A875" s="259" t="s">
        <v>483</v>
      </c>
      <c r="B875" s="259">
        <v>874</v>
      </c>
      <c r="C875" s="259" t="s">
        <v>1058</v>
      </c>
      <c r="D875" s="259" t="s">
        <v>1059</v>
      </c>
      <c r="E875" s="261">
        <v>20021008</v>
      </c>
      <c r="F875" s="262" t="s">
        <v>150</v>
      </c>
      <c r="G875">
        <v>1</v>
      </c>
      <c r="H875" s="263" t="s">
        <v>1060</v>
      </c>
      <c r="I875" s="263" t="s">
        <v>37</v>
      </c>
      <c r="J875" t="s">
        <v>4807</v>
      </c>
      <c r="L875">
        <f>IFERROR(INDEX(所属情報!$E:$E,MATCH(男子登録情報!A875,所属情報!$A:$A,0)),"")</f>
        <v>490048</v>
      </c>
      <c r="M875" t="str">
        <f t="shared" si="26"/>
        <v>小笹　陽輝 (M1)</v>
      </c>
      <c r="N875" t="str">
        <f t="shared" si="27"/>
        <v>ｵｻﾞｻ ﾊﾙｷ</v>
      </c>
      <c r="O875" t="str">
        <f>$J875&amp;" "&amp;$I875&amp;" "&amp;"("&amp;$F875&amp;")"</f>
        <v>JPN Haruki (M1)</v>
      </c>
      <c r="P875" t="s">
        <v>4765</v>
      </c>
      <c r="Q875" t="s">
        <v>4807</v>
      </c>
      <c r="R875" s="118" t="str">
        <f>IF($B875="","",RIGHT($E875*1000+100+COUNTIF($E$2:$E875,$E875),9))</f>
        <v>021008101</v>
      </c>
    </row>
    <row r="876" spans="1:18" customFormat="1" x14ac:dyDescent="0.4">
      <c r="A876" s="259" t="s">
        <v>483</v>
      </c>
      <c r="B876" s="259">
        <v>875</v>
      </c>
      <c r="C876" s="259" t="s">
        <v>2379</v>
      </c>
      <c r="D876" s="259" t="s">
        <v>2380</v>
      </c>
      <c r="E876" s="261">
        <v>20021014</v>
      </c>
      <c r="F876" s="262" t="s">
        <v>150</v>
      </c>
      <c r="G876">
        <v>26</v>
      </c>
      <c r="H876" s="263" t="s">
        <v>67</v>
      </c>
      <c r="I876" s="263" t="s">
        <v>189</v>
      </c>
      <c r="J876" t="s">
        <v>4807</v>
      </c>
      <c r="L876">
        <f>IFERROR(INDEX(所属情報!$E:$E,MATCH(男子登録情報!A876,所属情報!$A:$A,0)),"")</f>
        <v>490048</v>
      </c>
      <c r="M876" t="str">
        <f t="shared" si="26"/>
        <v>松本　良平 (M1)</v>
      </c>
      <c r="N876" t="str">
        <f t="shared" si="27"/>
        <v>ﾏﾂﾓﾄ ﾘｮｳﾍｲ</v>
      </c>
      <c r="O876" t="str">
        <f>$J876&amp;" "&amp;$I876&amp;" "&amp;"("&amp;$F876&amp;")"</f>
        <v>JPN Ryohei (M1)</v>
      </c>
      <c r="P876" t="s">
        <v>4766</v>
      </c>
      <c r="Q876" t="s">
        <v>4807</v>
      </c>
      <c r="R876" s="118" t="str">
        <f>IF($B876="","",RIGHT($E876*1000+100+COUNTIF($E$2:$E876,$E876),9))</f>
        <v>021014101</v>
      </c>
    </row>
    <row r="877" spans="1:18" customFormat="1" x14ac:dyDescent="0.4">
      <c r="A877" s="259" t="s">
        <v>483</v>
      </c>
      <c r="B877" s="259">
        <v>876</v>
      </c>
      <c r="C877" s="259" t="s">
        <v>2381</v>
      </c>
      <c r="D877" s="259" t="s">
        <v>2382</v>
      </c>
      <c r="E877" s="261">
        <v>20020615</v>
      </c>
      <c r="F877" s="262" t="s">
        <v>150</v>
      </c>
      <c r="G877">
        <v>25</v>
      </c>
      <c r="H877" s="263" t="s">
        <v>423</v>
      </c>
      <c r="I877" s="263" t="s">
        <v>264</v>
      </c>
      <c r="J877" t="s">
        <v>4807</v>
      </c>
      <c r="L877">
        <f>IFERROR(INDEX(所属情報!$E:$E,MATCH(男子登録情報!A877,所属情報!$A:$A,0)),"")</f>
        <v>490048</v>
      </c>
      <c r="M877" t="str">
        <f t="shared" si="26"/>
        <v>小井　稜真 (M1)</v>
      </c>
      <c r="N877" t="str">
        <f t="shared" si="27"/>
        <v>ｺｲ ﾘｮｳﾏ</v>
      </c>
      <c r="O877" t="str">
        <f>$J877&amp;" "&amp;$I877&amp;" "&amp;"("&amp;$F877&amp;")"</f>
        <v>JPN Ryoma (M1)</v>
      </c>
      <c r="P877" t="s">
        <v>4765</v>
      </c>
      <c r="Q877" t="s">
        <v>4807</v>
      </c>
      <c r="R877" s="118" t="str">
        <f>IF($B877="","",RIGHT($E877*1000+100+COUNTIF($E$2:$E877,$E877),9))</f>
        <v>020615101</v>
      </c>
    </row>
    <row r="878" spans="1:18" customFormat="1" x14ac:dyDescent="0.4">
      <c r="A878" s="259" t="s">
        <v>483</v>
      </c>
      <c r="B878" s="259">
        <v>877</v>
      </c>
      <c r="C878" s="259" t="s">
        <v>2383</v>
      </c>
      <c r="D878" s="259" t="s">
        <v>2384</v>
      </c>
      <c r="E878" s="261">
        <v>20011108</v>
      </c>
      <c r="F878" s="262" t="s">
        <v>150</v>
      </c>
      <c r="G878">
        <v>12</v>
      </c>
      <c r="H878" s="263" t="s">
        <v>840</v>
      </c>
      <c r="I878" s="263" t="s">
        <v>78</v>
      </c>
      <c r="J878" t="s">
        <v>4807</v>
      </c>
      <c r="L878">
        <f>IFERROR(INDEX(所属情報!$E:$E,MATCH(男子登録情報!A878,所属情報!$A:$A,0)),"")</f>
        <v>490048</v>
      </c>
      <c r="M878" t="str">
        <f t="shared" si="26"/>
        <v>梅原　佑介 (M1)</v>
      </c>
      <c r="N878" t="str">
        <f t="shared" si="27"/>
        <v>ｳﾒﾊﾗ ﾕｳｽｹ</v>
      </c>
      <c r="O878" t="str">
        <f>$J878&amp;" "&amp;$I878&amp;" "&amp;"("&amp;$F878&amp;")"</f>
        <v>JPN Yusuke (M1)</v>
      </c>
      <c r="P878" t="s">
        <v>4765</v>
      </c>
      <c r="Q878" t="s">
        <v>4807</v>
      </c>
      <c r="R878" s="118" t="str">
        <f>IF($B878="","",RIGHT($E878*1000+100+COUNTIF($E$2:$E878,$E878),9))</f>
        <v>011108101</v>
      </c>
    </row>
    <row r="879" spans="1:18" customFormat="1" x14ac:dyDescent="0.4">
      <c r="A879" s="259" t="s">
        <v>483</v>
      </c>
      <c r="B879" s="259">
        <v>878</v>
      </c>
      <c r="C879" s="259" t="s">
        <v>908</v>
      </c>
      <c r="D879" s="259" t="s">
        <v>909</v>
      </c>
      <c r="E879" s="261">
        <v>20010914</v>
      </c>
      <c r="F879" s="262">
        <v>5</v>
      </c>
      <c r="G879">
        <v>18</v>
      </c>
      <c r="H879" s="263" t="s">
        <v>38</v>
      </c>
      <c r="I879" s="263" t="s">
        <v>623</v>
      </c>
      <c r="J879" t="s">
        <v>4807</v>
      </c>
      <c r="L879">
        <f>IFERROR(INDEX(所属情報!$E:$E,MATCH(男子登録情報!A879,所属情報!$A:$A,0)),"")</f>
        <v>490048</v>
      </c>
      <c r="M879" t="str">
        <f t="shared" si="26"/>
        <v>山田　慎之助 (5)</v>
      </c>
      <c r="N879" t="str">
        <f t="shared" si="27"/>
        <v>ﾔﾏﾀﾞ ｼﾝﾉｽｹ</v>
      </c>
      <c r="O879" t="str">
        <f>$J879&amp;" "&amp;$I879&amp;" "&amp;"("&amp;$F879&amp;")"</f>
        <v>JPN Shinnosuke (5)</v>
      </c>
      <c r="P879" t="s">
        <v>4765</v>
      </c>
      <c r="Q879" t="s">
        <v>4807</v>
      </c>
      <c r="R879" s="118" t="str">
        <f>IF($B879="","",RIGHT($E879*1000+100+COUNTIF($E$2:$E879,$E879),9))</f>
        <v>010914101</v>
      </c>
    </row>
    <row r="880" spans="1:18" customFormat="1" x14ac:dyDescent="0.4">
      <c r="A880" s="259" t="s">
        <v>483</v>
      </c>
      <c r="B880" s="259">
        <v>879</v>
      </c>
      <c r="C880" s="259" t="s">
        <v>1039</v>
      </c>
      <c r="D880" s="259" t="s">
        <v>1040</v>
      </c>
      <c r="E880" s="261">
        <v>20020921</v>
      </c>
      <c r="F880" s="262">
        <v>5</v>
      </c>
      <c r="G880">
        <v>34</v>
      </c>
      <c r="H880" s="263" t="s">
        <v>80</v>
      </c>
      <c r="I880" s="263" t="s">
        <v>246</v>
      </c>
      <c r="J880" t="s">
        <v>4807</v>
      </c>
      <c r="L880">
        <f>IFERROR(INDEX(所属情報!$E:$E,MATCH(男子登録情報!A880,所属情報!$A:$A,0)),"")</f>
        <v>490048</v>
      </c>
      <c r="M880" t="str">
        <f t="shared" si="26"/>
        <v>岩本　翔太 (5)</v>
      </c>
      <c r="N880" t="str">
        <f t="shared" si="27"/>
        <v>ｲﾜﾓﾄ ｼｮｳﾀ</v>
      </c>
      <c r="O880" t="str">
        <f>$J880&amp;" "&amp;$I880&amp;" "&amp;"("&amp;$F880&amp;")"</f>
        <v>JPN Shota (5)</v>
      </c>
      <c r="P880" t="s">
        <v>4783</v>
      </c>
      <c r="Q880" t="s">
        <v>4807</v>
      </c>
      <c r="R880" s="118" t="str">
        <f>IF($B880="","",RIGHT($E880*1000+100+COUNTIF($E$2:$E880,$E880),9))</f>
        <v>020921101</v>
      </c>
    </row>
    <row r="881" spans="1:18" customFormat="1" x14ac:dyDescent="0.4">
      <c r="A881" s="259" t="s">
        <v>483</v>
      </c>
      <c r="B881" s="259">
        <v>880</v>
      </c>
      <c r="C881" s="259" t="s">
        <v>2385</v>
      </c>
      <c r="D881" s="259" t="s">
        <v>2386</v>
      </c>
      <c r="E881" s="261">
        <v>20030726</v>
      </c>
      <c r="F881" s="262">
        <v>4</v>
      </c>
      <c r="G881">
        <v>25</v>
      </c>
      <c r="H881" s="263" t="s">
        <v>616</v>
      </c>
      <c r="I881" s="263" t="s">
        <v>306</v>
      </c>
      <c r="J881" t="s">
        <v>4807</v>
      </c>
      <c r="L881">
        <f>IFERROR(INDEX(所属情報!$E:$E,MATCH(男子登録情報!A881,所属情報!$A:$A,0)),"")</f>
        <v>490048</v>
      </c>
      <c r="M881" t="str">
        <f t="shared" si="26"/>
        <v>石原　一真 (4)</v>
      </c>
      <c r="N881" t="str">
        <f t="shared" si="27"/>
        <v>ｲｼﾊﾗ ｶｽﾞﾏ</v>
      </c>
      <c r="O881" t="str">
        <f>$J881&amp;" "&amp;$I881&amp;" "&amp;"("&amp;$F881&amp;")"</f>
        <v>JPN Kazuma (4)</v>
      </c>
      <c r="P881" t="s">
        <v>4771</v>
      </c>
      <c r="Q881" t="s">
        <v>4807</v>
      </c>
      <c r="R881" s="118" t="str">
        <f>IF($B881="","",RIGHT($E881*1000+100+COUNTIF($E$2:$E881,$E881),9))</f>
        <v>030726101</v>
      </c>
    </row>
    <row r="882" spans="1:18" customFormat="1" x14ac:dyDescent="0.4">
      <c r="A882" s="259" t="s">
        <v>483</v>
      </c>
      <c r="B882" s="259">
        <v>881</v>
      </c>
      <c r="C882" s="259" t="s">
        <v>2387</v>
      </c>
      <c r="D882" s="259" t="s">
        <v>2388</v>
      </c>
      <c r="E882" s="261">
        <v>20030908</v>
      </c>
      <c r="F882" s="262">
        <v>4</v>
      </c>
      <c r="G882">
        <v>23</v>
      </c>
      <c r="H882" s="263" t="s">
        <v>2389</v>
      </c>
      <c r="I882" s="263" t="s">
        <v>466</v>
      </c>
      <c r="J882" t="s">
        <v>4807</v>
      </c>
      <c r="L882">
        <f>IFERROR(INDEX(所属情報!$E:$E,MATCH(男子登録情報!A882,所属情報!$A:$A,0)),"")</f>
        <v>490048</v>
      </c>
      <c r="M882" t="str">
        <f t="shared" si="26"/>
        <v>青栁　佑 (4)</v>
      </c>
      <c r="N882" t="str">
        <f t="shared" si="27"/>
        <v>ｱｵﾔｷﾞ ﾕｳ</v>
      </c>
      <c r="O882" t="str">
        <f>$J882&amp;" "&amp;$I882&amp;" "&amp;"("&amp;$F882&amp;")"</f>
        <v>JPN Yu (4)</v>
      </c>
      <c r="P882" t="s">
        <v>4778</v>
      </c>
      <c r="Q882" t="s">
        <v>4807</v>
      </c>
      <c r="R882" s="118" t="str">
        <f>IF($B882="","",RIGHT($E882*1000+100+COUNTIF($E$2:$E882,$E882),9))</f>
        <v>030908102</v>
      </c>
    </row>
    <row r="883" spans="1:18" customFormat="1" x14ac:dyDescent="0.4">
      <c r="A883" s="259" t="s">
        <v>483</v>
      </c>
      <c r="B883" s="259">
        <v>882</v>
      </c>
      <c r="C883" s="259" t="s">
        <v>2390</v>
      </c>
      <c r="D883" s="259" t="s">
        <v>2391</v>
      </c>
      <c r="E883" s="261">
        <v>20030528</v>
      </c>
      <c r="F883" s="262">
        <v>4</v>
      </c>
      <c r="G883">
        <v>34</v>
      </c>
      <c r="H883" s="263" t="s">
        <v>361</v>
      </c>
      <c r="I883" s="263" t="s">
        <v>139</v>
      </c>
      <c r="J883" t="s">
        <v>4807</v>
      </c>
      <c r="L883">
        <f>IFERROR(INDEX(所属情報!$E:$E,MATCH(男子登録情報!A883,所属情報!$A:$A,0)),"")</f>
        <v>490048</v>
      </c>
      <c r="M883" t="str">
        <f t="shared" si="26"/>
        <v>高橋　昂生 (4)</v>
      </c>
      <c r="N883" t="str">
        <f t="shared" si="27"/>
        <v>ﾀｶﾊｼ ｺｳｾｲ</v>
      </c>
      <c r="O883" t="str">
        <f>$J883&amp;" "&amp;$I883&amp;" "&amp;"("&amp;$F883&amp;")"</f>
        <v>JPN Kosei (4)</v>
      </c>
      <c r="P883" t="s">
        <v>4765</v>
      </c>
      <c r="Q883" t="s">
        <v>4807</v>
      </c>
      <c r="R883" s="118" t="str">
        <f>IF($B883="","",RIGHT($E883*1000+100+COUNTIF($E$2:$E883,$E883),9))</f>
        <v>030528101</v>
      </c>
    </row>
    <row r="884" spans="1:18" customFormat="1" x14ac:dyDescent="0.4">
      <c r="A884" s="259" t="s">
        <v>483</v>
      </c>
      <c r="B884" s="259">
        <v>883</v>
      </c>
      <c r="C884" s="259" t="s">
        <v>2392</v>
      </c>
      <c r="D884" s="259" t="s">
        <v>2393</v>
      </c>
      <c r="E884" s="261">
        <v>20030221</v>
      </c>
      <c r="F884" s="262">
        <v>4</v>
      </c>
      <c r="G884">
        <v>25</v>
      </c>
      <c r="H884" s="263" t="s">
        <v>431</v>
      </c>
      <c r="I884" s="263" t="s">
        <v>2394</v>
      </c>
      <c r="J884" t="s">
        <v>4807</v>
      </c>
      <c r="L884">
        <f>IFERROR(INDEX(所属情報!$E:$E,MATCH(男子登録情報!A884,所属情報!$A:$A,0)),"")</f>
        <v>490048</v>
      </c>
      <c r="M884" t="str">
        <f t="shared" si="26"/>
        <v>奥村　究 (4)</v>
      </c>
      <c r="N884" t="str">
        <f t="shared" si="27"/>
        <v>ｵｸﾑﾗ ｷｭｳ</v>
      </c>
      <c r="O884" t="str">
        <f>$J884&amp;" "&amp;$I884&amp;" "&amp;"("&amp;$F884&amp;")"</f>
        <v>JPN Kyu (4)</v>
      </c>
      <c r="P884" t="s">
        <v>4765</v>
      </c>
      <c r="Q884" t="s">
        <v>4807</v>
      </c>
      <c r="R884" s="118" t="str">
        <f>IF($B884="","",RIGHT($E884*1000+100+COUNTIF($E$2:$E884,$E884),9))</f>
        <v>030221101</v>
      </c>
    </row>
    <row r="885" spans="1:18" customFormat="1" x14ac:dyDescent="0.4">
      <c r="A885" s="259" t="s">
        <v>483</v>
      </c>
      <c r="B885" s="259">
        <v>884</v>
      </c>
      <c r="C885" s="259" t="s">
        <v>2395</v>
      </c>
      <c r="D885" s="259" t="s">
        <v>2396</v>
      </c>
      <c r="E885" s="261">
        <v>20031201</v>
      </c>
      <c r="F885" s="262">
        <v>4</v>
      </c>
      <c r="G885">
        <v>23</v>
      </c>
      <c r="H885" s="263" t="s">
        <v>737</v>
      </c>
      <c r="I885" s="263" t="s">
        <v>819</v>
      </c>
      <c r="J885" t="s">
        <v>4807</v>
      </c>
      <c r="L885">
        <f>IFERROR(INDEX(所属情報!$E:$E,MATCH(男子登録情報!A885,所属情報!$A:$A,0)),"")</f>
        <v>490048</v>
      </c>
      <c r="M885" t="str">
        <f t="shared" si="26"/>
        <v>杉原　一冴 (4)</v>
      </c>
      <c r="N885" t="str">
        <f t="shared" si="27"/>
        <v>ｽｷﾞﾊﾗ ｶｽﾞｻ</v>
      </c>
      <c r="O885" t="str">
        <f>$J885&amp;" "&amp;$I885&amp;" "&amp;"("&amp;$F885&amp;")"</f>
        <v>JPN Kazusa (4)</v>
      </c>
      <c r="P885" t="s">
        <v>4766</v>
      </c>
      <c r="Q885" t="s">
        <v>4807</v>
      </c>
      <c r="R885" s="118" t="str">
        <f>IF($B885="","",RIGHT($E885*1000+100+COUNTIF($E$2:$E885,$E885),9))</f>
        <v>031201101</v>
      </c>
    </row>
    <row r="886" spans="1:18" customFormat="1" x14ac:dyDescent="0.4">
      <c r="A886" s="259" t="s">
        <v>483</v>
      </c>
      <c r="B886" s="259">
        <v>885</v>
      </c>
      <c r="C886" s="259" t="s">
        <v>2397</v>
      </c>
      <c r="D886" s="259" t="s">
        <v>2398</v>
      </c>
      <c r="E886" s="261">
        <v>20031102</v>
      </c>
      <c r="F886" s="262">
        <v>4</v>
      </c>
      <c r="G886">
        <v>26</v>
      </c>
      <c r="H886" s="263" t="s">
        <v>53</v>
      </c>
      <c r="I886" s="263" t="s">
        <v>306</v>
      </c>
      <c r="J886" t="s">
        <v>4807</v>
      </c>
      <c r="L886">
        <f>IFERROR(INDEX(所属情報!$E:$E,MATCH(男子登録情報!A886,所属情報!$A:$A,0)),"")</f>
        <v>490048</v>
      </c>
      <c r="M886" t="str">
        <f t="shared" si="26"/>
        <v>伊藤　寿真 (4)</v>
      </c>
      <c r="N886" t="str">
        <f t="shared" si="27"/>
        <v>ｲﾄｳ ｶｽﾞﾏ</v>
      </c>
      <c r="O886" t="str">
        <f>$J886&amp;" "&amp;$I886&amp;" "&amp;"("&amp;$F886&amp;")"</f>
        <v>JPN Kazuma (4)</v>
      </c>
      <c r="P886" t="s">
        <v>4764</v>
      </c>
      <c r="Q886" t="s">
        <v>4807</v>
      </c>
      <c r="R886" s="118" t="str">
        <f>IF($B886="","",RIGHT($E886*1000+100+COUNTIF($E$2:$E886,$E886),9))</f>
        <v>031102102</v>
      </c>
    </row>
    <row r="887" spans="1:18" customFormat="1" x14ac:dyDescent="0.4">
      <c r="A887" s="259" t="s">
        <v>483</v>
      </c>
      <c r="B887" s="259">
        <v>886</v>
      </c>
      <c r="C887" s="259" t="s">
        <v>2399</v>
      </c>
      <c r="D887" s="259" t="s">
        <v>2400</v>
      </c>
      <c r="E887" s="261">
        <v>20031206</v>
      </c>
      <c r="F887" s="262">
        <v>4</v>
      </c>
      <c r="G887">
        <v>27</v>
      </c>
      <c r="H887" s="263" t="s">
        <v>108</v>
      </c>
      <c r="I887" s="263" t="s">
        <v>240</v>
      </c>
      <c r="J887" t="s">
        <v>4807</v>
      </c>
      <c r="L887">
        <f>IFERROR(INDEX(所属情報!$E:$E,MATCH(男子登録情報!A887,所属情報!$A:$A,0)),"")</f>
        <v>490048</v>
      </c>
      <c r="M887" t="str">
        <f t="shared" si="26"/>
        <v>田中　颯真 (4)</v>
      </c>
      <c r="N887" t="str">
        <f t="shared" si="27"/>
        <v>ﾀﾅｶ ｿｳﾏ</v>
      </c>
      <c r="O887" t="str">
        <f>$J887&amp;" "&amp;$I887&amp;" "&amp;"("&amp;$F887&amp;")"</f>
        <v>JPN Soma (4)</v>
      </c>
      <c r="P887" t="s">
        <v>4765</v>
      </c>
      <c r="Q887" t="s">
        <v>4807</v>
      </c>
      <c r="R887" s="118" t="str">
        <f>IF($B887="","",RIGHT($E887*1000+100+COUNTIF($E$2:$E887,$E887),9))</f>
        <v>031206102</v>
      </c>
    </row>
    <row r="888" spans="1:18" customFormat="1" x14ac:dyDescent="0.4">
      <c r="A888" s="259" t="s">
        <v>483</v>
      </c>
      <c r="B888" s="259">
        <v>887</v>
      </c>
      <c r="C888" s="259" t="s">
        <v>2401</v>
      </c>
      <c r="D888" s="259" t="s">
        <v>2402</v>
      </c>
      <c r="E888" s="261">
        <v>20020509</v>
      </c>
      <c r="F888" s="262">
        <v>4</v>
      </c>
      <c r="G888">
        <v>8</v>
      </c>
      <c r="H888" s="263" t="s">
        <v>1114</v>
      </c>
      <c r="I888" s="263" t="s">
        <v>55</v>
      </c>
      <c r="J888" t="s">
        <v>4807</v>
      </c>
      <c r="L888">
        <f>IFERROR(INDEX(所属情報!$E:$E,MATCH(男子登録情報!A888,所属情報!$A:$A,0)),"")</f>
        <v>490048</v>
      </c>
      <c r="M888" t="str">
        <f t="shared" si="26"/>
        <v>田渕　凌 (4)</v>
      </c>
      <c r="N888" t="str">
        <f t="shared" si="27"/>
        <v>ﾀﾌﾞﾁ ﾘｮｳ</v>
      </c>
      <c r="O888" t="str">
        <f>$J888&amp;" "&amp;$I888&amp;" "&amp;"("&amp;$F888&amp;")"</f>
        <v>JPN Ryo (4)</v>
      </c>
      <c r="P888" t="s">
        <v>4765</v>
      </c>
      <c r="Q888" t="s">
        <v>4807</v>
      </c>
      <c r="R888" s="118" t="str">
        <f>IF($B888="","",RIGHT($E888*1000+100+COUNTIF($E$2:$E888,$E888),9))</f>
        <v>020509101</v>
      </c>
    </row>
    <row r="889" spans="1:18" customFormat="1" x14ac:dyDescent="0.4">
      <c r="A889" s="259" t="s">
        <v>483</v>
      </c>
      <c r="B889" s="259">
        <v>888</v>
      </c>
      <c r="C889" s="259" t="s">
        <v>2403</v>
      </c>
      <c r="D889" s="259" t="s">
        <v>2404</v>
      </c>
      <c r="E889" s="261">
        <v>20040322</v>
      </c>
      <c r="F889" s="262">
        <v>4</v>
      </c>
      <c r="G889">
        <v>34</v>
      </c>
      <c r="H889" s="263" t="s">
        <v>326</v>
      </c>
      <c r="I889" s="263" t="s">
        <v>799</v>
      </c>
      <c r="J889" t="s">
        <v>4807</v>
      </c>
      <c r="L889">
        <f>IFERROR(INDEX(所属情報!$E:$E,MATCH(男子登録情報!A889,所属情報!$A:$A,0)),"")</f>
        <v>490048</v>
      </c>
      <c r="M889" t="str">
        <f t="shared" si="26"/>
        <v>新庄　健 (4)</v>
      </c>
      <c r="N889" t="str">
        <f t="shared" si="27"/>
        <v>ｼﾝｼﾞｮｳ ﾀｹｼ</v>
      </c>
      <c r="O889" t="str">
        <f>$J889&amp;" "&amp;$I889&amp;" "&amp;"("&amp;$F889&amp;")"</f>
        <v>JPN Takeshi (4)</v>
      </c>
      <c r="P889" t="s">
        <v>4766</v>
      </c>
      <c r="Q889" t="s">
        <v>4807</v>
      </c>
      <c r="R889" s="118" t="str">
        <f>IF($B889="","",RIGHT($E889*1000+100+COUNTIF($E$2:$E889,$E889),9))</f>
        <v>040322103</v>
      </c>
    </row>
    <row r="890" spans="1:18" customFormat="1" x14ac:dyDescent="0.4">
      <c r="A890" s="259" t="s">
        <v>483</v>
      </c>
      <c r="B890" s="259">
        <v>889</v>
      </c>
      <c r="C890" s="259" t="s">
        <v>2405</v>
      </c>
      <c r="D890" s="259" t="s">
        <v>2406</v>
      </c>
      <c r="E890" s="261">
        <v>20031105</v>
      </c>
      <c r="F890" s="262">
        <v>4</v>
      </c>
      <c r="G890">
        <v>40</v>
      </c>
      <c r="H890" s="263" t="s">
        <v>2407</v>
      </c>
      <c r="I890" s="263" t="s">
        <v>171</v>
      </c>
      <c r="J890" t="s">
        <v>4807</v>
      </c>
      <c r="L890">
        <f>IFERROR(INDEX(所属情報!$E:$E,MATCH(男子登録情報!A890,所属情報!$A:$A,0)),"")</f>
        <v>490048</v>
      </c>
      <c r="M890" t="str">
        <f t="shared" si="26"/>
        <v>照山　潤 (4)</v>
      </c>
      <c r="N890" t="str">
        <f t="shared" si="27"/>
        <v>ﾃﾙﾔﾏ ｼﾞｭﾝ</v>
      </c>
      <c r="O890" t="str">
        <f>$J890&amp;" "&amp;$I890&amp;" "&amp;"("&amp;$F890&amp;")"</f>
        <v>JPN Jun (4)</v>
      </c>
      <c r="P890" t="s">
        <v>4766</v>
      </c>
      <c r="Q890" t="s">
        <v>4807</v>
      </c>
      <c r="R890" s="118" t="str">
        <f>IF($B890="","",RIGHT($E890*1000+100+COUNTIF($E$2:$E890,$E890),9))</f>
        <v>031105102</v>
      </c>
    </row>
    <row r="891" spans="1:18" customFormat="1" x14ac:dyDescent="0.4">
      <c r="A891" s="259" t="s">
        <v>483</v>
      </c>
      <c r="B891" s="259">
        <v>890</v>
      </c>
      <c r="C891" s="259" t="s">
        <v>2408</v>
      </c>
      <c r="D891" s="259" t="s">
        <v>2409</v>
      </c>
      <c r="E891" s="261">
        <v>20030918</v>
      </c>
      <c r="F891" s="262">
        <v>4</v>
      </c>
      <c r="G891">
        <v>28</v>
      </c>
      <c r="H891" s="263" t="s">
        <v>230</v>
      </c>
      <c r="I891" s="263" t="s">
        <v>522</v>
      </c>
      <c r="J891" t="s">
        <v>4807</v>
      </c>
      <c r="L891">
        <f>IFERROR(INDEX(所属情報!$E:$E,MATCH(男子登録情報!A891,所属情報!$A:$A,0)),"")</f>
        <v>490048</v>
      </c>
      <c r="M891" t="str">
        <f t="shared" si="26"/>
        <v>稲田　正裕 (4)</v>
      </c>
      <c r="N891" t="str">
        <f t="shared" si="27"/>
        <v>ｲﾅﾀﾞ ﾏｻﾋﾛ</v>
      </c>
      <c r="O891" t="str">
        <f>$J891&amp;" "&amp;$I891&amp;" "&amp;"("&amp;$F891&amp;")"</f>
        <v>JPN Masahiro (4)</v>
      </c>
      <c r="P891" t="s">
        <v>4766</v>
      </c>
      <c r="Q891" t="s">
        <v>4807</v>
      </c>
      <c r="R891" s="118" t="str">
        <f>IF($B891="","",RIGHT($E891*1000+100+COUNTIF($E$2:$E891,$E891),9))</f>
        <v>030918101</v>
      </c>
    </row>
    <row r="892" spans="1:18" customFormat="1" x14ac:dyDescent="0.4">
      <c r="A892" s="259" t="s">
        <v>483</v>
      </c>
      <c r="B892" s="259">
        <v>891</v>
      </c>
      <c r="C892" s="259" t="s">
        <v>2410</v>
      </c>
      <c r="D892" s="259" t="s">
        <v>2411</v>
      </c>
      <c r="E892" s="261">
        <v>20020427</v>
      </c>
      <c r="F892" s="262">
        <v>4</v>
      </c>
      <c r="G892">
        <v>26</v>
      </c>
      <c r="H892" s="263" t="s">
        <v>2412</v>
      </c>
      <c r="I892" s="263" t="s">
        <v>98</v>
      </c>
      <c r="J892" t="s">
        <v>4807</v>
      </c>
      <c r="L892">
        <f>IFERROR(INDEX(所属情報!$E:$E,MATCH(男子登録情報!A892,所属情報!$A:$A,0)),"")</f>
        <v>490048</v>
      </c>
      <c r="M892" t="str">
        <f t="shared" si="26"/>
        <v>白星　祥吾 (4)</v>
      </c>
      <c r="N892" t="str">
        <f t="shared" si="27"/>
        <v>ｼﾗﾎｼ ｼｮｳｺﾞ</v>
      </c>
      <c r="O892" t="str">
        <f>$J892&amp;" "&amp;$I892&amp;" "&amp;"("&amp;$F892&amp;")"</f>
        <v>JPN Shogo (4)</v>
      </c>
      <c r="P892" t="s">
        <v>4781</v>
      </c>
      <c r="Q892" t="s">
        <v>4807</v>
      </c>
      <c r="R892" s="118" t="str">
        <f>IF($B892="","",RIGHT($E892*1000+100+COUNTIF($E$2:$E892,$E892),9))</f>
        <v>020427101</v>
      </c>
    </row>
    <row r="893" spans="1:18" customFormat="1" x14ac:dyDescent="0.4">
      <c r="A893" s="259" t="s">
        <v>483</v>
      </c>
      <c r="B893" s="259">
        <v>892</v>
      </c>
      <c r="C893" s="259" t="s">
        <v>2413</v>
      </c>
      <c r="D893" s="259" t="s">
        <v>2414</v>
      </c>
      <c r="E893" s="261">
        <v>20021030</v>
      </c>
      <c r="F893" s="262">
        <v>4</v>
      </c>
      <c r="G893">
        <v>27</v>
      </c>
      <c r="H893" s="263" t="s">
        <v>247</v>
      </c>
      <c r="I893" s="263" t="s">
        <v>119</v>
      </c>
      <c r="J893" t="s">
        <v>4807</v>
      </c>
      <c r="L893">
        <f>IFERROR(INDEX(所属情報!$E:$E,MATCH(男子登録情報!A893,所属情報!$A:$A,0)),"")</f>
        <v>490048</v>
      </c>
      <c r="M893" t="str">
        <f t="shared" si="26"/>
        <v>松井　和輝 (4)</v>
      </c>
      <c r="N893" t="str">
        <f t="shared" si="27"/>
        <v>ﾏﾂｲ ｶｽﾞｷ</v>
      </c>
      <c r="O893" t="str">
        <f>$J893&amp;" "&amp;$I893&amp;" "&amp;"("&amp;$F893&amp;")"</f>
        <v>JPN Kazuki (4)</v>
      </c>
      <c r="P893" t="s">
        <v>4770</v>
      </c>
      <c r="Q893" t="s">
        <v>4807</v>
      </c>
      <c r="R893" s="118" t="str">
        <f>IF($B893="","",RIGHT($E893*1000+100+COUNTIF($E$2:$E893,$E893),9))</f>
        <v>021030102</v>
      </c>
    </row>
    <row r="894" spans="1:18" customFormat="1" x14ac:dyDescent="0.4">
      <c r="A894" s="259" t="s">
        <v>483</v>
      </c>
      <c r="B894" s="259">
        <v>893</v>
      </c>
      <c r="C894" s="259" t="s">
        <v>2415</v>
      </c>
      <c r="D894" s="259" t="s">
        <v>2416</v>
      </c>
      <c r="E894" s="261">
        <v>20030919</v>
      </c>
      <c r="F894" s="262">
        <v>4</v>
      </c>
      <c r="G894">
        <v>26</v>
      </c>
      <c r="H894" s="263" t="s">
        <v>753</v>
      </c>
      <c r="I894" s="263" t="s">
        <v>2417</v>
      </c>
      <c r="J894" t="s">
        <v>4807</v>
      </c>
      <c r="L894">
        <f>IFERROR(INDEX(所属情報!$E:$E,MATCH(男子登録情報!A894,所属情報!$A:$A,0)),"")</f>
        <v>490048</v>
      </c>
      <c r="M894" t="str">
        <f t="shared" si="26"/>
        <v>服部　来羅 (4)</v>
      </c>
      <c r="N894" t="str">
        <f t="shared" si="27"/>
        <v>ﾊｯﾄﾘ ﾗｲﾗ</v>
      </c>
      <c r="O894" t="str">
        <f>$J894&amp;" "&amp;$I894&amp;" "&amp;"("&amp;$F894&amp;")"</f>
        <v>JPN Raira (4)</v>
      </c>
      <c r="P894" t="s">
        <v>4766</v>
      </c>
      <c r="Q894" t="s">
        <v>4807</v>
      </c>
      <c r="R894" s="118" t="str">
        <f>IF($B894="","",RIGHT($E894*1000+100+COUNTIF($E$2:$E894,$E894),9))</f>
        <v>030919102</v>
      </c>
    </row>
    <row r="895" spans="1:18" customFormat="1" x14ac:dyDescent="0.4">
      <c r="A895" s="259" t="s">
        <v>483</v>
      </c>
      <c r="B895" s="259">
        <v>894</v>
      </c>
      <c r="C895" s="259" t="s">
        <v>2418</v>
      </c>
      <c r="D895" s="259" t="s">
        <v>2419</v>
      </c>
      <c r="E895" s="261">
        <v>20030515</v>
      </c>
      <c r="F895" s="262">
        <v>4</v>
      </c>
      <c r="G895">
        <v>26</v>
      </c>
      <c r="H895" s="263" t="s">
        <v>2420</v>
      </c>
      <c r="I895" s="263" t="s">
        <v>92</v>
      </c>
      <c r="J895" t="s">
        <v>4807</v>
      </c>
      <c r="L895">
        <f>IFERROR(INDEX(所属情報!$E:$E,MATCH(男子登録情報!A895,所属情報!$A:$A,0)),"")</f>
        <v>490048</v>
      </c>
      <c r="M895" t="str">
        <f t="shared" si="26"/>
        <v>千代田　景悟 (4)</v>
      </c>
      <c r="N895" t="str">
        <f t="shared" si="27"/>
        <v>ﾁﾖﾀﾞ ｹｲｺﾞ</v>
      </c>
      <c r="O895" t="str">
        <f>$J895&amp;" "&amp;$I895&amp;" "&amp;"("&amp;$F895&amp;")"</f>
        <v>JPN Keigo (4)</v>
      </c>
      <c r="P895" t="s">
        <v>4781</v>
      </c>
      <c r="Q895" t="s">
        <v>4807</v>
      </c>
      <c r="R895" s="118" t="str">
        <f>IF($B895="","",RIGHT($E895*1000+100+COUNTIF($E$2:$E895,$E895),9))</f>
        <v>030515102</v>
      </c>
    </row>
    <row r="896" spans="1:18" customFormat="1" x14ac:dyDescent="0.4">
      <c r="A896" s="259" t="s">
        <v>483</v>
      </c>
      <c r="B896" s="259">
        <v>895</v>
      </c>
      <c r="C896" s="259" t="s">
        <v>2421</v>
      </c>
      <c r="D896" s="259" t="s">
        <v>2422</v>
      </c>
      <c r="E896" s="261">
        <v>20020809</v>
      </c>
      <c r="F896" s="262">
        <v>4</v>
      </c>
      <c r="G896">
        <v>28</v>
      </c>
      <c r="H896" s="263" t="s">
        <v>30</v>
      </c>
      <c r="I896" s="263" t="s">
        <v>41</v>
      </c>
      <c r="J896" t="s">
        <v>4807</v>
      </c>
      <c r="L896">
        <f>IFERROR(INDEX(所属情報!$E:$E,MATCH(男子登録情報!A896,所属情報!$A:$A,0)),"")</f>
        <v>490048</v>
      </c>
      <c r="M896" t="str">
        <f t="shared" si="26"/>
        <v>岡田　雅也 (4)</v>
      </c>
      <c r="N896" t="str">
        <f t="shared" si="27"/>
        <v>ｵｶﾀﾞ ﾏｻﾔ</v>
      </c>
      <c r="O896" t="str">
        <f>$J896&amp;" "&amp;$I896&amp;" "&amp;"("&amp;$F896&amp;")"</f>
        <v>JPN Masaya (4)</v>
      </c>
      <c r="P896" t="s">
        <v>4765</v>
      </c>
      <c r="Q896" t="s">
        <v>4807</v>
      </c>
      <c r="R896" s="118" t="str">
        <f>IF($B896="","",RIGHT($E896*1000+100+COUNTIF($E$2:$E896,$E896),9))</f>
        <v>020809101</v>
      </c>
    </row>
    <row r="897" spans="1:18" customFormat="1" x14ac:dyDescent="0.4">
      <c r="A897" s="259" t="s">
        <v>483</v>
      </c>
      <c r="B897" s="259">
        <v>896</v>
      </c>
      <c r="C897" s="259" t="s">
        <v>2423</v>
      </c>
      <c r="D897" s="259" t="s">
        <v>2424</v>
      </c>
      <c r="E897" s="261">
        <v>20031121</v>
      </c>
      <c r="F897" s="262">
        <v>4</v>
      </c>
      <c r="G897">
        <v>27</v>
      </c>
      <c r="H897" s="263" t="s">
        <v>2425</v>
      </c>
      <c r="I897" s="263" t="s">
        <v>328</v>
      </c>
      <c r="J897" t="s">
        <v>4807</v>
      </c>
      <c r="L897">
        <f>IFERROR(INDEX(所属情報!$E:$E,MATCH(男子登録情報!A897,所属情報!$A:$A,0)),"")</f>
        <v>490048</v>
      </c>
      <c r="M897" t="str">
        <f t="shared" si="26"/>
        <v>吉冨　文暁 (4)</v>
      </c>
      <c r="N897" t="str">
        <f t="shared" si="27"/>
        <v>ﾖｼﾄﾐ ﾌﾐｱｷ</v>
      </c>
      <c r="O897" t="str">
        <f>$J897&amp;" "&amp;$I897&amp;" "&amp;"("&amp;$F897&amp;")"</f>
        <v>JPN Fumiaki (4)</v>
      </c>
      <c r="P897" t="s">
        <v>4766</v>
      </c>
      <c r="Q897" t="s">
        <v>4807</v>
      </c>
      <c r="R897" s="118" t="str">
        <f>IF($B897="","",RIGHT($E897*1000+100+COUNTIF($E$2:$E897,$E897),9))</f>
        <v>031121101</v>
      </c>
    </row>
    <row r="898" spans="1:18" customFormat="1" x14ac:dyDescent="0.4">
      <c r="A898" s="259" t="s">
        <v>483</v>
      </c>
      <c r="B898" s="259">
        <v>897</v>
      </c>
      <c r="C898" s="259" t="s">
        <v>2426</v>
      </c>
      <c r="D898" s="259" t="s">
        <v>2427</v>
      </c>
      <c r="E898" s="261">
        <v>20021109</v>
      </c>
      <c r="F898" s="262">
        <v>4</v>
      </c>
      <c r="G898">
        <v>26</v>
      </c>
      <c r="H898" s="263" t="s">
        <v>856</v>
      </c>
      <c r="I898" s="263" t="s">
        <v>175</v>
      </c>
      <c r="J898" t="s">
        <v>4807</v>
      </c>
      <c r="L898">
        <f>IFERROR(INDEX(所属情報!$E:$E,MATCH(男子登録情報!A898,所属情報!$A:$A,0)),"")</f>
        <v>490048</v>
      </c>
      <c r="M898" t="str">
        <f t="shared" ref="M898:M961" si="28">$C898&amp;" "&amp;"("&amp;$F898&amp;")"</f>
        <v>川瀬　稔己 (4)</v>
      </c>
      <c r="N898" t="str">
        <f t="shared" si="27"/>
        <v>ｶﾜｾ ﾄｼｷ</v>
      </c>
      <c r="O898" t="str">
        <f>$J898&amp;" "&amp;$I898&amp;" "&amp;"("&amp;$F898&amp;")"</f>
        <v>JPN Toshiki (4)</v>
      </c>
      <c r="P898" t="s">
        <v>4768</v>
      </c>
      <c r="Q898" t="s">
        <v>4807</v>
      </c>
      <c r="R898" s="118" t="str">
        <f>IF($B898="","",RIGHT($E898*1000+100+COUNTIF($E$2:$E898,$E898),9))</f>
        <v>021109101</v>
      </c>
    </row>
    <row r="899" spans="1:18" customFormat="1" x14ac:dyDescent="0.4">
      <c r="A899" s="259" t="s">
        <v>483</v>
      </c>
      <c r="B899" s="259">
        <v>898</v>
      </c>
      <c r="C899" s="259" t="s">
        <v>2428</v>
      </c>
      <c r="D899" s="259" t="s">
        <v>2429</v>
      </c>
      <c r="E899" s="261">
        <v>20010615</v>
      </c>
      <c r="F899" s="262" t="s">
        <v>150</v>
      </c>
      <c r="G899">
        <v>29</v>
      </c>
      <c r="H899" s="263" t="s">
        <v>2430</v>
      </c>
      <c r="I899" s="263" t="s">
        <v>2431</v>
      </c>
      <c r="J899" t="s">
        <v>4807</v>
      </c>
      <c r="L899">
        <f>IFERROR(INDEX(所属情報!$E:$E,MATCH(男子登録情報!A899,所属情報!$A:$A,0)),"")</f>
        <v>490048</v>
      </c>
      <c r="M899" t="str">
        <f t="shared" si="28"/>
        <v>大住　圭樹 (M1)</v>
      </c>
      <c r="N899" t="str">
        <f t="shared" ref="N899:N962" si="29">$D899</f>
        <v>ｵｵｽﾐ ｹｲｼﾞｭ</v>
      </c>
      <c r="O899" t="str">
        <f>$J899&amp;" "&amp;$I899&amp;" "&amp;"("&amp;$F899&amp;")"</f>
        <v>JPN Keiju (M1)</v>
      </c>
      <c r="P899" t="s">
        <v>4776</v>
      </c>
      <c r="Q899" t="s">
        <v>4807</v>
      </c>
      <c r="R899" s="118" t="str">
        <f>IF($B899="","",RIGHT($E899*1000+100+COUNTIF($E$2:$E899,$E899),9))</f>
        <v>010615101</v>
      </c>
    </row>
    <row r="900" spans="1:18" customFormat="1" x14ac:dyDescent="0.4">
      <c r="A900" s="259" t="s">
        <v>483</v>
      </c>
      <c r="B900" s="259">
        <v>899</v>
      </c>
      <c r="C900" s="259" t="s">
        <v>2432</v>
      </c>
      <c r="D900" s="259" t="s">
        <v>2433</v>
      </c>
      <c r="E900" s="261">
        <v>20030402</v>
      </c>
      <c r="F900" s="262">
        <v>4</v>
      </c>
      <c r="G900">
        <v>29</v>
      </c>
      <c r="H900" s="263" t="s">
        <v>262</v>
      </c>
      <c r="I900" s="263" t="s">
        <v>282</v>
      </c>
      <c r="J900" t="s">
        <v>4807</v>
      </c>
      <c r="L900">
        <f>IFERROR(INDEX(所属情報!$E:$E,MATCH(男子登録情報!A900,所属情報!$A:$A,0)),"")</f>
        <v>490048</v>
      </c>
      <c r="M900" t="str">
        <f t="shared" si="28"/>
        <v>杉本　蓮 (4)</v>
      </c>
      <c r="N900" t="str">
        <f t="shared" si="29"/>
        <v>ｽｷﾞﾓﾄ ﾚﾝ</v>
      </c>
      <c r="O900" t="str">
        <f>$J900&amp;" "&amp;$I900&amp;" "&amp;"("&amp;$F900&amp;")"</f>
        <v>JPN Ren (4)</v>
      </c>
      <c r="P900" t="s">
        <v>4793</v>
      </c>
      <c r="Q900" t="s">
        <v>4807</v>
      </c>
      <c r="R900" s="118" t="str">
        <f>IF($B900="","",RIGHT($E900*1000+100+COUNTIF($E$2:$E900,$E900),9))</f>
        <v>030402102</v>
      </c>
    </row>
    <row r="901" spans="1:18" customFormat="1" x14ac:dyDescent="0.4">
      <c r="A901" s="259" t="s">
        <v>483</v>
      </c>
      <c r="B901" s="259">
        <v>900</v>
      </c>
      <c r="C901" s="259" t="s">
        <v>3728</v>
      </c>
      <c r="D901" s="259" t="s">
        <v>3729</v>
      </c>
      <c r="E901" s="261">
        <v>20040722</v>
      </c>
      <c r="F901" s="262">
        <v>3</v>
      </c>
      <c r="G901">
        <v>26</v>
      </c>
      <c r="H901" s="263" t="s">
        <v>211</v>
      </c>
      <c r="I901" s="263" t="s">
        <v>37</v>
      </c>
      <c r="J901" t="s">
        <v>4807</v>
      </c>
      <c r="L901">
        <f>IFERROR(INDEX(所属情報!$E:$E,MATCH(男子登録情報!A901,所属情報!$A:$A,0)),"")</f>
        <v>490048</v>
      </c>
      <c r="M901" t="str">
        <f t="shared" si="28"/>
        <v>阿部　陽葵 (3)</v>
      </c>
      <c r="N901" t="str">
        <f t="shared" si="29"/>
        <v>ｱﾍﾞ ﾊﾙｷ</v>
      </c>
      <c r="O901" t="str">
        <f>$J901&amp;" "&amp;$I901&amp;" "&amp;"("&amp;$F901&amp;")"</f>
        <v>JPN Haruki (3)</v>
      </c>
      <c r="P901" t="s">
        <v>4766</v>
      </c>
      <c r="Q901" t="s">
        <v>4807</v>
      </c>
      <c r="R901" s="118" t="str">
        <f>IF($B901="","",RIGHT($E901*1000+100+COUNTIF($E$2:$E901,$E901),9))</f>
        <v>040722103</v>
      </c>
    </row>
    <row r="902" spans="1:18" customFormat="1" x14ac:dyDescent="0.4">
      <c r="A902" s="259" t="s">
        <v>483</v>
      </c>
      <c r="B902" s="259">
        <v>901</v>
      </c>
      <c r="C902" s="259" t="s">
        <v>3730</v>
      </c>
      <c r="D902" s="259" t="s">
        <v>3731</v>
      </c>
      <c r="E902" s="261">
        <v>20041221</v>
      </c>
      <c r="F902" s="262">
        <v>3</v>
      </c>
      <c r="G902">
        <v>26</v>
      </c>
      <c r="H902" s="263" t="s">
        <v>176</v>
      </c>
      <c r="I902" s="263" t="s">
        <v>36</v>
      </c>
      <c r="J902" t="s">
        <v>4807</v>
      </c>
      <c r="L902">
        <f>IFERROR(INDEX(所属情報!$E:$E,MATCH(男子登録情報!A902,所属情報!$A:$A,0)),"")</f>
        <v>490048</v>
      </c>
      <c r="M902" t="str">
        <f t="shared" si="28"/>
        <v>中川　雄稀 (3)</v>
      </c>
      <c r="N902" t="str">
        <f t="shared" si="29"/>
        <v>ﾅｶｶﾞﾜ ﾕｳｷ</v>
      </c>
      <c r="O902" t="str">
        <f>$J902&amp;" "&amp;$I902&amp;" "&amp;"("&amp;$F902&amp;")"</f>
        <v>JPN Yuki (3)</v>
      </c>
      <c r="P902" t="s">
        <v>4798</v>
      </c>
      <c r="Q902" t="s">
        <v>4807</v>
      </c>
      <c r="R902" s="118" t="str">
        <f>IF($B902="","",RIGHT($E902*1000+100+COUNTIF($E$2:$E902,$E902),9))</f>
        <v>041221101</v>
      </c>
    </row>
    <row r="903" spans="1:18" customFormat="1" x14ac:dyDescent="0.4">
      <c r="A903" s="259" t="s">
        <v>483</v>
      </c>
      <c r="B903" s="259">
        <v>902</v>
      </c>
      <c r="C903" s="259" t="s">
        <v>3732</v>
      </c>
      <c r="D903" s="259" t="s">
        <v>3733</v>
      </c>
      <c r="E903" s="261">
        <v>20050116</v>
      </c>
      <c r="F903" s="262">
        <v>3</v>
      </c>
      <c r="G903">
        <v>18</v>
      </c>
      <c r="H903" s="263" t="s">
        <v>4472</v>
      </c>
      <c r="I903" s="263" t="s">
        <v>3282</v>
      </c>
      <c r="J903" t="s">
        <v>4807</v>
      </c>
      <c r="L903">
        <f>IFERROR(INDEX(所属情報!$E:$E,MATCH(男子登録情報!A903,所属情報!$A:$A,0)),"")</f>
        <v>490048</v>
      </c>
      <c r="M903" t="str">
        <f t="shared" si="28"/>
        <v>竹生　晴彦 (3)</v>
      </c>
      <c r="N903" t="str">
        <f t="shared" si="29"/>
        <v>ﾁｸﾌﾞ ﾊﾙﾋｺ</v>
      </c>
      <c r="O903" t="str">
        <f>$J903&amp;" "&amp;$I903&amp;" "&amp;"("&amp;$F903&amp;")"</f>
        <v>JPN Haruhiko (3)</v>
      </c>
      <c r="P903" t="s">
        <v>4765</v>
      </c>
      <c r="Q903" t="s">
        <v>4807</v>
      </c>
      <c r="R903" s="118" t="str">
        <f>IF($B903="","",RIGHT($E903*1000+100+COUNTIF($E$2:$E903,$E903),9))</f>
        <v>050116101</v>
      </c>
    </row>
    <row r="904" spans="1:18" customFormat="1" x14ac:dyDescent="0.4">
      <c r="A904" s="259" t="s">
        <v>483</v>
      </c>
      <c r="B904" s="259">
        <v>903</v>
      </c>
      <c r="C904" s="259" t="s">
        <v>3734</v>
      </c>
      <c r="D904" s="259" t="s">
        <v>3735</v>
      </c>
      <c r="E904" s="261">
        <v>20050123</v>
      </c>
      <c r="F904" s="262">
        <v>3</v>
      </c>
      <c r="G904">
        <v>33</v>
      </c>
      <c r="H904" s="263" t="s">
        <v>4473</v>
      </c>
      <c r="I904" s="263" t="s">
        <v>312</v>
      </c>
      <c r="J904" t="s">
        <v>4807</v>
      </c>
      <c r="L904">
        <f>IFERROR(INDEX(所属情報!$E:$E,MATCH(男子登録情報!A904,所属情報!$A:$A,0)),"")</f>
        <v>490048</v>
      </c>
      <c r="M904" t="str">
        <f t="shared" si="28"/>
        <v>土田　浩生 (3)</v>
      </c>
      <c r="N904" t="str">
        <f t="shared" si="29"/>
        <v>ﾂﾁﾀﾞ ﾋﾛｷ</v>
      </c>
      <c r="O904" t="str">
        <f>$J904&amp;" "&amp;$I904&amp;" "&amp;"("&amp;$F904&amp;")"</f>
        <v>JPN Hiroki (3)</v>
      </c>
      <c r="P904" t="s">
        <v>4766</v>
      </c>
      <c r="Q904" t="s">
        <v>4807</v>
      </c>
      <c r="R904" s="118" t="str">
        <f>IF($B904="","",RIGHT($E904*1000+100+COUNTIF($E$2:$E904,$E904),9))</f>
        <v>050123103</v>
      </c>
    </row>
    <row r="905" spans="1:18" customFormat="1" x14ac:dyDescent="0.4">
      <c r="A905" s="259" t="s">
        <v>483</v>
      </c>
      <c r="B905" s="259">
        <v>904</v>
      </c>
      <c r="C905" s="259" t="s">
        <v>3736</v>
      </c>
      <c r="D905" s="259" t="s">
        <v>3737</v>
      </c>
      <c r="E905" s="261">
        <v>20030520</v>
      </c>
      <c r="F905" s="262">
        <v>3</v>
      </c>
      <c r="G905">
        <v>14</v>
      </c>
      <c r="H905" s="263" t="s">
        <v>4474</v>
      </c>
      <c r="I905" s="263" t="s">
        <v>799</v>
      </c>
      <c r="J905" t="s">
        <v>4807</v>
      </c>
      <c r="L905">
        <f>IFERROR(INDEX(所属情報!$E:$E,MATCH(男子登録情報!A905,所属情報!$A:$A,0)),"")</f>
        <v>490048</v>
      </c>
      <c r="M905" t="str">
        <f t="shared" si="28"/>
        <v>池上　猛志 (3)</v>
      </c>
      <c r="N905" t="str">
        <f t="shared" si="29"/>
        <v>ｲｹｶﾞﾐ ﾀｹｼ</v>
      </c>
      <c r="O905" t="str">
        <f>$J905&amp;" "&amp;$I905&amp;" "&amp;"("&amp;$F905&amp;")"</f>
        <v>JPN Takeshi (3)</v>
      </c>
      <c r="P905" t="s">
        <v>4789</v>
      </c>
      <c r="Q905" t="s">
        <v>4807</v>
      </c>
      <c r="R905" s="118" t="str">
        <f>IF($B905="","",RIGHT($E905*1000+100+COUNTIF($E$2:$E905,$E905),9))</f>
        <v>030520102</v>
      </c>
    </row>
    <row r="906" spans="1:18" customFormat="1" x14ac:dyDescent="0.4">
      <c r="A906" s="259" t="s">
        <v>483</v>
      </c>
      <c r="B906" s="259">
        <v>905</v>
      </c>
      <c r="C906" s="259" t="s">
        <v>3738</v>
      </c>
      <c r="D906" s="259" t="s">
        <v>3739</v>
      </c>
      <c r="E906" s="261">
        <v>20040725</v>
      </c>
      <c r="F906" s="262">
        <v>3</v>
      </c>
      <c r="G906">
        <v>27</v>
      </c>
      <c r="H906" s="263" t="s">
        <v>51</v>
      </c>
      <c r="I906" s="263" t="s">
        <v>139</v>
      </c>
      <c r="J906" t="s">
        <v>4807</v>
      </c>
      <c r="L906">
        <f>IFERROR(INDEX(所属情報!$E:$E,MATCH(男子登録情報!A906,所属情報!$A:$A,0)),"")</f>
        <v>490048</v>
      </c>
      <c r="M906" t="str">
        <f t="shared" si="28"/>
        <v>八木　皓星 (3)</v>
      </c>
      <c r="N906" t="str">
        <f t="shared" si="29"/>
        <v>ﾔｷﾞ ｺｳｾｲ</v>
      </c>
      <c r="O906" t="str">
        <f>$J906&amp;" "&amp;$I906&amp;" "&amp;"("&amp;$F906&amp;")"</f>
        <v>JPN Kosei (3)</v>
      </c>
      <c r="P906" t="s">
        <v>4781</v>
      </c>
      <c r="Q906" t="s">
        <v>4807</v>
      </c>
      <c r="R906" s="118" t="str">
        <f>IF($B906="","",RIGHT($E906*1000+100+COUNTIF($E$2:$E906,$E906),9))</f>
        <v>040725102</v>
      </c>
    </row>
    <row r="907" spans="1:18" customFormat="1" x14ac:dyDescent="0.4">
      <c r="A907" s="259" t="s">
        <v>483</v>
      </c>
      <c r="B907" s="259">
        <v>906</v>
      </c>
      <c r="C907" s="259" t="s">
        <v>3740</v>
      </c>
      <c r="D907" s="259" t="s">
        <v>3741</v>
      </c>
      <c r="E907" s="261">
        <v>20041002</v>
      </c>
      <c r="F907" s="262">
        <v>3</v>
      </c>
      <c r="G907">
        <v>28</v>
      </c>
      <c r="H907" s="263" t="s">
        <v>134</v>
      </c>
      <c r="I907" s="263" t="s">
        <v>28</v>
      </c>
      <c r="J907" t="s">
        <v>4807</v>
      </c>
      <c r="L907">
        <f>IFERROR(INDEX(所属情報!$E:$E,MATCH(男子登録情報!A907,所属情報!$A:$A,0)),"")</f>
        <v>490048</v>
      </c>
      <c r="M907" t="str">
        <f t="shared" si="28"/>
        <v>林　宏太郎 (3)</v>
      </c>
      <c r="N907" t="str">
        <f t="shared" si="29"/>
        <v>ﾊﾔｼ ｺｳﾀﾛｳ</v>
      </c>
      <c r="O907" t="str">
        <f>$J907&amp;" "&amp;$I907&amp;" "&amp;"("&amp;$F907&amp;")"</f>
        <v>JPN Kotaro (3)</v>
      </c>
      <c r="P907" t="s">
        <v>4765</v>
      </c>
      <c r="Q907" t="s">
        <v>4807</v>
      </c>
      <c r="R907" s="118" t="str">
        <f>IF($B907="","",RIGHT($E907*1000+100+COUNTIF($E$2:$E907,$E907),9))</f>
        <v>041002101</v>
      </c>
    </row>
    <row r="908" spans="1:18" customFormat="1" x14ac:dyDescent="0.4">
      <c r="A908" s="259" t="s">
        <v>483</v>
      </c>
      <c r="B908" s="259">
        <v>907</v>
      </c>
      <c r="C908" s="259" t="s">
        <v>3742</v>
      </c>
      <c r="D908" s="259" t="s">
        <v>3743</v>
      </c>
      <c r="E908" s="261">
        <v>20040407</v>
      </c>
      <c r="F908" s="262">
        <v>3</v>
      </c>
      <c r="G908">
        <v>27</v>
      </c>
      <c r="H908" s="263" t="s">
        <v>451</v>
      </c>
      <c r="I908" s="263" t="s">
        <v>95</v>
      </c>
      <c r="J908" t="s">
        <v>4807</v>
      </c>
      <c r="L908">
        <f>IFERROR(INDEX(所属情報!$E:$E,MATCH(男子登録情報!A908,所属情報!$A:$A,0)),"")</f>
        <v>490048</v>
      </c>
      <c r="M908" t="str">
        <f t="shared" si="28"/>
        <v>大西　智貴 (3)</v>
      </c>
      <c r="N908" t="str">
        <f t="shared" si="29"/>
        <v>ｵｵﾆｼ ﾄﾓｷ</v>
      </c>
      <c r="O908" t="str">
        <f>$J908&amp;" "&amp;$I908&amp;" "&amp;"("&amp;$F908&amp;")"</f>
        <v>JPN Tomoki (3)</v>
      </c>
      <c r="P908" t="s">
        <v>4798</v>
      </c>
      <c r="Q908" t="s">
        <v>4807</v>
      </c>
      <c r="R908" s="118" t="str">
        <f>IF($B908="","",RIGHT($E908*1000+100+COUNTIF($E$2:$E908,$E908),9))</f>
        <v>040407102</v>
      </c>
    </row>
    <row r="909" spans="1:18" customFormat="1" x14ac:dyDescent="0.4">
      <c r="A909" s="259" t="s">
        <v>483</v>
      </c>
      <c r="B909" s="259">
        <v>908</v>
      </c>
      <c r="C909" s="259" t="s">
        <v>3744</v>
      </c>
      <c r="D909" s="259" t="s">
        <v>3745</v>
      </c>
      <c r="E909" s="261">
        <v>20040918</v>
      </c>
      <c r="F909" s="262">
        <v>3</v>
      </c>
      <c r="G909">
        <v>27</v>
      </c>
      <c r="H909" s="263" t="s">
        <v>4475</v>
      </c>
      <c r="I909" s="263" t="s">
        <v>2394</v>
      </c>
      <c r="J909" t="s">
        <v>4807</v>
      </c>
      <c r="L909">
        <f>IFERROR(INDEX(所属情報!$E:$E,MATCH(男子登録情報!A909,所属情報!$A:$A,0)),"")</f>
        <v>490048</v>
      </c>
      <c r="M909" t="str">
        <f t="shared" si="28"/>
        <v>佐向　丘 (3)</v>
      </c>
      <c r="N909" t="str">
        <f t="shared" si="29"/>
        <v>ｻｺｳ ｷｭｳ</v>
      </c>
      <c r="O909" t="str">
        <f>$J909&amp;" "&amp;$I909&amp;" "&amp;"("&amp;$F909&amp;")"</f>
        <v>JPN Kyu (3)</v>
      </c>
      <c r="P909" t="s">
        <v>4765</v>
      </c>
      <c r="Q909" t="s">
        <v>4807</v>
      </c>
      <c r="R909" s="118" t="str">
        <f>IF($B909="","",RIGHT($E909*1000+100+COUNTIF($E$2:$E909,$E909),9))</f>
        <v>040918101</v>
      </c>
    </row>
    <row r="910" spans="1:18" customFormat="1" x14ac:dyDescent="0.4">
      <c r="A910" s="259" t="s">
        <v>483</v>
      </c>
      <c r="B910" s="259">
        <v>909</v>
      </c>
      <c r="C910" s="259" t="s">
        <v>3746</v>
      </c>
      <c r="D910" s="259" t="s">
        <v>3747</v>
      </c>
      <c r="E910" s="261">
        <v>20030505</v>
      </c>
      <c r="F910" s="262">
        <v>3</v>
      </c>
      <c r="G910">
        <v>26</v>
      </c>
      <c r="H910" s="263" t="s">
        <v>4476</v>
      </c>
      <c r="I910" s="263" t="s">
        <v>4477</v>
      </c>
      <c r="J910" t="s">
        <v>4807</v>
      </c>
      <c r="L910">
        <f>IFERROR(INDEX(所属情報!$E:$E,MATCH(男子登録情報!A910,所属情報!$A:$A,0)),"")</f>
        <v>490048</v>
      </c>
      <c r="M910" t="str">
        <f t="shared" si="28"/>
        <v>柴折　心汰 (3)</v>
      </c>
      <c r="N910" t="str">
        <f t="shared" si="29"/>
        <v>ｼﾊﾞｵﾘ ｼﾝﾀ</v>
      </c>
      <c r="O910" t="str">
        <f>$J910&amp;" "&amp;$I910&amp;" "&amp;"("&amp;$F910&amp;")"</f>
        <v>JPN Shinta (3)</v>
      </c>
      <c r="P910" t="s">
        <v>4765</v>
      </c>
      <c r="Q910" t="s">
        <v>4807</v>
      </c>
      <c r="R910" s="118" t="str">
        <f>IF($B910="","",RIGHT($E910*1000+100+COUNTIF($E$2:$E910,$E910),9))</f>
        <v>030505102</v>
      </c>
    </row>
    <row r="911" spans="1:18" customFormat="1" x14ac:dyDescent="0.4">
      <c r="A911" s="259" t="s">
        <v>483</v>
      </c>
      <c r="B911" s="259">
        <v>910</v>
      </c>
      <c r="C911" s="259" t="s">
        <v>3748</v>
      </c>
      <c r="D911" s="259" t="s">
        <v>3749</v>
      </c>
      <c r="E911" s="261">
        <v>20030912</v>
      </c>
      <c r="F911" s="262">
        <v>3</v>
      </c>
      <c r="G911">
        <v>26</v>
      </c>
      <c r="H911" s="263" t="s">
        <v>620</v>
      </c>
      <c r="I911" s="263" t="s">
        <v>136</v>
      </c>
      <c r="J911" t="s">
        <v>4807</v>
      </c>
      <c r="L911">
        <f>IFERROR(INDEX(所属情報!$E:$E,MATCH(男子登録情報!A911,所属情報!$A:$A,0)),"")</f>
        <v>490048</v>
      </c>
      <c r="M911" t="str">
        <f t="shared" si="28"/>
        <v>川﨑　健太郎 (3)</v>
      </c>
      <c r="N911" t="str">
        <f t="shared" si="29"/>
        <v>ｶﾜｻｷ ｹﾝﾀﾛｳ</v>
      </c>
      <c r="O911" t="str">
        <f>$J911&amp;" "&amp;$I911&amp;" "&amp;"("&amp;$F911&amp;")"</f>
        <v>JPN Kentaro (3)</v>
      </c>
      <c r="P911" t="s">
        <v>4768</v>
      </c>
      <c r="Q911" t="s">
        <v>4807</v>
      </c>
      <c r="R911" s="118" t="str">
        <f>IF($B911="","",RIGHT($E911*1000+100+COUNTIF($E$2:$E911,$E911),9))</f>
        <v>030912101</v>
      </c>
    </row>
    <row r="912" spans="1:18" customFormat="1" x14ac:dyDescent="0.4">
      <c r="A912" s="259" t="s">
        <v>483</v>
      </c>
      <c r="B912" s="259">
        <v>911</v>
      </c>
      <c r="C912" s="259" t="s">
        <v>3750</v>
      </c>
      <c r="D912" s="259" t="s">
        <v>3751</v>
      </c>
      <c r="E912" s="261">
        <v>20031207</v>
      </c>
      <c r="F912" s="262">
        <v>3</v>
      </c>
      <c r="G912">
        <v>29</v>
      </c>
      <c r="H912" s="263" t="s">
        <v>372</v>
      </c>
      <c r="I912" s="263" t="s">
        <v>433</v>
      </c>
      <c r="J912" t="s">
        <v>4807</v>
      </c>
      <c r="L912">
        <f>IFERROR(INDEX(所属情報!$E:$E,MATCH(男子登録情報!A912,所属情報!$A:$A,0)),"")</f>
        <v>490048</v>
      </c>
      <c r="M912" t="str">
        <f t="shared" si="28"/>
        <v>木下　賀貴 (3)</v>
      </c>
      <c r="N912" t="str">
        <f t="shared" si="29"/>
        <v>ｷﾉｼﾀ ﾖｼｷ</v>
      </c>
      <c r="O912" t="str">
        <f>$J912&amp;" "&amp;$I912&amp;" "&amp;"("&amp;$F912&amp;")"</f>
        <v>JPN Yoshiki (3)</v>
      </c>
      <c r="P912" t="s">
        <v>4788</v>
      </c>
      <c r="Q912" t="s">
        <v>4807</v>
      </c>
      <c r="R912" s="118" t="str">
        <f>IF($B912="","",RIGHT($E912*1000+100+COUNTIF($E$2:$E912,$E912),9))</f>
        <v>031207101</v>
      </c>
    </row>
    <row r="913" spans="1:18" customFormat="1" x14ac:dyDescent="0.4">
      <c r="A913" s="259" t="s">
        <v>483</v>
      </c>
      <c r="B913" s="259">
        <v>912</v>
      </c>
      <c r="C913" s="259" t="s">
        <v>3752</v>
      </c>
      <c r="D913" s="259" t="s">
        <v>3753</v>
      </c>
      <c r="E913" s="261">
        <v>20040529</v>
      </c>
      <c r="F913" s="262">
        <v>3</v>
      </c>
      <c r="G913">
        <v>34</v>
      </c>
      <c r="H913" s="263" t="s">
        <v>4478</v>
      </c>
      <c r="I913" s="263" t="s">
        <v>383</v>
      </c>
      <c r="J913" t="s">
        <v>4807</v>
      </c>
      <c r="L913">
        <f>IFERROR(INDEX(所属情報!$E:$E,MATCH(男子登録情報!A913,所属情報!$A:$A,0)),"")</f>
        <v>490048</v>
      </c>
      <c r="M913" t="str">
        <f t="shared" si="28"/>
        <v>東條　純平 (3)</v>
      </c>
      <c r="N913" t="str">
        <f t="shared" si="29"/>
        <v>ﾄｳｼﾞｮｳ ｼﾞｭﾝﾍﾟｲ</v>
      </c>
      <c r="O913" t="str">
        <f>$J913&amp;" "&amp;$I913&amp;" "&amp;"("&amp;$F913&amp;")"</f>
        <v>JPN Jumpei (3)</v>
      </c>
      <c r="P913" t="s">
        <v>4765</v>
      </c>
      <c r="Q913" t="s">
        <v>4807</v>
      </c>
      <c r="R913" s="118" t="str">
        <f>IF($B913="","",RIGHT($E913*1000+100+COUNTIF($E$2:$E913,$E913),9))</f>
        <v>040529104</v>
      </c>
    </row>
    <row r="914" spans="1:18" customFormat="1" x14ac:dyDescent="0.4">
      <c r="A914" s="259" t="s">
        <v>483</v>
      </c>
      <c r="B914" s="259">
        <v>913</v>
      </c>
      <c r="C914" s="259" t="s">
        <v>3754</v>
      </c>
      <c r="D914" s="259" t="s">
        <v>3755</v>
      </c>
      <c r="E914" s="261">
        <v>20040406</v>
      </c>
      <c r="F914" s="262">
        <v>3</v>
      </c>
      <c r="G914">
        <v>26</v>
      </c>
      <c r="H914" s="263" t="s">
        <v>110</v>
      </c>
      <c r="I914" s="263" t="s">
        <v>4479</v>
      </c>
      <c r="J914" t="s">
        <v>4807</v>
      </c>
      <c r="L914">
        <f>IFERROR(INDEX(所属情報!$E:$E,MATCH(男子登録情報!A914,所属情報!$A:$A,0)),"")</f>
        <v>490048</v>
      </c>
      <c r="M914" t="str">
        <f t="shared" si="28"/>
        <v>中村　颯葉 (3)</v>
      </c>
      <c r="N914" t="str">
        <f t="shared" si="29"/>
        <v>ﾅｶﾑﾗ ｿｳﾊ</v>
      </c>
      <c r="O914" t="str">
        <f>$J914&amp;" "&amp;$I914&amp;" "&amp;"("&amp;$F914&amp;")"</f>
        <v>JPN Soha (3)</v>
      </c>
      <c r="P914" t="s">
        <v>4765</v>
      </c>
      <c r="Q914" t="s">
        <v>4807</v>
      </c>
      <c r="R914" s="118" t="str">
        <f>IF($B914="","",RIGHT($E914*1000+100+COUNTIF($E$2:$E914,$E914),9))</f>
        <v>040406102</v>
      </c>
    </row>
    <row r="915" spans="1:18" customFormat="1" x14ac:dyDescent="0.4">
      <c r="A915" s="259" t="s">
        <v>483</v>
      </c>
      <c r="B915" s="259">
        <v>914</v>
      </c>
      <c r="C915" s="259" t="s">
        <v>3756</v>
      </c>
      <c r="D915" s="259" t="s">
        <v>3757</v>
      </c>
      <c r="E915" s="261">
        <v>20040621</v>
      </c>
      <c r="F915" s="262">
        <v>3</v>
      </c>
      <c r="G915">
        <v>29</v>
      </c>
      <c r="H915" s="263" t="s">
        <v>518</v>
      </c>
      <c r="I915" s="263" t="s">
        <v>59</v>
      </c>
      <c r="J915" t="s">
        <v>4807</v>
      </c>
      <c r="L915">
        <f>IFERROR(INDEX(所属情報!$E:$E,MATCH(男子登録情報!A915,所属情報!$A:$A,0)),"")</f>
        <v>490048</v>
      </c>
      <c r="M915" t="str">
        <f t="shared" si="28"/>
        <v>川村　拓也 (3)</v>
      </c>
      <c r="N915" t="str">
        <f t="shared" si="29"/>
        <v>ｶﾜﾑﾗ ﾀｸﾔ</v>
      </c>
      <c r="O915" t="str">
        <f>$J915&amp;" "&amp;$I915&amp;" "&amp;"("&amp;$F915&amp;")"</f>
        <v>JPN Takuya (3)</v>
      </c>
      <c r="P915" t="s">
        <v>4771</v>
      </c>
      <c r="Q915" t="s">
        <v>4807</v>
      </c>
      <c r="R915" s="118" t="str">
        <f>IF($B915="","",RIGHT($E915*1000+100+COUNTIF($E$2:$E915,$E915),9))</f>
        <v>040621102</v>
      </c>
    </row>
    <row r="916" spans="1:18" customFormat="1" x14ac:dyDescent="0.4">
      <c r="A916" s="259" t="s">
        <v>483</v>
      </c>
      <c r="B916" s="259">
        <v>915</v>
      </c>
      <c r="C916" s="259" t="s">
        <v>5517</v>
      </c>
      <c r="D916" s="259" t="s">
        <v>5518</v>
      </c>
      <c r="E916" s="261">
        <v>20050419</v>
      </c>
      <c r="F916" s="262">
        <v>2</v>
      </c>
      <c r="G916">
        <v>18</v>
      </c>
      <c r="H916" s="263" t="s">
        <v>6622</v>
      </c>
      <c r="I916" s="263" t="s">
        <v>222</v>
      </c>
      <c r="J916" t="s">
        <v>4807</v>
      </c>
      <c r="L916">
        <f>IFERROR(INDEX(所属情報!$E:$E,MATCH(男子登録情報!A916,所属情報!$A:$A,0)),"")</f>
        <v>490048</v>
      </c>
      <c r="M916" t="str">
        <f t="shared" si="28"/>
        <v>柳町　悠斗 (2)</v>
      </c>
      <c r="N916" t="str">
        <f t="shared" si="29"/>
        <v>ﾔﾅｷﾞﾏﾁ ﾊﾙﾄ</v>
      </c>
      <c r="O916" t="str">
        <f>$J916&amp;" "&amp;$I916&amp;" "&amp;"("&amp;$F916&amp;")"</f>
        <v>JPN Haruto (2)</v>
      </c>
      <c r="P916" t="s">
        <v>4804</v>
      </c>
      <c r="Q916" t="s">
        <v>4807</v>
      </c>
      <c r="R916" s="118" t="str">
        <f>IF($B916="","",RIGHT($E916*1000+100+COUNTIF($E$2:$E916,$E916),9))</f>
        <v>050419101</v>
      </c>
    </row>
    <row r="917" spans="1:18" customFormat="1" x14ac:dyDescent="0.4">
      <c r="A917" s="259" t="s">
        <v>483</v>
      </c>
      <c r="B917" s="259">
        <v>916</v>
      </c>
      <c r="C917" s="259" t="s">
        <v>5519</v>
      </c>
      <c r="D917" s="259" t="s">
        <v>5520</v>
      </c>
      <c r="E917" s="261">
        <v>20050616</v>
      </c>
      <c r="F917" s="262">
        <v>2</v>
      </c>
      <c r="G917">
        <v>27</v>
      </c>
      <c r="H917" s="263" t="s">
        <v>193</v>
      </c>
      <c r="I917" s="263" t="s">
        <v>31</v>
      </c>
      <c r="J917" t="s">
        <v>4807</v>
      </c>
      <c r="L917">
        <f>IFERROR(INDEX(所属情報!$E:$E,MATCH(男子登録情報!A917,所属情報!$A:$A,0)),"")</f>
        <v>490048</v>
      </c>
      <c r="M917" t="str">
        <f t="shared" si="28"/>
        <v>遠藤　大介 (2)</v>
      </c>
      <c r="N917" t="str">
        <f t="shared" si="29"/>
        <v>ｴﾝﾄﾞｳ ﾀｲｽｹ</v>
      </c>
      <c r="O917" t="str">
        <f>$J917&amp;" "&amp;$I917&amp;" "&amp;"("&amp;$F917&amp;")"</f>
        <v>JPN Taisuke (2)</v>
      </c>
      <c r="P917" t="s">
        <v>4772</v>
      </c>
      <c r="Q917" t="s">
        <v>4807</v>
      </c>
      <c r="R917" s="118" t="str">
        <f>IF($B917="","",RIGHT($E917*1000+100+COUNTIF($E$2:$E917,$E917),9))</f>
        <v>050616102</v>
      </c>
    </row>
    <row r="918" spans="1:18" customFormat="1" x14ac:dyDescent="0.4">
      <c r="A918" s="259" t="s">
        <v>483</v>
      </c>
      <c r="B918" s="259">
        <v>917</v>
      </c>
      <c r="C918" s="259" t="s">
        <v>5521</v>
      </c>
      <c r="D918" s="259" t="s">
        <v>5522</v>
      </c>
      <c r="E918" s="261">
        <v>20051223</v>
      </c>
      <c r="F918" s="262">
        <v>2</v>
      </c>
      <c r="G918">
        <v>14</v>
      </c>
      <c r="H918" s="263" t="s">
        <v>85</v>
      </c>
      <c r="I918" s="263" t="s">
        <v>727</v>
      </c>
      <c r="J918" t="s">
        <v>4807</v>
      </c>
      <c r="L918">
        <f>IFERROR(INDEX(所属情報!$E:$E,MATCH(男子登録情報!A918,所属情報!$A:$A,0)),"")</f>
        <v>490048</v>
      </c>
      <c r="M918" t="str">
        <f t="shared" si="28"/>
        <v>小野　竜之介 (2)</v>
      </c>
      <c r="N918" t="str">
        <f t="shared" si="29"/>
        <v>ｵﾉ ﾘｭｳﾉｽｹ</v>
      </c>
      <c r="O918" t="str">
        <f>$J918&amp;" "&amp;$I918&amp;" "&amp;"("&amp;$F918&amp;")"</f>
        <v>JPN Ryunosuke (2)</v>
      </c>
      <c r="P918" t="s">
        <v>4765</v>
      </c>
      <c r="Q918" t="s">
        <v>4807</v>
      </c>
      <c r="R918" s="118" t="str">
        <f>IF($B918="","",RIGHT($E918*1000+100+COUNTIF($E$2:$E918,$E918),9))</f>
        <v>051223101</v>
      </c>
    </row>
    <row r="919" spans="1:18" customFormat="1" x14ac:dyDescent="0.4">
      <c r="A919" s="259" t="s">
        <v>483</v>
      </c>
      <c r="B919" s="259">
        <v>918</v>
      </c>
      <c r="C919" s="259" t="s">
        <v>5523</v>
      </c>
      <c r="D919" s="259" t="s">
        <v>5524</v>
      </c>
      <c r="E919" s="261">
        <v>20041117</v>
      </c>
      <c r="F919" s="262">
        <v>3</v>
      </c>
      <c r="G919">
        <v>49</v>
      </c>
      <c r="H919" s="263" t="s">
        <v>6623</v>
      </c>
      <c r="I919" s="263" t="s">
        <v>6624</v>
      </c>
      <c r="J919" t="s">
        <v>4807</v>
      </c>
      <c r="L919">
        <f>IFERROR(INDEX(所属情報!$E:$E,MATCH(男子登録情報!A919,所属情報!$A:$A,0)),"")</f>
        <v>490048</v>
      </c>
      <c r="M919" t="str">
        <f t="shared" si="28"/>
        <v>山岡　直生 (3)</v>
      </c>
      <c r="N919" t="str">
        <f t="shared" si="29"/>
        <v>ﾔﾏｵｶ ﾅｵﾐ</v>
      </c>
      <c r="O919" t="str">
        <f>$J919&amp;" "&amp;$I919&amp;" "&amp;"("&amp;$F919&amp;")"</f>
        <v>JPN Naomi (3)</v>
      </c>
      <c r="P919" t="s">
        <v>4800</v>
      </c>
      <c r="Q919" t="s">
        <v>4807</v>
      </c>
      <c r="R919" s="118" t="str">
        <f>IF($B919="","",RIGHT($E919*1000+100+COUNTIF($E$2:$E919,$E919),9))</f>
        <v>041117101</v>
      </c>
    </row>
    <row r="920" spans="1:18" customFormat="1" x14ac:dyDescent="0.4">
      <c r="A920" s="259" t="s">
        <v>483</v>
      </c>
      <c r="B920" s="259">
        <v>919</v>
      </c>
      <c r="C920" s="259" t="s">
        <v>5525</v>
      </c>
      <c r="D920" s="259" t="s">
        <v>5526</v>
      </c>
      <c r="E920" s="261">
        <v>19990428</v>
      </c>
      <c r="F920" s="262" t="s">
        <v>4378</v>
      </c>
      <c r="G920">
        <v>23</v>
      </c>
      <c r="H920" s="263" t="s">
        <v>94</v>
      </c>
      <c r="I920" s="263" t="s">
        <v>184</v>
      </c>
      <c r="J920" t="s">
        <v>4807</v>
      </c>
      <c r="L920">
        <f>IFERROR(INDEX(所属情報!$E:$E,MATCH(男子登録情報!A920,所属情報!$A:$A,0)),"")</f>
        <v>490048</v>
      </c>
      <c r="M920" t="str">
        <f t="shared" si="28"/>
        <v>前田　朝陽 (D2)</v>
      </c>
      <c r="N920" t="str">
        <f t="shared" si="29"/>
        <v>ﾏｴﾀﾞ ｱｻﾋ</v>
      </c>
      <c r="O920" t="str">
        <f>$J920&amp;" "&amp;$I920&amp;" "&amp;"("&amp;$F920&amp;")"</f>
        <v>JPN Asahi (D2)</v>
      </c>
      <c r="P920" t="s">
        <v>4765</v>
      </c>
      <c r="Q920" t="s">
        <v>4807</v>
      </c>
      <c r="R920" s="118" t="str">
        <f>IF($B920="","",RIGHT($E920*1000+100+COUNTIF($E$2:$E920,$E920),9))</f>
        <v>990428101</v>
      </c>
    </row>
    <row r="921" spans="1:18" customFormat="1" x14ac:dyDescent="0.4">
      <c r="A921" s="259" t="s">
        <v>483</v>
      </c>
      <c r="B921" s="259">
        <v>920</v>
      </c>
      <c r="C921" s="259" t="s">
        <v>5527</v>
      </c>
      <c r="D921" s="259" t="s">
        <v>588</v>
      </c>
      <c r="E921" s="261">
        <v>20050925</v>
      </c>
      <c r="F921" s="262">
        <v>2</v>
      </c>
      <c r="G921">
        <v>27</v>
      </c>
      <c r="H921" s="263" t="s">
        <v>108</v>
      </c>
      <c r="I921" s="263" t="s">
        <v>202</v>
      </c>
      <c r="J921" t="s">
        <v>4807</v>
      </c>
      <c r="L921">
        <f>IFERROR(INDEX(所属情報!$E:$E,MATCH(男子登録情報!A921,所属情報!$A:$A,0)),"")</f>
        <v>490048</v>
      </c>
      <c r="M921" t="str">
        <f t="shared" si="28"/>
        <v>田中　洋佑 (2)</v>
      </c>
      <c r="N921" t="str">
        <f t="shared" si="29"/>
        <v>ﾀﾅｶ ﾖｳｽｹ</v>
      </c>
      <c r="O921" t="str">
        <f>$J921&amp;" "&amp;$I921&amp;" "&amp;"("&amp;$F921&amp;")"</f>
        <v>JPN Yosuke (2)</v>
      </c>
      <c r="P921" t="s">
        <v>4789</v>
      </c>
      <c r="Q921" t="s">
        <v>4807</v>
      </c>
      <c r="R921" s="118" t="str">
        <f>IF($B921="","",RIGHT($E921*1000+100+COUNTIF($E$2:$E921,$E921),9))</f>
        <v>050925103</v>
      </c>
    </row>
    <row r="922" spans="1:18" customFormat="1" x14ac:dyDescent="0.4">
      <c r="A922" s="259" t="s">
        <v>483</v>
      </c>
      <c r="B922" s="259">
        <v>921</v>
      </c>
      <c r="C922" s="259" t="s">
        <v>5528</v>
      </c>
      <c r="D922" s="259" t="s">
        <v>5529</v>
      </c>
      <c r="E922" s="261">
        <v>20060129</v>
      </c>
      <c r="F922" s="262">
        <v>2</v>
      </c>
      <c r="G922">
        <v>14</v>
      </c>
      <c r="H922" s="263" t="s">
        <v>6625</v>
      </c>
      <c r="I922" s="263" t="s">
        <v>6626</v>
      </c>
      <c r="J922" t="s">
        <v>4807</v>
      </c>
      <c r="L922">
        <f>IFERROR(INDEX(所属情報!$E:$E,MATCH(男子登録情報!A922,所属情報!$A:$A,0)),"")</f>
        <v>490048</v>
      </c>
      <c r="M922" t="str">
        <f t="shared" si="28"/>
        <v>瀬戸　信成 (2)</v>
      </c>
      <c r="N922" t="str">
        <f t="shared" si="29"/>
        <v>ｾﾄ ﾉﾌﾞﾅﾘ</v>
      </c>
      <c r="O922" t="str">
        <f>$J922&amp;" "&amp;$I922&amp;" "&amp;"("&amp;$F922&amp;")"</f>
        <v>JPN Nobunari (2)</v>
      </c>
      <c r="P922" t="s">
        <v>4765</v>
      </c>
      <c r="Q922" t="s">
        <v>4807</v>
      </c>
      <c r="R922" s="118" t="str">
        <f>IF($B922="","",RIGHT($E922*1000+100+COUNTIF($E$2:$E922,$E922),9))</f>
        <v>060129103</v>
      </c>
    </row>
    <row r="923" spans="1:18" customFormat="1" x14ac:dyDescent="0.4">
      <c r="A923" s="259" t="s">
        <v>483</v>
      </c>
      <c r="B923" s="259">
        <v>922</v>
      </c>
      <c r="C923" s="259" t="s">
        <v>5530</v>
      </c>
      <c r="D923" s="259" t="s">
        <v>5531</v>
      </c>
      <c r="E923" s="261">
        <v>20050702</v>
      </c>
      <c r="F923" s="262">
        <v>2</v>
      </c>
      <c r="G923">
        <v>29</v>
      </c>
      <c r="H923" s="263" t="s">
        <v>122</v>
      </c>
      <c r="I923" s="263" t="s">
        <v>505</v>
      </c>
      <c r="J923" t="s">
        <v>4807</v>
      </c>
      <c r="L923">
        <f>IFERROR(INDEX(所属情報!$E:$E,MATCH(男子登録情報!A923,所属情報!$A:$A,0)),"")</f>
        <v>490048</v>
      </c>
      <c r="M923" t="str">
        <f t="shared" si="28"/>
        <v>小島　伸介 (2)</v>
      </c>
      <c r="N923" t="str">
        <f t="shared" si="29"/>
        <v>ｺｼﾞﾏ ｼﾝｽｹ</v>
      </c>
      <c r="O923" t="str">
        <f>$J923&amp;" "&amp;$I923&amp;" "&amp;"("&amp;$F923&amp;")"</f>
        <v>JPN Shinsuke (2)</v>
      </c>
      <c r="P923" t="s">
        <v>4765</v>
      </c>
      <c r="Q923" t="s">
        <v>4807</v>
      </c>
      <c r="R923" s="118" t="str">
        <f>IF($B923="","",RIGHT($E923*1000+100+COUNTIF($E$2:$E923,$E923),9))</f>
        <v>050702102</v>
      </c>
    </row>
    <row r="924" spans="1:18" customFormat="1" x14ac:dyDescent="0.4">
      <c r="A924" s="259" t="s">
        <v>483</v>
      </c>
      <c r="B924" s="259">
        <v>923</v>
      </c>
      <c r="C924" s="259" t="s">
        <v>5532</v>
      </c>
      <c r="D924" s="259" t="s">
        <v>5533</v>
      </c>
      <c r="E924" s="261">
        <v>20060316</v>
      </c>
      <c r="F924" s="262">
        <v>2</v>
      </c>
      <c r="G924">
        <v>18</v>
      </c>
      <c r="H924" s="263" t="s">
        <v>3069</v>
      </c>
      <c r="I924" s="263" t="s">
        <v>181</v>
      </c>
      <c r="J924" t="s">
        <v>4807</v>
      </c>
      <c r="L924">
        <f>IFERROR(INDEX(所属情報!$E:$E,MATCH(男子登録情報!A924,所属情報!$A:$A,0)),"")</f>
        <v>490048</v>
      </c>
      <c r="M924" t="str">
        <f t="shared" si="28"/>
        <v>北島　悠翔 (2)</v>
      </c>
      <c r="N924" t="str">
        <f t="shared" si="29"/>
        <v>ｷﾀｼﾞﾏ ﾕｳﾄ</v>
      </c>
      <c r="O924" t="str">
        <f>$J924&amp;" "&amp;$I924&amp;" "&amp;"("&amp;$F924&amp;")"</f>
        <v>JPN Yuto (2)</v>
      </c>
      <c r="P924" t="s">
        <v>4772</v>
      </c>
      <c r="Q924" t="s">
        <v>4807</v>
      </c>
      <c r="R924" s="118" t="str">
        <f>IF($B924="","",RIGHT($E924*1000+100+COUNTIF($E$2:$E924,$E924),9))</f>
        <v>060316103</v>
      </c>
    </row>
    <row r="925" spans="1:18" customFormat="1" x14ac:dyDescent="0.4">
      <c r="A925" s="259" t="s">
        <v>483</v>
      </c>
      <c r="B925" s="259">
        <v>924</v>
      </c>
      <c r="C925" s="259" t="s">
        <v>5534</v>
      </c>
      <c r="D925" s="259" t="s">
        <v>5535</v>
      </c>
      <c r="E925" s="261">
        <v>20050330</v>
      </c>
      <c r="F925" s="262">
        <v>2</v>
      </c>
      <c r="G925">
        <v>25</v>
      </c>
      <c r="H925" s="263" t="s">
        <v>408</v>
      </c>
      <c r="I925" s="263" t="s">
        <v>81</v>
      </c>
      <c r="J925" t="s">
        <v>4807</v>
      </c>
      <c r="L925">
        <f>IFERROR(INDEX(所属情報!$E:$E,MATCH(男子登録情報!A925,所属情報!$A:$A,0)),"")</f>
        <v>490048</v>
      </c>
      <c r="M925" t="str">
        <f t="shared" si="28"/>
        <v>水野　椋介 (2)</v>
      </c>
      <c r="N925" t="str">
        <f t="shared" si="29"/>
        <v>ﾐｽﾞﾉ ﾘｮｳｽｹ</v>
      </c>
      <c r="O925" t="str">
        <f>$J925&amp;" "&amp;$I925&amp;" "&amp;"("&amp;$F925&amp;")"</f>
        <v>JPN Ryosuke (2)</v>
      </c>
      <c r="P925" t="s">
        <v>4764</v>
      </c>
      <c r="Q925" t="s">
        <v>4807</v>
      </c>
      <c r="R925" s="118" t="str">
        <f>IF($B925="","",RIGHT($E925*1000+100+COUNTIF($E$2:$E925,$E925),9))</f>
        <v>050330101</v>
      </c>
    </row>
    <row r="926" spans="1:18" customFormat="1" x14ac:dyDescent="0.4">
      <c r="A926" s="259" t="s">
        <v>483</v>
      </c>
      <c r="B926" s="259">
        <v>925</v>
      </c>
      <c r="C926" s="259" t="s">
        <v>5536</v>
      </c>
      <c r="D926" s="259" t="s">
        <v>5537</v>
      </c>
      <c r="E926" s="261">
        <v>20050819</v>
      </c>
      <c r="F926" s="262">
        <v>2</v>
      </c>
      <c r="G926">
        <v>27</v>
      </c>
      <c r="H926" s="263" t="s">
        <v>347</v>
      </c>
      <c r="I926" s="263" t="s">
        <v>139</v>
      </c>
      <c r="J926" t="s">
        <v>4807</v>
      </c>
      <c r="L926">
        <f>IFERROR(INDEX(所属情報!$E:$E,MATCH(男子登録情報!A926,所属情報!$A:$A,0)),"")</f>
        <v>490048</v>
      </c>
      <c r="M926" t="str">
        <f t="shared" si="28"/>
        <v>太田　航生 (2)</v>
      </c>
      <c r="N926" t="str">
        <f t="shared" si="29"/>
        <v>ｵｵﾀ ｺｳｾｲ</v>
      </c>
      <c r="O926" t="str">
        <f>$J926&amp;" "&amp;$I926&amp;" "&amp;"("&amp;$F926&amp;")"</f>
        <v>JPN Kosei (2)</v>
      </c>
      <c r="P926" t="s">
        <v>4769</v>
      </c>
      <c r="Q926" t="s">
        <v>4807</v>
      </c>
      <c r="R926" s="118" t="str">
        <f>IF($B926="","",RIGHT($E926*1000+100+COUNTIF($E$2:$E926,$E926),9))</f>
        <v>050819102</v>
      </c>
    </row>
    <row r="927" spans="1:18" customFormat="1" x14ac:dyDescent="0.4">
      <c r="A927" s="259" t="s">
        <v>483</v>
      </c>
      <c r="B927" s="259">
        <v>926</v>
      </c>
      <c r="C927" s="259" t="s">
        <v>5538</v>
      </c>
      <c r="D927" s="259" t="s">
        <v>5539</v>
      </c>
      <c r="E927" s="261">
        <v>20041216</v>
      </c>
      <c r="F927" s="262">
        <v>2</v>
      </c>
      <c r="G927">
        <v>25</v>
      </c>
      <c r="H927" s="263" t="s">
        <v>244</v>
      </c>
      <c r="I927" s="263" t="s">
        <v>6627</v>
      </c>
      <c r="J927" t="s">
        <v>4807</v>
      </c>
      <c r="L927">
        <f>IFERROR(INDEX(所属情報!$E:$E,MATCH(男子登録情報!A927,所属情報!$A:$A,0)),"")</f>
        <v>490048</v>
      </c>
      <c r="M927" t="str">
        <f t="shared" si="28"/>
        <v>山本　泰平 (2)</v>
      </c>
      <c r="N927" t="str">
        <f t="shared" si="29"/>
        <v>ﾔﾏﾓﾄ ﾀｲﾍｲ</v>
      </c>
      <c r="O927" t="str">
        <f>$J927&amp;" "&amp;$I927&amp;" "&amp;"("&amp;$F927&amp;")"</f>
        <v>JPN Taihei (2)</v>
      </c>
      <c r="P927" t="s">
        <v>4789</v>
      </c>
      <c r="Q927" t="s">
        <v>4807</v>
      </c>
      <c r="R927" s="118" t="str">
        <f>IF($B927="","",RIGHT($E927*1000+100+COUNTIF($E$2:$E927,$E927),9))</f>
        <v>041216102</v>
      </c>
    </row>
    <row r="928" spans="1:18" customFormat="1" x14ac:dyDescent="0.4">
      <c r="A928" s="259" t="s">
        <v>483</v>
      </c>
      <c r="B928" s="259">
        <v>927</v>
      </c>
      <c r="C928" s="259" t="s">
        <v>4339</v>
      </c>
      <c r="D928" s="259" t="s">
        <v>5540</v>
      </c>
      <c r="E928" s="261">
        <v>20051210</v>
      </c>
      <c r="F928" s="262">
        <v>2</v>
      </c>
      <c r="G928">
        <v>16</v>
      </c>
      <c r="H928" s="263" t="s">
        <v>2984</v>
      </c>
      <c r="I928" s="263" t="s">
        <v>222</v>
      </c>
      <c r="J928" t="s">
        <v>4807</v>
      </c>
      <c r="L928">
        <f>IFERROR(INDEX(所属情報!$E:$E,MATCH(男子登録情報!A928,所属情報!$A:$A,0)),"")</f>
        <v>490048</v>
      </c>
      <c r="M928" t="str">
        <f t="shared" si="28"/>
        <v>中田　晴斗 (2)</v>
      </c>
      <c r="N928" t="str">
        <f t="shared" si="29"/>
        <v>ﾅｶﾀﾞ ﾊﾙﾄ</v>
      </c>
      <c r="O928" t="str">
        <f>$J928&amp;" "&amp;$I928&amp;" "&amp;"("&amp;$F928&amp;")"</f>
        <v>JPN Haruto (2)</v>
      </c>
      <c r="P928" t="s">
        <v>4765</v>
      </c>
      <c r="Q928" t="s">
        <v>4807</v>
      </c>
      <c r="R928" s="118" t="str">
        <f>IF($B928="","",RIGHT($E928*1000+100+COUNTIF($E$2:$E928,$E928),9))</f>
        <v>051210102</v>
      </c>
    </row>
    <row r="929" spans="1:18" customFormat="1" x14ac:dyDescent="0.4">
      <c r="A929" s="259" t="s">
        <v>483</v>
      </c>
      <c r="B929" s="259">
        <v>928</v>
      </c>
      <c r="C929" s="259" t="s">
        <v>5541</v>
      </c>
      <c r="D929" s="259" t="s">
        <v>5542</v>
      </c>
      <c r="E929" s="261">
        <v>20041003</v>
      </c>
      <c r="F929" s="262">
        <v>2</v>
      </c>
      <c r="G929">
        <v>23</v>
      </c>
      <c r="H929" s="263" t="s">
        <v>104</v>
      </c>
      <c r="I929" s="263" t="s">
        <v>6628</v>
      </c>
      <c r="J929" t="s">
        <v>4807</v>
      </c>
      <c r="L929">
        <f>IFERROR(INDEX(所属情報!$E:$E,MATCH(男子登録情報!A929,所属情報!$A:$A,0)),"")</f>
        <v>490048</v>
      </c>
      <c r="M929" t="str">
        <f t="shared" si="28"/>
        <v>安藤　誉純 (2)</v>
      </c>
      <c r="N929" t="str">
        <f t="shared" si="29"/>
        <v>ｱﾝﾄﾞｳ ﾀｶｽﾞﾐ</v>
      </c>
      <c r="O929" t="str">
        <f>$J929&amp;" "&amp;$I929&amp;" "&amp;"("&amp;$F929&amp;")"</f>
        <v>JPN Takazumi (2)</v>
      </c>
      <c r="P929" t="s">
        <v>4786</v>
      </c>
      <c r="Q929" t="s">
        <v>4807</v>
      </c>
      <c r="R929" s="118" t="str">
        <f>IF($B929="","",RIGHT($E929*1000+100+COUNTIF($E$2:$E929,$E929),9))</f>
        <v>041003102</v>
      </c>
    </row>
    <row r="930" spans="1:18" customFormat="1" x14ac:dyDescent="0.4">
      <c r="A930" s="259" t="s">
        <v>483</v>
      </c>
      <c r="B930" s="259">
        <v>929</v>
      </c>
      <c r="C930" s="259" t="s">
        <v>5543</v>
      </c>
      <c r="D930" s="259" t="s">
        <v>5544</v>
      </c>
      <c r="E930" s="261">
        <v>20041211</v>
      </c>
      <c r="F930" s="262">
        <v>2</v>
      </c>
      <c r="G930">
        <v>11</v>
      </c>
      <c r="H930" s="263" t="s">
        <v>6629</v>
      </c>
      <c r="I930" s="263" t="s">
        <v>868</v>
      </c>
      <c r="J930" t="s">
        <v>4807</v>
      </c>
      <c r="L930">
        <f>IFERROR(INDEX(所属情報!$E:$E,MATCH(男子登録情報!A930,所属情報!$A:$A,0)),"")</f>
        <v>490048</v>
      </c>
      <c r="M930" t="str">
        <f t="shared" si="28"/>
        <v>丹野　啓仁 (2)</v>
      </c>
      <c r="N930" t="str">
        <f t="shared" si="29"/>
        <v>ﾀﾝﾉ ｹｲﾄ</v>
      </c>
      <c r="O930" t="str">
        <f>$J930&amp;" "&amp;$I930&amp;" "&amp;"("&amp;$F930&amp;")"</f>
        <v>JPN Keito (2)</v>
      </c>
      <c r="P930" t="s">
        <v>4776</v>
      </c>
      <c r="Q930" t="s">
        <v>4807</v>
      </c>
      <c r="R930" s="118" t="str">
        <f>IF($B930="","",RIGHT($E930*1000+100+COUNTIF($E$2:$E930,$E930),9))</f>
        <v>041211101</v>
      </c>
    </row>
    <row r="931" spans="1:18" customFormat="1" x14ac:dyDescent="0.4">
      <c r="A931" s="259" t="s">
        <v>483</v>
      </c>
      <c r="B931" s="259">
        <v>930</v>
      </c>
      <c r="C931" s="259" t="s">
        <v>5545</v>
      </c>
      <c r="D931" s="259" t="s">
        <v>5546</v>
      </c>
      <c r="E931" s="261">
        <v>20040326</v>
      </c>
      <c r="F931" s="262">
        <v>2</v>
      </c>
      <c r="G931">
        <v>12</v>
      </c>
      <c r="H931" s="263" t="s">
        <v>6630</v>
      </c>
      <c r="I931" s="263" t="s">
        <v>4636</v>
      </c>
      <c r="J931" t="s">
        <v>4807</v>
      </c>
      <c r="L931">
        <f>IFERROR(INDEX(所属情報!$E:$E,MATCH(男子登録情報!A931,所属情報!$A:$A,0)),"")</f>
        <v>490048</v>
      </c>
      <c r="M931" t="str">
        <f t="shared" si="28"/>
        <v>浦田　峻太朗 (2)</v>
      </c>
      <c r="N931" t="str">
        <f t="shared" si="29"/>
        <v>ｳﾗﾀ ｼｭﾝﾀﾛｳ</v>
      </c>
      <c r="O931" t="str">
        <f>$J931&amp;" "&amp;$I931&amp;" "&amp;"("&amp;$F931&amp;")"</f>
        <v>JPN Shuntaro (2)</v>
      </c>
      <c r="P931" t="s">
        <v>4765</v>
      </c>
      <c r="Q931" t="s">
        <v>4807</v>
      </c>
      <c r="R931" s="118" t="str">
        <f>IF($B931="","",RIGHT($E931*1000+100+COUNTIF($E$2:$E931,$E931),9))</f>
        <v>040326101</v>
      </c>
    </row>
    <row r="932" spans="1:18" customFormat="1" x14ac:dyDescent="0.4">
      <c r="A932" s="259" t="s">
        <v>483</v>
      </c>
      <c r="B932" s="259">
        <v>931</v>
      </c>
      <c r="C932" s="259" t="s">
        <v>5547</v>
      </c>
      <c r="D932" s="259" t="s">
        <v>5548</v>
      </c>
      <c r="E932" s="261">
        <v>20050917</v>
      </c>
      <c r="F932" s="262">
        <v>2</v>
      </c>
      <c r="G932">
        <v>17</v>
      </c>
      <c r="H932" s="263" t="s">
        <v>6631</v>
      </c>
      <c r="I932" s="263" t="s">
        <v>271</v>
      </c>
      <c r="J932" t="s">
        <v>4807</v>
      </c>
      <c r="L932">
        <f>IFERROR(INDEX(所属情報!$E:$E,MATCH(男子登録情報!A932,所属情報!$A:$A,0)),"")</f>
        <v>490048</v>
      </c>
      <c r="M932" t="str">
        <f t="shared" si="28"/>
        <v>庄田　隆人 (2)</v>
      </c>
      <c r="N932" t="str">
        <f t="shared" si="29"/>
        <v>ｼｮｳﾀﾞ ﾘｭｳﾄ</v>
      </c>
      <c r="O932" t="str">
        <f>$J932&amp;" "&amp;$I932&amp;" "&amp;"("&amp;$F932&amp;")"</f>
        <v>JPN Ryuto (2)</v>
      </c>
      <c r="P932" t="s">
        <v>4766</v>
      </c>
      <c r="Q932" t="s">
        <v>4807</v>
      </c>
      <c r="R932" s="118" t="str">
        <f>IF($B932="","",RIGHT($E932*1000+100+COUNTIF($E$2:$E932,$E932),9))</f>
        <v>050917102</v>
      </c>
    </row>
    <row r="933" spans="1:18" customFormat="1" x14ac:dyDescent="0.4">
      <c r="A933" s="259" t="s">
        <v>483</v>
      </c>
      <c r="B933" s="259">
        <v>932</v>
      </c>
      <c r="C933" s="259" t="s">
        <v>5549</v>
      </c>
      <c r="D933" s="259" t="s">
        <v>5550</v>
      </c>
      <c r="E933" s="261">
        <v>20050311</v>
      </c>
      <c r="F933" s="262">
        <v>2</v>
      </c>
      <c r="G933">
        <v>16</v>
      </c>
      <c r="H933" s="263" t="s">
        <v>6632</v>
      </c>
      <c r="I933" s="263" t="s">
        <v>59</v>
      </c>
      <c r="J933" t="s">
        <v>4807</v>
      </c>
      <c r="L933">
        <f>IFERROR(INDEX(所属情報!$E:$E,MATCH(男子登録情報!A933,所属情報!$A:$A,0)),"")</f>
        <v>490048</v>
      </c>
      <c r="M933" t="str">
        <f t="shared" si="28"/>
        <v>折橋　巧也 (2)</v>
      </c>
      <c r="N933" t="str">
        <f t="shared" si="29"/>
        <v>ｵﾘﾊｼ ﾀｸﾔ</v>
      </c>
      <c r="O933" t="str">
        <f>$J933&amp;" "&amp;$I933&amp;" "&amp;"("&amp;$F933&amp;")"</f>
        <v>JPN Takuya (2)</v>
      </c>
      <c r="P933" t="s">
        <v>4765</v>
      </c>
      <c r="Q933" t="s">
        <v>4807</v>
      </c>
      <c r="R933" s="118" t="str">
        <f>IF($B933="","",RIGHT($E933*1000+100+COUNTIF($E$2:$E933,$E933),9))</f>
        <v>050311102</v>
      </c>
    </row>
    <row r="934" spans="1:18" customFormat="1" x14ac:dyDescent="0.4">
      <c r="A934" s="259" t="s">
        <v>483</v>
      </c>
      <c r="B934" s="259">
        <v>933</v>
      </c>
      <c r="C934" s="259" t="s">
        <v>5551</v>
      </c>
      <c r="D934" s="259" t="s">
        <v>5552</v>
      </c>
      <c r="E934" s="261">
        <v>20050517</v>
      </c>
      <c r="F934" s="262">
        <v>2</v>
      </c>
      <c r="G934">
        <v>27</v>
      </c>
      <c r="H934" s="263" t="s">
        <v>144</v>
      </c>
      <c r="I934" s="263" t="s">
        <v>81</v>
      </c>
      <c r="J934" t="s">
        <v>4807</v>
      </c>
      <c r="L934">
        <f>IFERROR(INDEX(所属情報!$E:$E,MATCH(男子登録情報!A934,所属情報!$A:$A,0)),"")</f>
        <v>490048</v>
      </c>
      <c r="M934" t="str">
        <f t="shared" si="28"/>
        <v>中尾　亮介 (2)</v>
      </c>
      <c r="N934" t="str">
        <f t="shared" si="29"/>
        <v>ﾅｶｵ ﾘｮｳｽｹ</v>
      </c>
      <c r="O934" t="str">
        <f>$J934&amp;" "&amp;$I934&amp;" "&amp;"("&amp;$F934&amp;")"</f>
        <v>JPN Ryosuke (2)</v>
      </c>
      <c r="P934" t="s">
        <v>4765</v>
      </c>
      <c r="Q934" t="s">
        <v>4807</v>
      </c>
      <c r="R934" s="118" t="str">
        <f>IF($B934="","",RIGHT($E934*1000+100+COUNTIF($E$2:$E934,$E934),9))</f>
        <v>050517102</v>
      </c>
    </row>
    <row r="935" spans="1:18" customFormat="1" x14ac:dyDescent="0.4">
      <c r="A935" s="259" t="s">
        <v>483</v>
      </c>
      <c r="B935" s="259">
        <v>934</v>
      </c>
      <c r="C935" s="259" t="s">
        <v>5553</v>
      </c>
      <c r="D935" s="259" t="s">
        <v>5554</v>
      </c>
      <c r="E935" s="261">
        <v>20051105</v>
      </c>
      <c r="F935" s="262">
        <v>2</v>
      </c>
      <c r="G935">
        <v>37</v>
      </c>
      <c r="H935" s="263" t="s">
        <v>6633</v>
      </c>
      <c r="I935" s="263" t="s">
        <v>254</v>
      </c>
      <c r="J935" t="s">
        <v>4807</v>
      </c>
      <c r="L935">
        <f>IFERROR(INDEX(所属情報!$E:$E,MATCH(男子登録情報!A935,所属情報!$A:$A,0)),"")</f>
        <v>490048</v>
      </c>
      <c r="M935" t="str">
        <f t="shared" si="28"/>
        <v>造田　隼佑 (2)</v>
      </c>
      <c r="N935" t="str">
        <f t="shared" si="29"/>
        <v>ｿﾞｳﾀﾞ ｼｭﾝｽｹ</v>
      </c>
      <c r="O935" t="str">
        <f>$J935&amp;" "&amp;$I935&amp;" "&amp;"("&amp;$F935&amp;")"</f>
        <v>JPN Shunsuke (2)</v>
      </c>
      <c r="P935" t="s">
        <v>4765</v>
      </c>
      <c r="Q935" t="s">
        <v>4807</v>
      </c>
      <c r="R935" s="118" t="str">
        <f>IF($B935="","",RIGHT($E935*1000+100+COUNTIF($E$2:$E935,$E935),9))</f>
        <v>051105105</v>
      </c>
    </row>
    <row r="936" spans="1:18" customFormat="1" x14ac:dyDescent="0.4">
      <c r="A936" s="259" t="s">
        <v>483</v>
      </c>
      <c r="B936" s="259">
        <v>935</v>
      </c>
      <c r="C936" s="259" t="s">
        <v>5555</v>
      </c>
      <c r="D936" s="259" t="s">
        <v>5556</v>
      </c>
      <c r="E936" s="261">
        <v>20060223</v>
      </c>
      <c r="F936" s="262">
        <v>2</v>
      </c>
      <c r="G936">
        <v>22</v>
      </c>
      <c r="H936" s="263" t="s">
        <v>539</v>
      </c>
      <c r="I936" s="263" t="s">
        <v>365</v>
      </c>
      <c r="J936" t="s">
        <v>4807</v>
      </c>
      <c r="L936">
        <f>IFERROR(INDEX(所属情報!$E:$E,MATCH(男子登録情報!A936,所属情報!$A:$A,0)),"")</f>
        <v>490048</v>
      </c>
      <c r="M936" t="str">
        <f t="shared" si="28"/>
        <v>北田　泰基 (2)</v>
      </c>
      <c r="N936" t="str">
        <f t="shared" si="29"/>
        <v>ｷﾀﾀﾞ ﾀｲｷ</v>
      </c>
      <c r="O936" t="str">
        <f>$J936&amp;" "&amp;$I936&amp;" "&amp;"("&amp;$F936&amp;")"</f>
        <v>JPN Taiki (2)</v>
      </c>
      <c r="P936" t="s">
        <v>4766</v>
      </c>
      <c r="Q936" t="s">
        <v>4807</v>
      </c>
      <c r="R936" s="118" t="str">
        <f>IF($B936="","",RIGHT($E936*1000+100+COUNTIF($E$2:$E936,$E936),9))</f>
        <v>060223101</v>
      </c>
    </row>
    <row r="937" spans="1:18" customFormat="1" x14ac:dyDescent="0.4">
      <c r="A937" s="259" t="s">
        <v>483</v>
      </c>
      <c r="B937" s="259">
        <v>936</v>
      </c>
      <c r="C937" s="259" t="s">
        <v>5557</v>
      </c>
      <c r="D937" s="259" t="s">
        <v>5558</v>
      </c>
      <c r="E937" s="261">
        <v>20040927</v>
      </c>
      <c r="F937" s="262">
        <v>2</v>
      </c>
      <c r="G937">
        <v>4</v>
      </c>
      <c r="H937" s="263" t="s">
        <v>161</v>
      </c>
      <c r="I937" s="263" t="s">
        <v>580</v>
      </c>
      <c r="J937" t="s">
        <v>4807</v>
      </c>
      <c r="L937">
        <f>IFERROR(INDEX(所属情報!$E:$E,MATCH(男子登録情報!A937,所属情報!$A:$A,0)),"")</f>
        <v>490048</v>
      </c>
      <c r="M937" t="str">
        <f t="shared" si="28"/>
        <v>吉田　和史 (2)</v>
      </c>
      <c r="N937" t="str">
        <f t="shared" si="29"/>
        <v>ﾖｼﾀﾞ ｶｽﾞｼ</v>
      </c>
      <c r="O937" t="str">
        <f>$J937&amp;" "&amp;$I937&amp;" "&amp;"("&amp;$F937&amp;")"</f>
        <v>JPN Kazushi (2)</v>
      </c>
      <c r="P937" t="s">
        <v>4768</v>
      </c>
      <c r="Q937" t="s">
        <v>4807</v>
      </c>
      <c r="R937" s="118" t="str">
        <f>IF($B937="","",RIGHT($E937*1000+100+COUNTIF($E$2:$E937,$E937),9))</f>
        <v>040927101</v>
      </c>
    </row>
    <row r="938" spans="1:18" customFormat="1" x14ac:dyDescent="0.4">
      <c r="A938" s="259" t="s">
        <v>483</v>
      </c>
      <c r="B938" s="259">
        <v>937</v>
      </c>
      <c r="C938" s="259" t="s">
        <v>5559</v>
      </c>
      <c r="D938" s="259" t="s">
        <v>5560</v>
      </c>
      <c r="E938" s="261">
        <v>20050404</v>
      </c>
      <c r="F938" s="262">
        <v>2</v>
      </c>
      <c r="G938">
        <v>28</v>
      </c>
      <c r="H938" s="263" t="s">
        <v>6634</v>
      </c>
      <c r="I938" s="263" t="s">
        <v>155</v>
      </c>
      <c r="J938" t="s">
        <v>4807</v>
      </c>
      <c r="L938">
        <f>IFERROR(INDEX(所属情報!$E:$E,MATCH(男子登録情報!A938,所属情報!$A:$A,0)),"")</f>
        <v>490048</v>
      </c>
      <c r="M938" t="str">
        <f t="shared" si="28"/>
        <v>新美　凌大 (2)</v>
      </c>
      <c r="N938" t="str">
        <f t="shared" si="29"/>
        <v>ﾆｲﾐ ﾘｮｳﾀ</v>
      </c>
      <c r="O938" t="str">
        <f>$J938&amp;" "&amp;$I938&amp;" "&amp;"("&amp;$F938&amp;")"</f>
        <v>JPN Ryota (2)</v>
      </c>
      <c r="P938" t="s">
        <v>4771</v>
      </c>
      <c r="Q938" t="s">
        <v>4807</v>
      </c>
      <c r="R938" s="118" t="str">
        <f>IF($B938="","",RIGHT($E938*1000+100+COUNTIF($E$2:$E938,$E938),9))</f>
        <v>050404102</v>
      </c>
    </row>
    <row r="939" spans="1:18" customFormat="1" x14ac:dyDescent="0.4">
      <c r="A939" s="259" t="s">
        <v>483</v>
      </c>
      <c r="B939" s="259">
        <v>938</v>
      </c>
      <c r="C939" s="259" t="s">
        <v>5561</v>
      </c>
      <c r="D939" s="259" t="s">
        <v>5562</v>
      </c>
      <c r="E939" s="261">
        <v>20041112</v>
      </c>
      <c r="F939" s="262">
        <v>3</v>
      </c>
      <c r="G939">
        <v>26</v>
      </c>
      <c r="H939" s="263" t="s">
        <v>223</v>
      </c>
      <c r="I939" s="263" t="s">
        <v>1048</v>
      </c>
      <c r="J939" t="s">
        <v>4807</v>
      </c>
      <c r="L939">
        <f>IFERROR(INDEX(所属情報!$E:$E,MATCH(男子登録情報!A939,所属情報!$A:$A,0)),"")</f>
        <v>490048</v>
      </c>
      <c r="M939" t="str">
        <f t="shared" si="28"/>
        <v>山口　貴也 (3)</v>
      </c>
      <c r="N939" t="str">
        <f t="shared" si="29"/>
        <v>ﾔﾏｸﾞﾁ ﾀｶﾔ</v>
      </c>
      <c r="O939" t="str">
        <f>$J939&amp;" "&amp;$I939&amp;" "&amp;"("&amp;$F939&amp;")"</f>
        <v>JPN Takaya (3)</v>
      </c>
      <c r="P939" t="s">
        <v>4774</v>
      </c>
      <c r="Q939" t="s">
        <v>4807</v>
      </c>
      <c r="R939" s="118" t="str">
        <f>IF($B939="","",RIGHT($E939*1000+100+COUNTIF($E$2:$E939,$E939),9))</f>
        <v>041112102</v>
      </c>
    </row>
    <row r="940" spans="1:18" customFormat="1" x14ac:dyDescent="0.4">
      <c r="A940" s="259" t="s">
        <v>483</v>
      </c>
      <c r="B940" s="259">
        <v>939</v>
      </c>
      <c r="C940" s="259" t="s">
        <v>5563</v>
      </c>
      <c r="D940" s="259" t="s">
        <v>5564</v>
      </c>
      <c r="E940" s="261">
        <v>20040731</v>
      </c>
      <c r="F940" s="262">
        <v>2</v>
      </c>
      <c r="G940">
        <v>29</v>
      </c>
      <c r="H940" s="263" t="s">
        <v>897</v>
      </c>
      <c r="I940" s="263" t="s">
        <v>119</v>
      </c>
      <c r="J940" t="s">
        <v>4807</v>
      </c>
      <c r="L940">
        <f>IFERROR(INDEX(所属情報!$E:$E,MATCH(男子登録情報!A940,所属情報!$A:$A,0)),"")</f>
        <v>490048</v>
      </c>
      <c r="M940" t="str">
        <f t="shared" si="28"/>
        <v>赤松　和樹 (2)</v>
      </c>
      <c r="N940" t="str">
        <f t="shared" si="29"/>
        <v>ｱｶﾏﾂ ｶｽﾞｷ</v>
      </c>
      <c r="O940" t="str">
        <f>$J940&amp;" "&amp;$I940&amp;" "&amp;"("&amp;$F940&amp;")"</f>
        <v>JPN Kazuki (2)</v>
      </c>
      <c r="P940" t="s">
        <v>4765</v>
      </c>
      <c r="Q940" t="s">
        <v>4807</v>
      </c>
      <c r="R940" s="118" t="str">
        <f>IF($B940="","",RIGHT($E940*1000+100+COUNTIF($E$2:$E940,$E940),9))</f>
        <v>040731101</v>
      </c>
    </row>
    <row r="941" spans="1:18" customFormat="1" x14ac:dyDescent="0.4">
      <c r="A941" s="259" t="s">
        <v>483</v>
      </c>
      <c r="B941" s="259">
        <v>940</v>
      </c>
      <c r="C941" s="259" t="s">
        <v>916</v>
      </c>
      <c r="D941" s="259" t="s">
        <v>917</v>
      </c>
      <c r="E941" s="261">
        <v>20030307</v>
      </c>
      <c r="F941" s="262" t="s">
        <v>150</v>
      </c>
      <c r="G941">
        <v>23</v>
      </c>
      <c r="H941" s="263" t="s">
        <v>918</v>
      </c>
      <c r="I941" s="263" t="s">
        <v>574</v>
      </c>
      <c r="J941" t="s">
        <v>4807</v>
      </c>
      <c r="L941">
        <f>IFERROR(INDEX(所属情報!$E:$E,MATCH(男子登録情報!A941,所属情報!$A:$A,0)),"")</f>
        <v>490048</v>
      </c>
      <c r="M941" t="str">
        <f t="shared" si="28"/>
        <v>二村　草輔 (M1)</v>
      </c>
      <c r="N941" t="str">
        <f t="shared" si="29"/>
        <v>ﾆﾑﾗ ｿｳｽｹ</v>
      </c>
      <c r="O941" t="str">
        <f>$J941&amp;" "&amp;$I941&amp;" "&amp;"("&amp;$F941&amp;")"</f>
        <v>JPN Sosuke (M1)</v>
      </c>
      <c r="P941" t="s">
        <v>4770</v>
      </c>
      <c r="Q941" t="s">
        <v>4807</v>
      </c>
      <c r="R941" s="118" t="str">
        <f>IF($B941="","",RIGHT($E941*1000+100+COUNTIF($E$2:$E941,$E941),9))</f>
        <v>030307101</v>
      </c>
    </row>
    <row r="942" spans="1:18" customFormat="1" x14ac:dyDescent="0.4">
      <c r="A942" s="259" t="s">
        <v>483</v>
      </c>
      <c r="B942" s="259">
        <v>941</v>
      </c>
      <c r="C942" s="259" t="s">
        <v>5565</v>
      </c>
      <c r="D942" s="259" t="s">
        <v>5566</v>
      </c>
      <c r="E942" s="261">
        <v>20010708</v>
      </c>
      <c r="F942" s="262">
        <v>6</v>
      </c>
      <c r="G942">
        <v>24</v>
      </c>
      <c r="H942" s="263" t="s">
        <v>110</v>
      </c>
      <c r="I942" s="263" t="s">
        <v>6635</v>
      </c>
      <c r="J942" t="s">
        <v>4807</v>
      </c>
      <c r="L942">
        <f>IFERROR(INDEX(所属情報!$E:$E,MATCH(男子登録情報!A942,所属情報!$A:$A,0)),"")</f>
        <v>490048</v>
      </c>
      <c r="M942" t="str">
        <f t="shared" si="28"/>
        <v>中村　洸文 (6)</v>
      </c>
      <c r="N942" t="str">
        <f t="shared" si="29"/>
        <v>ﾅｶﾑﾗ ﾋﾛﾌﾐ</v>
      </c>
      <c r="O942" t="str">
        <f>$J942&amp;" "&amp;$I942&amp;" "&amp;"("&amp;$F942&amp;")"</f>
        <v>JPN Hirofumi (6)</v>
      </c>
      <c r="P942" t="s">
        <v>4770</v>
      </c>
      <c r="Q942" t="s">
        <v>4807</v>
      </c>
      <c r="R942" s="118" t="str">
        <f>IF($B942="","",RIGHT($E942*1000+100+COUNTIF($E$2:$E942,$E942),9))</f>
        <v>010708101</v>
      </c>
    </row>
    <row r="943" spans="1:18" customFormat="1" x14ac:dyDescent="0.4">
      <c r="A943" s="259" t="s">
        <v>579</v>
      </c>
      <c r="B943" s="259">
        <v>942</v>
      </c>
      <c r="C943" s="259" t="s">
        <v>587</v>
      </c>
      <c r="D943" s="259" t="s">
        <v>588</v>
      </c>
      <c r="E943" s="261">
        <v>20010714</v>
      </c>
      <c r="F943" s="262" t="s">
        <v>453</v>
      </c>
      <c r="G943">
        <v>27</v>
      </c>
      <c r="H943" s="263" t="s">
        <v>108</v>
      </c>
      <c r="I943" s="263" t="s">
        <v>202</v>
      </c>
      <c r="J943" t="s">
        <v>4807</v>
      </c>
      <c r="L943">
        <f>IFERROR(INDEX(所属情報!$E:$E,MATCH(男子登録情報!A943,所属情報!$A:$A,0)),"")</f>
        <v>490053</v>
      </c>
      <c r="M943" t="str">
        <f t="shared" si="28"/>
        <v>田中　陽介 (M2)</v>
      </c>
      <c r="N943" t="str">
        <f t="shared" si="29"/>
        <v>ﾀﾅｶ ﾖｳｽｹ</v>
      </c>
      <c r="O943" t="str">
        <f>$J943&amp;" "&amp;$I943&amp;" "&amp;"("&amp;$F943&amp;")"</f>
        <v>JPN Yosuke (M2)</v>
      </c>
      <c r="P943" t="s">
        <v>4765</v>
      </c>
      <c r="Q943" t="s">
        <v>4807</v>
      </c>
      <c r="R943" s="118" t="str">
        <f>IF($B943="","",RIGHT($E943*1000+100+COUNTIF($E$2:$E943,$E943),9))</f>
        <v>010714101</v>
      </c>
    </row>
    <row r="944" spans="1:18" customFormat="1" x14ac:dyDescent="0.4">
      <c r="A944" s="259" t="s">
        <v>579</v>
      </c>
      <c r="B944" s="259">
        <v>943</v>
      </c>
      <c r="C944" s="259" t="s">
        <v>590</v>
      </c>
      <c r="D944" s="259" t="s">
        <v>591</v>
      </c>
      <c r="E944" s="261">
        <v>20020110</v>
      </c>
      <c r="F944" s="262" t="s">
        <v>453</v>
      </c>
      <c r="G944">
        <v>28</v>
      </c>
      <c r="H944" s="263" t="s">
        <v>168</v>
      </c>
      <c r="I944" s="263" t="s">
        <v>592</v>
      </c>
      <c r="J944" t="s">
        <v>4807</v>
      </c>
      <c r="L944">
        <f>IFERROR(INDEX(所属情報!$E:$E,MATCH(男子登録情報!A944,所属情報!$A:$A,0)),"")</f>
        <v>490053</v>
      </c>
      <c r="M944" t="str">
        <f t="shared" si="28"/>
        <v>内藤　源一郎 (M2)</v>
      </c>
      <c r="N944" t="str">
        <f t="shared" si="29"/>
        <v>ﾅｲﾄｳ ｹﾞﾝｲﾁﾛｳ</v>
      </c>
      <c r="O944" t="str">
        <f>$J944&amp;" "&amp;$I944&amp;" "&amp;"("&amp;$F944&amp;")"</f>
        <v>JPN Genichiro (M2)</v>
      </c>
      <c r="P944" t="s">
        <v>4793</v>
      </c>
      <c r="Q944" t="s">
        <v>4807</v>
      </c>
      <c r="R944" s="118" t="str">
        <f>IF($B944="","",RIGHT($E944*1000+100+COUNTIF($E$2:$E944,$E944),9))</f>
        <v>020110101</v>
      </c>
    </row>
    <row r="945" spans="1:18" customFormat="1" x14ac:dyDescent="0.4">
      <c r="A945" s="259" t="s">
        <v>579</v>
      </c>
      <c r="B945" s="259">
        <v>944</v>
      </c>
      <c r="C945" s="259" t="s">
        <v>593</v>
      </c>
      <c r="D945" s="259" t="s">
        <v>594</v>
      </c>
      <c r="E945" s="261">
        <v>20010824</v>
      </c>
      <c r="F945" s="262" t="s">
        <v>453</v>
      </c>
      <c r="G945">
        <v>42</v>
      </c>
      <c r="H945" s="263" t="s">
        <v>595</v>
      </c>
      <c r="I945" s="263" t="s">
        <v>402</v>
      </c>
      <c r="J945" t="s">
        <v>4807</v>
      </c>
      <c r="L945">
        <f>IFERROR(INDEX(所属情報!$E:$E,MATCH(男子登録情報!A945,所属情報!$A:$A,0)),"")</f>
        <v>490053</v>
      </c>
      <c r="M945" t="str">
        <f t="shared" si="28"/>
        <v>中島　央人 (M2)</v>
      </c>
      <c r="N945" t="str">
        <f t="shared" si="29"/>
        <v>ﾅｶｼﾏ ﾋﾛﾄ</v>
      </c>
      <c r="O945" t="str">
        <f>$J945&amp;" "&amp;$I945&amp;" "&amp;"("&amp;$F945&amp;")"</f>
        <v>JPN Hiroto (M2)</v>
      </c>
      <c r="P945" t="s">
        <v>4775</v>
      </c>
      <c r="Q945" t="s">
        <v>4807</v>
      </c>
      <c r="R945" s="118" t="str">
        <f>IF($B945="","",RIGHT($E945*1000+100+COUNTIF($E$2:$E945,$E945),9))</f>
        <v>010824101</v>
      </c>
    </row>
    <row r="946" spans="1:18" customFormat="1" x14ac:dyDescent="0.4">
      <c r="A946" s="259" t="s">
        <v>579</v>
      </c>
      <c r="B946" s="259">
        <v>945</v>
      </c>
      <c r="C946" s="259" t="s">
        <v>596</v>
      </c>
      <c r="D946" s="259" t="s">
        <v>597</v>
      </c>
      <c r="E946" s="261">
        <v>20000403</v>
      </c>
      <c r="F946" s="262" t="s">
        <v>453</v>
      </c>
      <c r="G946">
        <v>28</v>
      </c>
      <c r="H946" s="263" t="s">
        <v>598</v>
      </c>
      <c r="I946" s="263" t="s">
        <v>48</v>
      </c>
      <c r="J946" t="s">
        <v>4807</v>
      </c>
      <c r="L946">
        <f>IFERROR(INDEX(所属情報!$E:$E,MATCH(男子登録情報!A946,所属情報!$A:$A,0)),"")</f>
        <v>490053</v>
      </c>
      <c r="M946" t="str">
        <f t="shared" si="28"/>
        <v>中本　大地 (M2)</v>
      </c>
      <c r="N946" t="str">
        <f t="shared" si="29"/>
        <v>ﾅｶﾓﾄ ﾀﾞｲﾁ</v>
      </c>
      <c r="O946" t="str">
        <f>$J946&amp;" "&amp;$I946&amp;" "&amp;"("&amp;$F946&amp;")"</f>
        <v>JPN Daichi (M2)</v>
      </c>
      <c r="P946" t="s">
        <v>4770</v>
      </c>
      <c r="Q946" t="s">
        <v>4807</v>
      </c>
      <c r="R946" s="118" t="str">
        <f>IF($B946="","",RIGHT($E946*1000+100+COUNTIF($E$2:$E946,$E946),9))</f>
        <v>000403101</v>
      </c>
    </row>
    <row r="947" spans="1:18" customFormat="1" x14ac:dyDescent="0.4">
      <c r="A947" s="259" t="s">
        <v>579</v>
      </c>
      <c r="B947" s="259">
        <v>946</v>
      </c>
      <c r="C947" s="259" t="s">
        <v>599</v>
      </c>
      <c r="D947" s="259" t="s">
        <v>600</v>
      </c>
      <c r="E947" s="261">
        <v>20011017</v>
      </c>
      <c r="F947" s="262" t="s">
        <v>453</v>
      </c>
      <c r="G947">
        <v>28</v>
      </c>
      <c r="H947" s="263" t="s">
        <v>601</v>
      </c>
      <c r="I947" s="263" t="s">
        <v>602</v>
      </c>
      <c r="J947" t="s">
        <v>4807</v>
      </c>
      <c r="L947">
        <f>IFERROR(INDEX(所属情報!$E:$E,MATCH(男子登録情報!A947,所属情報!$A:$A,0)),"")</f>
        <v>490053</v>
      </c>
      <c r="M947" t="str">
        <f t="shared" si="28"/>
        <v>蜂須賀　辰政 (M2)</v>
      </c>
      <c r="N947" t="str">
        <f t="shared" si="29"/>
        <v>ﾊﾁｽｶ ﾀﾂﾏｻ</v>
      </c>
      <c r="O947" t="str">
        <f>$J947&amp;" "&amp;$I947&amp;" "&amp;"("&amp;$F947&amp;")"</f>
        <v>JPN Tatsumasa (M2)</v>
      </c>
      <c r="P947" t="s">
        <v>4777</v>
      </c>
      <c r="Q947" t="s">
        <v>4807</v>
      </c>
      <c r="R947" s="118" t="str">
        <f>IF($B947="","",RIGHT($E947*1000+100+COUNTIF($E$2:$E947,$E947),9))</f>
        <v>011017102</v>
      </c>
    </row>
    <row r="948" spans="1:18" customFormat="1" x14ac:dyDescent="0.4">
      <c r="A948" s="259" t="s">
        <v>579</v>
      </c>
      <c r="B948" s="259">
        <v>947</v>
      </c>
      <c r="C948" s="259" t="s">
        <v>606</v>
      </c>
      <c r="D948" s="259" t="s">
        <v>607</v>
      </c>
      <c r="E948" s="261">
        <v>20000901</v>
      </c>
      <c r="F948" s="262" t="s">
        <v>453</v>
      </c>
      <c r="G948">
        <v>27</v>
      </c>
      <c r="H948" s="263" t="s">
        <v>608</v>
      </c>
      <c r="I948" s="263" t="s">
        <v>103</v>
      </c>
      <c r="J948" t="s">
        <v>4807</v>
      </c>
      <c r="L948">
        <f>IFERROR(INDEX(所属情報!$E:$E,MATCH(男子登録情報!A948,所属情報!$A:$A,0)),"")</f>
        <v>490053</v>
      </c>
      <c r="M948" t="str">
        <f t="shared" si="28"/>
        <v>吉門　宏祐 (M2)</v>
      </c>
      <c r="N948" t="str">
        <f t="shared" si="29"/>
        <v>ﾖｼｶﾄﾞ ｺｳｽｹ</v>
      </c>
      <c r="O948" t="str">
        <f>$J948&amp;" "&amp;$I948&amp;" "&amp;"("&amp;$F948&amp;")"</f>
        <v>JPN Kosuke (M2)</v>
      </c>
      <c r="P948" t="s">
        <v>4766</v>
      </c>
      <c r="Q948" t="s">
        <v>4807</v>
      </c>
      <c r="R948" s="118" t="str">
        <f>IF($B948="","",RIGHT($E948*1000+100+COUNTIF($E$2:$E948,$E948),9))</f>
        <v>000901101</v>
      </c>
    </row>
    <row r="949" spans="1:18" customFormat="1" x14ac:dyDescent="0.4">
      <c r="A949" s="259" t="s">
        <v>579</v>
      </c>
      <c r="B949" s="259">
        <v>948</v>
      </c>
      <c r="C949" s="259" t="s">
        <v>971</v>
      </c>
      <c r="D949" s="259" t="s">
        <v>972</v>
      </c>
      <c r="E949" s="261">
        <v>20021005</v>
      </c>
      <c r="F949" s="262" t="s">
        <v>150</v>
      </c>
      <c r="G949">
        <v>21</v>
      </c>
      <c r="H949" s="263" t="s">
        <v>861</v>
      </c>
      <c r="I949" s="263" t="s">
        <v>139</v>
      </c>
      <c r="J949" t="s">
        <v>4807</v>
      </c>
      <c r="L949">
        <f>IFERROR(INDEX(所属情報!$E:$E,MATCH(男子登録情報!A949,所属情報!$A:$A,0)),"")</f>
        <v>490053</v>
      </c>
      <c r="M949" t="str">
        <f t="shared" si="28"/>
        <v>朝田　康聖 (M1)</v>
      </c>
      <c r="N949" t="str">
        <f t="shared" si="29"/>
        <v>ｱｻﾀﾞ ｺｳｾｲ</v>
      </c>
      <c r="O949" t="str">
        <f>$J949&amp;" "&amp;$I949&amp;" "&amp;"("&amp;$F949&amp;")"</f>
        <v>JPN Kosei (M1)</v>
      </c>
      <c r="P949" t="s">
        <v>4766</v>
      </c>
      <c r="Q949" t="s">
        <v>4807</v>
      </c>
      <c r="R949" s="118" t="str">
        <f>IF($B949="","",RIGHT($E949*1000+100+COUNTIF($E$2:$E949,$E949),9))</f>
        <v>021005101</v>
      </c>
    </row>
    <row r="950" spans="1:18" customFormat="1" x14ac:dyDescent="0.4">
      <c r="A950" s="259" t="s">
        <v>579</v>
      </c>
      <c r="B950" s="259">
        <v>949</v>
      </c>
      <c r="C950" s="259" t="s">
        <v>974</v>
      </c>
      <c r="D950" s="259" t="s">
        <v>975</v>
      </c>
      <c r="E950" s="261">
        <v>20021002</v>
      </c>
      <c r="F950" s="262" t="s">
        <v>150</v>
      </c>
      <c r="G950">
        <v>28</v>
      </c>
      <c r="H950" s="263" t="s">
        <v>575</v>
      </c>
      <c r="I950" s="263" t="s">
        <v>43</v>
      </c>
      <c r="J950" t="s">
        <v>4807</v>
      </c>
      <c r="L950">
        <f>IFERROR(INDEX(所属情報!$E:$E,MATCH(男子登録情報!A950,所属情報!$A:$A,0)),"")</f>
        <v>490053</v>
      </c>
      <c r="M950" t="str">
        <f t="shared" si="28"/>
        <v>島田　拓実 (M1)</v>
      </c>
      <c r="N950" t="str">
        <f t="shared" si="29"/>
        <v>ｼﾏﾀﾞ ﾀｸﾐ</v>
      </c>
      <c r="O950" t="str">
        <f>$J950&amp;" "&amp;$I950&amp;" "&amp;"("&amp;$F950&amp;")"</f>
        <v>JPN Takumi (M1)</v>
      </c>
      <c r="P950" t="s">
        <v>4765</v>
      </c>
      <c r="Q950" t="s">
        <v>4807</v>
      </c>
      <c r="R950" s="118" t="str">
        <f>IF($B950="","",RIGHT($E950*1000+100+COUNTIF($E$2:$E950,$E950),9))</f>
        <v>021002101</v>
      </c>
    </row>
    <row r="951" spans="1:18" customFormat="1" x14ac:dyDescent="0.4">
      <c r="A951" s="259" t="s">
        <v>579</v>
      </c>
      <c r="B951" s="259">
        <v>950</v>
      </c>
      <c r="C951" s="259" t="s">
        <v>2609</v>
      </c>
      <c r="D951" s="259" t="s">
        <v>976</v>
      </c>
      <c r="E951" s="261">
        <v>20020629</v>
      </c>
      <c r="F951" s="262" t="s">
        <v>150</v>
      </c>
      <c r="G951">
        <v>27</v>
      </c>
      <c r="H951" s="263" t="s">
        <v>977</v>
      </c>
      <c r="I951" s="263" t="s">
        <v>95</v>
      </c>
      <c r="J951" t="s">
        <v>4807</v>
      </c>
      <c r="L951">
        <f>IFERROR(INDEX(所属情報!$E:$E,MATCH(男子登録情報!A951,所属情報!$A:$A,0)),"")</f>
        <v>490053</v>
      </c>
      <c r="M951" t="str">
        <f t="shared" si="28"/>
        <v>福﨑　友喜 (M1)</v>
      </c>
      <c r="N951" t="str">
        <f t="shared" si="29"/>
        <v>ﾌｸｻﾞｷ ﾄﾓｷ</v>
      </c>
      <c r="O951" t="str">
        <f>$J951&amp;" "&amp;$I951&amp;" "&amp;"("&amp;$F951&amp;")"</f>
        <v>JPN Tomoki (M1)</v>
      </c>
      <c r="P951" t="s">
        <v>4765</v>
      </c>
      <c r="Q951" t="s">
        <v>4807</v>
      </c>
      <c r="R951" s="118" t="str">
        <f>IF($B951="","",RIGHT($E951*1000+100+COUNTIF($E$2:$E951,$E951),9))</f>
        <v>020629101</v>
      </c>
    </row>
    <row r="952" spans="1:18" customFormat="1" x14ac:dyDescent="0.4">
      <c r="A952" s="259" t="s">
        <v>579</v>
      </c>
      <c r="B952" s="259">
        <v>951</v>
      </c>
      <c r="C952" s="259" t="s">
        <v>2610</v>
      </c>
      <c r="D952" s="259" t="s">
        <v>2611</v>
      </c>
      <c r="E952" s="261">
        <v>20020919</v>
      </c>
      <c r="F952" s="262" t="s">
        <v>150</v>
      </c>
      <c r="G952">
        <v>27</v>
      </c>
      <c r="H952" s="263" t="s">
        <v>161</v>
      </c>
      <c r="I952" s="263" t="s">
        <v>136</v>
      </c>
      <c r="J952" t="s">
        <v>4807</v>
      </c>
      <c r="L952">
        <f>IFERROR(INDEX(所属情報!$E:$E,MATCH(男子登録情報!A952,所属情報!$A:$A,0)),"")</f>
        <v>490053</v>
      </c>
      <c r="M952" t="str">
        <f t="shared" si="28"/>
        <v>吉田　健太郎 (M1)</v>
      </c>
      <c r="N952" t="str">
        <f t="shared" si="29"/>
        <v>ﾖｼﾀﾞ ｹﾝﾀﾛｳ</v>
      </c>
      <c r="O952" t="str">
        <f>$J952&amp;" "&amp;$I952&amp;" "&amp;"("&amp;$F952&amp;")"</f>
        <v>JPN Kentaro (M1)</v>
      </c>
      <c r="P952" t="s">
        <v>4766</v>
      </c>
      <c r="Q952" t="s">
        <v>4807</v>
      </c>
      <c r="R952" s="118" t="str">
        <f>IF($B952="","",RIGHT($E952*1000+100+COUNTIF($E$2:$E952,$E952),9))</f>
        <v>020919101</v>
      </c>
    </row>
    <row r="953" spans="1:18" customFormat="1" x14ac:dyDescent="0.4">
      <c r="A953" s="259" t="s">
        <v>579</v>
      </c>
      <c r="B953" s="259">
        <v>952</v>
      </c>
      <c r="C953" s="259" t="s">
        <v>2612</v>
      </c>
      <c r="D953" s="259" t="s">
        <v>2613</v>
      </c>
      <c r="E953" s="261">
        <v>20030507</v>
      </c>
      <c r="F953" s="262">
        <v>4</v>
      </c>
      <c r="G953">
        <v>29</v>
      </c>
      <c r="H953" s="263" t="s">
        <v>914</v>
      </c>
      <c r="I953" s="263" t="s">
        <v>54</v>
      </c>
      <c r="J953" t="s">
        <v>4807</v>
      </c>
      <c r="L953">
        <f>IFERROR(INDEX(所属情報!$E:$E,MATCH(男子登録情報!A953,所属情報!$A:$A,0)),"")</f>
        <v>490053</v>
      </c>
      <c r="M953" t="str">
        <f t="shared" si="28"/>
        <v>天野　孝紀 (4)</v>
      </c>
      <c r="N953" t="str">
        <f t="shared" si="29"/>
        <v>ｱﾏﾉ ｺｳｷ</v>
      </c>
      <c r="O953" t="str">
        <f>$J953&amp;" "&amp;$I953&amp;" "&amp;"("&amp;$F953&amp;")"</f>
        <v>JPN Koki (4)</v>
      </c>
      <c r="P953" t="s">
        <v>4795</v>
      </c>
      <c r="Q953" t="s">
        <v>4807</v>
      </c>
      <c r="R953" s="118" t="str">
        <f>IF($B953="","",RIGHT($E953*1000+100+COUNTIF($E$2:$E953,$E953),9))</f>
        <v>030507102</v>
      </c>
    </row>
    <row r="954" spans="1:18" customFormat="1" x14ac:dyDescent="0.4">
      <c r="A954" s="259" t="s">
        <v>579</v>
      </c>
      <c r="B954" s="259">
        <v>953</v>
      </c>
      <c r="C954" s="259" t="s">
        <v>2614</v>
      </c>
      <c r="D954" s="259" t="s">
        <v>2615</v>
      </c>
      <c r="E954" s="261">
        <v>20030806</v>
      </c>
      <c r="F954" s="262">
        <v>4</v>
      </c>
      <c r="G954">
        <v>28</v>
      </c>
      <c r="H954" s="263" t="s">
        <v>519</v>
      </c>
      <c r="I954" s="263" t="s">
        <v>2551</v>
      </c>
      <c r="J954" t="s">
        <v>4807</v>
      </c>
      <c r="L954">
        <f>IFERROR(INDEX(所属情報!$E:$E,MATCH(男子登録情報!A954,所属情報!$A:$A,0)),"")</f>
        <v>490053</v>
      </c>
      <c r="M954" t="str">
        <f t="shared" si="28"/>
        <v>菅野　壱心 (4)</v>
      </c>
      <c r="N954" t="str">
        <f t="shared" si="29"/>
        <v>ｶﾝﾉ ｲｯｼﾝ</v>
      </c>
      <c r="O954" t="str">
        <f>$J954&amp;" "&amp;$I954&amp;" "&amp;"("&amp;$F954&amp;")"</f>
        <v>JPN Isshin (4)</v>
      </c>
      <c r="P954" t="s">
        <v>4766</v>
      </c>
      <c r="Q954" t="s">
        <v>4807</v>
      </c>
      <c r="R954" s="118" t="str">
        <f>IF($B954="","",RIGHT($E954*1000+100+COUNTIF($E$2:$E954,$E954),9))</f>
        <v>030806102</v>
      </c>
    </row>
    <row r="955" spans="1:18" customFormat="1" x14ac:dyDescent="0.4">
      <c r="A955" s="259" t="s">
        <v>579</v>
      </c>
      <c r="B955" s="259">
        <v>954</v>
      </c>
      <c r="C955" s="259" t="s">
        <v>2618</v>
      </c>
      <c r="D955" s="259" t="s">
        <v>2619</v>
      </c>
      <c r="E955" s="261">
        <v>20030717</v>
      </c>
      <c r="F955" s="262">
        <v>4</v>
      </c>
      <c r="G955">
        <v>29</v>
      </c>
      <c r="H955" s="263" t="s">
        <v>857</v>
      </c>
      <c r="I955" s="263" t="s">
        <v>2620</v>
      </c>
      <c r="J955" t="s">
        <v>4807</v>
      </c>
      <c r="L955">
        <f>IFERROR(INDEX(所属情報!$E:$E,MATCH(男子登録情報!A955,所属情報!$A:$A,0)),"")</f>
        <v>490053</v>
      </c>
      <c r="M955" t="str">
        <f t="shared" si="28"/>
        <v>西本　統士 (4)</v>
      </c>
      <c r="N955" t="str">
        <f t="shared" si="29"/>
        <v>ﾆｼﾓﾄ ﾄｳｼﾞ</v>
      </c>
      <c r="O955" t="str">
        <f>$J955&amp;" "&amp;$I955&amp;" "&amp;"("&amp;$F955&amp;")"</f>
        <v>JPN Toji (4)</v>
      </c>
      <c r="P955" t="s">
        <v>4766</v>
      </c>
      <c r="Q955" t="s">
        <v>4807</v>
      </c>
      <c r="R955" s="118" t="str">
        <f>IF($B955="","",RIGHT($E955*1000+100+COUNTIF($E$2:$E955,$E955),9))</f>
        <v>030717102</v>
      </c>
    </row>
    <row r="956" spans="1:18" customFormat="1" x14ac:dyDescent="0.4">
      <c r="A956" s="259" t="s">
        <v>579</v>
      </c>
      <c r="B956" s="259">
        <v>955</v>
      </c>
      <c r="C956" s="259" t="s">
        <v>3339</v>
      </c>
      <c r="D956" s="259" t="s">
        <v>3340</v>
      </c>
      <c r="E956" s="261">
        <v>20030924</v>
      </c>
      <c r="F956" s="262">
        <v>4</v>
      </c>
      <c r="G956">
        <v>23</v>
      </c>
      <c r="H956" s="263" t="s">
        <v>225</v>
      </c>
      <c r="I956" s="263" t="s">
        <v>3341</v>
      </c>
      <c r="J956" t="s">
        <v>4807</v>
      </c>
      <c r="L956">
        <f>IFERROR(INDEX(所属情報!$E:$E,MATCH(男子登録情報!A956,所属情報!$A:$A,0)),"")</f>
        <v>490053</v>
      </c>
      <c r="M956" t="str">
        <f t="shared" si="28"/>
        <v>樋口　宗頼 (4)</v>
      </c>
      <c r="N956" t="str">
        <f t="shared" si="29"/>
        <v>ﾋｸﾞﾁ ﾑﾈﾖﾘ</v>
      </c>
      <c r="O956" t="str">
        <f>$J956&amp;" "&amp;$I956&amp;" "&amp;"("&amp;$F956&amp;")"</f>
        <v>JPN Muneyori (4)</v>
      </c>
      <c r="P956" t="s">
        <v>4765</v>
      </c>
      <c r="Q956" t="s">
        <v>4807</v>
      </c>
      <c r="R956" s="118" t="str">
        <f>IF($B956="","",RIGHT($E956*1000+100+COUNTIF($E$2:$E956,$E956),9))</f>
        <v>030924103</v>
      </c>
    </row>
    <row r="957" spans="1:18" customFormat="1" x14ac:dyDescent="0.4">
      <c r="A957" s="259" t="s">
        <v>579</v>
      </c>
      <c r="B957" s="259">
        <v>956</v>
      </c>
      <c r="C957" s="259" t="s">
        <v>2621</v>
      </c>
      <c r="D957" s="259" t="s">
        <v>2622</v>
      </c>
      <c r="E957" s="261">
        <v>20030721</v>
      </c>
      <c r="F957" s="262">
        <v>4</v>
      </c>
      <c r="G957">
        <v>28</v>
      </c>
      <c r="H957" s="263" t="s">
        <v>2623</v>
      </c>
      <c r="I957" s="263" t="s">
        <v>980</v>
      </c>
      <c r="J957" t="s">
        <v>4807</v>
      </c>
      <c r="L957">
        <f>IFERROR(INDEX(所属情報!$E:$E,MATCH(男子登録情報!A957,所属情報!$A:$A,0)),"")</f>
        <v>490053</v>
      </c>
      <c r="M957" t="str">
        <f t="shared" si="28"/>
        <v>藤川　亜都夢 (4)</v>
      </c>
      <c r="N957" t="str">
        <f t="shared" si="29"/>
        <v>ﾌｼﾞｶﾜ ｱﾄﾑ</v>
      </c>
      <c r="O957" t="str">
        <f>$J957&amp;" "&amp;$I957&amp;" "&amp;"("&amp;$F957&amp;")"</f>
        <v>JPN Atomu (4)</v>
      </c>
      <c r="P957" t="s">
        <v>4782</v>
      </c>
      <c r="Q957" t="s">
        <v>4807</v>
      </c>
      <c r="R957" s="118" t="str">
        <f>IF($B957="","",RIGHT($E957*1000+100+COUNTIF($E$2:$E957,$E957),9))</f>
        <v>030721102</v>
      </c>
    </row>
    <row r="958" spans="1:18" customFormat="1" x14ac:dyDescent="0.4">
      <c r="A958" s="259" t="s">
        <v>579</v>
      </c>
      <c r="B958" s="259">
        <v>957</v>
      </c>
      <c r="C958" s="259" t="s">
        <v>2616</v>
      </c>
      <c r="D958" s="259" t="s">
        <v>2617</v>
      </c>
      <c r="E958" s="261">
        <v>20030603</v>
      </c>
      <c r="F958" s="262">
        <v>4</v>
      </c>
      <c r="G958">
        <v>30</v>
      </c>
      <c r="H958" s="263" t="s">
        <v>569</v>
      </c>
      <c r="I958" s="263" t="s">
        <v>402</v>
      </c>
      <c r="J958" t="s">
        <v>4807</v>
      </c>
      <c r="L958">
        <f>IFERROR(INDEX(所属情報!$E:$E,MATCH(男子登録情報!A958,所属情報!$A:$A,0)),"")</f>
        <v>490053</v>
      </c>
      <c r="M958" t="str">
        <f t="shared" si="28"/>
        <v>藤野　大翔 (4)</v>
      </c>
      <c r="N958" t="str">
        <f t="shared" si="29"/>
        <v>ﾌｼﾞﾉ ﾋﾛﾄ</v>
      </c>
      <c r="O958" t="str">
        <f>$J958&amp;" "&amp;$I958&amp;" "&amp;"("&amp;$F958&amp;")"</f>
        <v>JPN Hiroto (4)</v>
      </c>
      <c r="P958" t="s">
        <v>4766</v>
      </c>
      <c r="Q958" t="s">
        <v>4807</v>
      </c>
      <c r="R958" s="118" t="str">
        <f>IF($B958="","",RIGHT($E958*1000+100+COUNTIF($E$2:$E958,$E958),9))</f>
        <v>030603101</v>
      </c>
    </row>
    <row r="959" spans="1:18" customFormat="1" x14ac:dyDescent="0.4">
      <c r="A959" s="259" t="s">
        <v>579</v>
      </c>
      <c r="B959" s="259">
        <v>958</v>
      </c>
      <c r="C959" s="259" t="s">
        <v>2624</v>
      </c>
      <c r="D959" s="259" t="s">
        <v>2625</v>
      </c>
      <c r="E959" s="261">
        <v>20040220</v>
      </c>
      <c r="F959" s="262">
        <v>4</v>
      </c>
      <c r="G959">
        <v>45</v>
      </c>
      <c r="H959" s="263" t="s">
        <v>2626</v>
      </c>
      <c r="I959" s="263" t="s">
        <v>901</v>
      </c>
      <c r="J959" t="s">
        <v>4807</v>
      </c>
      <c r="L959">
        <f>IFERROR(INDEX(所属情報!$E:$E,MATCH(男子登録情報!A959,所属情報!$A:$A,0)),"")</f>
        <v>490053</v>
      </c>
      <c r="M959" t="str">
        <f t="shared" si="28"/>
        <v>八重尾　鴻 (4)</v>
      </c>
      <c r="N959" t="str">
        <f t="shared" si="29"/>
        <v>ﾔｴｵ ｺｳ</v>
      </c>
      <c r="O959" t="str">
        <f>$J959&amp;" "&amp;$I959&amp;" "&amp;"("&amp;$F959&amp;")"</f>
        <v>JPN Ko (4)</v>
      </c>
      <c r="P959" t="s">
        <v>4798</v>
      </c>
      <c r="Q959" t="s">
        <v>4807</v>
      </c>
      <c r="R959" s="118" t="str">
        <f>IF($B959="","",RIGHT($E959*1000+100+COUNTIF($E$2:$E959,$E959),9))</f>
        <v>040220101</v>
      </c>
    </row>
    <row r="960" spans="1:18" customFormat="1" x14ac:dyDescent="0.4">
      <c r="A960" s="259" t="s">
        <v>579</v>
      </c>
      <c r="B960" s="259">
        <v>959</v>
      </c>
      <c r="C960" s="259" t="s">
        <v>3334</v>
      </c>
      <c r="D960" s="259" t="s">
        <v>3335</v>
      </c>
      <c r="E960" s="261">
        <v>20040413</v>
      </c>
      <c r="F960" s="262">
        <v>3</v>
      </c>
      <c r="G960">
        <v>28</v>
      </c>
      <c r="H960" s="263" t="s">
        <v>70</v>
      </c>
      <c r="I960" s="263" t="s">
        <v>603</v>
      </c>
      <c r="J960" t="s">
        <v>4807</v>
      </c>
      <c r="L960">
        <f>IFERROR(INDEX(所属情報!$E:$E,MATCH(男子登録情報!A960,所属情報!$A:$A,0)),"")</f>
        <v>490053</v>
      </c>
      <c r="M960" t="str">
        <f t="shared" si="28"/>
        <v>藤原　篤弥 (3)</v>
      </c>
      <c r="N960" t="str">
        <f t="shared" si="29"/>
        <v>ﾌｼﾞﾜﾗ ｱﾂﾔ</v>
      </c>
      <c r="O960" t="str">
        <f>$J960&amp;" "&amp;$I960&amp;" "&amp;"("&amp;$F960&amp;")"</f>
        <v>JPN Atsuya (3)</v>
      </c>
      <c r="P960" t="s">
        <v>4765</v>
      </c>
      <c r="Q960" t="s">
        <v>4807</v>
      </c>
      <c r="R960" s="118" t="str">
        <f>IF($B960="","",RIGHT($E960*1000+100+COUNTIF($E$2:$E960,$E960),9))</f>
        <v>040413101</v>
      </c>
    </row>
    <row r="961" spans="1:18" customFormat="1" x14ac:dyDescent="0.4">
      <c r="A961" s="259" t="s">
        <v>579</v>
      </c>
      <c r="B961" s="259">
        <v>960</v>
      </c>
      <c r="C961" s="259" t="s">
        <v>3336</v>
      </c>
      <c r="D961" s="259" t="s">
        <v>3337</v>
      </c>
      <c r="E961" s="261">
        <v>20040702</v>
      </c>
      <c r="F961" s="262">
        <v>3</v>
      </c>
      <c r="G961">
        <v>28</v>
      </c>
      <c r="H961" s="263" t="s">
        <v>3338</v>
      </c>
      <c r="I961" s="263" t="s">
        <v>157</v>
      </c>
      <c r="J961" t="s">
        <v>4807</v>
      </c>
      <c r="L961">
        <f>IFERROR(INDEX(所属情報!$E:$E,MATCH(男子登録情報!A961,所属情報!$A:$A,0)),"")</f>
        <v>490053</v>
      </c>
      <c r="M961" t="str">
        <f t="shared" si="28"/>
        <v>安富　厳 (3)</v>
      </c>
      <c r="N961" t="str">
        <f t="shared" si="29"/>
        <v>ﾔｽﾄﾐ ｲﾂｷ</v>
      </c>
      <c r="O961" t="str">
        <f>$J961&amp;" "&amp;$I961&amp;" "&amp;"("&amp;$F961&amp;")"</f>
        <v>JPN Itsuki (3)</v>
      </c>
      <c r="P961" t="s">
        <v>4770</v>
      </c>
      <c r="Q961" t="s">
        <v>4807</v>
      </c>
      <c r="R961" s="118" t="str">
        <f>IF($B961="","",RIGHT($E961*1000+100+COUNTIF($E$2:$E961,$E961),9))</f>
        <v>040702103</v>
      </c>
    </row>
    <row r="962" spans="1:18" customFormat="1" x14ac:dyDescent="0.4">
      <c r="A962" s="259" t="s">
        <v>579</v>
      </c>
      <c r="B962" s="259">
        <v>961</v>
      </c>
      <c r="C962" s="259" t="s">
        <v>3342</v>
      </c>
      <c r="D962" s="259" t="s">
        <v>3343</v>
      </c>
      <c r="E962" s="261">
        <v>20050308</v>
      </c>
      <c r="F962" s="262">
        <v>3</v>
      </c>
      <c r="G962">
        <v>28</v>
      </c>
      <c r="H962" s="263" t="s">
        <v>176</v>
      </c>
      <c r="I962" s="263" t="s">
        <v>3344</v>
      </c>
      <c r="J962" t="s">
        <v>4807</v>
      </c>
      <c r="L962">
        <f>IFERROR(INDEX(所属情報!$E:$E,MATCH(男子登録情報!A962,所属情報!$A:$A,0)),"")</f>
        <v>490053</v>
      </c>
      <c r="M962" t="str">
        <f t="shared" ref="M962:M1025" si="30">$C962&amp;" "&amp;"("&amp;$F962&amp;")"</f>
        <v>中川　雅樂 (3)</v>
      </c>
      <c r="N962" t="str">
        <f t="shared" si="29"/>
        <v>ﾅｶｶﾞﾜ ｳﾀ</v>
      </c>
      <c r="O962" t="str">
        <f>$J962&amp;" "&amp;$I962&amp;" "&amp;"("&amp;$F962&amp;")"</f>
        <v>JPN Uta (3)</v>
      </c>
      <c r="P962" t="s">
        <v>4766</v>
      </c>
      <c r="Q962" t="s">
        <v>4807</v>
      </c>
      <c r="R962" s="118" t="str">
        <f>IF($B962="","",RIGHT($E962*1000+100+COUNTIF($E$2:$E962,$E962),9))</f>
        <v>050308101</v>
      </c>
    </row>
    <row r="963" spans="1:18" customFormat="1" x14ac:dyDescent="0.4">
      <c r="A963" s="259" t="s">
        <v>579</v>
      </c>
      <c r="B963" s="259">
        <v>962</v>
      </c>
      <c r="C963" s="259" t="s">
        <v>3816</v>
      </c>
      <c r="D963" s="259" t="s">
        <v>3817</v>
      </c>
      <c r="E963" s="261">
        <v>20041229</v>
      </c>
      <c r="F963" s="262">
        <v>3</v>
      </c>
      <c r="G963">
        <v>27</v>
      </c>
      <c r="H963" s="263" t="s">
        <v>4502</v>
      </c>
      <c r="I963" s="263" t="s">
        <v>352</v>
      </c>
      <c r="J963" t="s">
        <v>4807</v>
      </c>
      <c r="L963">
        <f>IFERROR(INDEX(所属情報!$E:$E,MATCH(男子登録情報!A963,所属情報!$A:$A,0)),"")</f>
        <v>490053</v>
      </c>
      <c r="M963" t="str">
        <f t="shared" si="30"/>
        <v>村川　貫太 (3)</v>
      </c>
      <c r="N963" t="str">
        <f t="shared" ref="N963:N1026" si="31">$D963</f>
        <v>ﾑﾗｶﾜ ｶﾝﾀ</v>
      </c>
      <c r="O963" t="str">
        <f>$J963&amp;" "&amp;$I963&amp;" "&amp;"("&amp;$F963&amp;")"</f>
        <v>JPN Kanta (3)</v>
      </c>
      <c r="P963" t="s">
        <v>4766</v>
      </c>
      <c r="Q963" t="s">
        <v>4807</v>
      </c>
      <c r="R963" s="118" t="str">
        <f>IF($B963="","",RIGHT($E963*1000+100+COUNTIF($E$2:$E963,$E963),9))</f>
        <v>041229101</v>
      </c>
    </row>
    <row r="964" spans="1:18" customFormat="1" x14ac:dyDescent="0.4">
      <c r="A964" s="259" t="s">
        <v>579</v>
      </c>
      <c r="B964" s="259">
        <v>963</v>
      </c>
      <c r="C964" s="259" t="s">
        <v>3818</v>
      </c>
      <c r="D964" s="259" t="s">
        <v>3819</v>
      </c>
      <c r="E964" s="261">
        <v>20041221</v>
      </c>
      <c r="F964" s="262">
        <v>3</v>
      </c>
      <c r="G964">
        <v>27</v>
      </c>
      <c r="H964" s="263" t="s">
        <v>4503</v>
      </c>
      <c r="I964" s="263" t="s">
        <v>103</v>
      </c>
      <c r="J964" t="s">
        <v>4807</v>
      </c>
      <c r="L964">
        <f>IFERROR(INDEX(所属情報!$E:$E,MATCH(男子登録情報!A964,所属情報!$A:$A,0)),"")</f>
        <v>490053</v>
      </c>
      <c r="M964" t="str">
        <f t="shared" si="30"/>
        <v>馬門　孝介 (3)</v>
      </c>
      <c r="N964" t="str">
        <f t="shared" si="31"/>
        <v>ﾏｶﾄﾞ ｺｳｽｹ</v>
      </c>
      <c r="O964" t="str">
        <f>$J964&amp;" "&amp;$I964&amp;" "&amp;"("&amp;$F964&amp;")"</f>
        <v>JPN Kosuke (3)</v>
      </c>
      <c r="P964" t="s">
        <v>4795</v>
      </c>
      <c r="Q964" t="s">
        <v>4807</v>
      </c>
      <c r="R964" s="118" t="str">
        <f>IF($B964="","",RIGHT($E964*1000+100+COUNTIF($E$2:$E964,$E964),9))</f>
        <v>041221102</v>
      </c>
    </row>
    <row r="965" spans="1:18" customFormat="1" x14ac:dyDescent="0.4">
      <c r="A965" s="259" t="s">
        <v>579</v>
      </c>
      <c r="B965" s="259">
        <v>964</v>
      </c>
      <c r="C965" s="259" t="s">
        <v>3820</v>
      </c>
      <c r="D965" s="259" t="s">
        <v>3821</v>
      </c>
      <c r="E965" s="261">
        <v>20040521</v>
      </c>
      <c r="F965" s="262">
        <v>3</v>
      </c>
      <c r="G965">
        <v>28</v>
      </c>
      <c r="H965" s="263" t="s">
        <v>4504</v>
      </c>
      <c r="I965" s="263" t="s">
        <v>36</v>
      </c>
      <c r="J965" t="s">
        <v>4807</v>
      </c>
      <c r="L965">
        <f>IFERROR(INDEX(所属情報!$E:$E,MATCH(男子登録情報!A965,所属情報!$A:$A,0)),"")</f>
        <v>490053</v>
      </c>
      <c r="M965" t="str">
        <f t="shared" si="30"/>
        <v>古阪　優樹 (3)</v>
      </c>
      <c r="N965" t="str">
        <f t="shared" si="31"/>
        <v>ﾌﾙｻｶ ﾕｳｷ</v>
      </c>
      <c r="O965" t="str">
        <f>$J965&amp;" "&amp;$I965&amp;" "&amp;"("&amp;$F965&amp;")"</f>
        <v>JPN Yuki (3)</v>
      </c>
      <c r="P965" t="s">
        <v>4772</v>
      </c>
      <c r="Q965" t="s">
        <v>4807</v>
      </c>
      <c r="R965" s="118" t="str">
        <f>IF($B965="","",RIGHT($E965*1000+100+COUNTIF($E$2:$E965,$E965),9))</f>
        <v>040521101</v>
      </c>
    </row>
    <row r="966" spans="1:18" customFormat="1" x14ac:dyDescent="0.4">
      <c r="A966" s="259" t="s">
        <v>579</v>
      </c>
      <c r="B966" s="259">
        <v>965</v>
      </c>
      <c r="C966" s="259" t="s">
        <v>3822</v>
      </c>
      <c r="D966" s="259" t="s">
        <v>3823</v>
      </c>
      <c r="E966" s="261">
        <v>20030508</v>
      </c>
      <c r="F966" s="262">
        <v>3</v>
      </c>
      <c r="G966">
        <v>20</v>
      </c>
      <c r="H966" s="263" t="s">
        <v>70</v>
      </c>
      <c r="I966" s="263" t="s">
        <v>4505</v>
      </c>
      <c r="J966" t="s">
        <v>4807</v>
      </c>
      <c r="L966">
        <f>IFERROR(INDEX(所属情報!$E:$E,MATCH(男子登録情報!A966,所属情報!$A:$A,0)),"")</f>
        <v>490053</v>
      </c>
      <c r="M966" t="str">
        <f t="shared" si="30"/>
        <v>藤原　想也 (3)</v>
      </c>
      <c r="N966" t="str">
        <f t="shared" si="31"/>
        <v>ﾌｼﾞﾜﾗ ｿｳﾔ</v>
      </c>
      <c r="O966" t="str">
        <f>$J966&amp;" "&amp;$I966&amp;" "&amp;"("&amp;$F966&amp;")"</f>
        <v>JPN Soya (3)</v>
      </c>
      <c r="P966" t="s">
        <v>4804</v>
      </c>
      <c r="Q966" t="s">
        <v>4807</v>
      </c>
      <c r="R966" s="118" t="str">
        <f>IF($B966="","",RIGHT($E966*1000+100+COUNTIF($E$2:$E966,$E966),9))</f>
        <v>030508101</v>
      </c>
    </row>
    <row r="967" spans="1:18" customFormat="1" x14ac:dyDescent="0.4">
      <c r="A967" s="259" t="s">
        <v>579</v>
      </c>
      <c r="B967" s="259">
        <v>966</v>
      </c>
      <c r="C967" s="259" t="s">
        <v>3824</v>
      </c>
      <c r="D967" s="259" t="s">
        <v>3825</v>
      </c>
      <c r="E967" s="261">
        <v>20040729</v>
      </c>
      <c r="F967" s="262">
        <v>3</v>
      </c>
      <c r="G967">
        <v>28</v>
      </c>
      <c r="H967" s="263" t="s">
        <v>4506</v>
      </c>
      <c r="I967" s="263" t="s">
        <v>227</v>
      </c>
      <c r="J967" t="s">
        <v>4807</v>
      </c>
      <c r="L967">
        <f>IFERROR(INDEX(所属情報!$E:$E,MATCH(男子登録情報!A967,所属情報!$A:$A,0)),"")</f>
        <v>490053</v>
      </c>
      <c r="M967" t="str">
        <f t="shared" si="30"/>
        <v>中務　新太 (3)</v>
      </c>
      <c r="N967" t="str">
        <f t="shared" si="31"/>
        <v>ﾅｶﾂｶｻ ｱﾗﾀ</v>
      </c>
      <c r="O967" t="str">
        <f>$J967&amp;" "&amp;$I967&amp;" "&amp;"("&amp;$F967&amp;")"</f>
        <v>JPN Arata (3)</v>
      </c>
      <c r="P967" t="s">
        <v>4765</v>
      </c>
      <c r="Q967" t="s">
        <v>4807</v>
      </c>
      <c r="R967" s="118" t="str">
        <f>IF($B967="","",RIGHT($E967*1000+100+COUNTIF($E$2:$E967,$E967),9))</f>
        <v>040729101</v>
      </c>
    </row>
    <row r="968" spans="1:18" customFormat="1" x14ac:dyDescent="0.4">
      <c r="A968" s="259" t="s">
        <v>579</v>
      </c>
      <c r="B968" s="259">
        <v>967</v>
      </c>
      <c r="C968" s="259" t="s">
        <v>3826</v>
      </c>
      <c r="D968" s="259" t="s">
        <v>3827</v>
      </c>
      <c r="E968" s="261">
        <v>20050515</v>
      </c>
      <c r="F968" s="262">
        <v>2</v>
      </c>
      <c r="G968">
        <v>28</v>
      </c>
      <c r="H968" s="263" t="s">
        <v>122</v>
      </c>
      <c r="I968" s="263" t="s">
        <v>4507</v>
      </c>
      <c r="J968" t="s">
        <v>4807</v>
      </c>
      <c r="L968">
        <f>IFERROR(INDEX(所属情報!$E:$E,MATCH(男子登録情報!A968,所属情報!$A:$A,0)),"")</f>
        <v>490053</v>
      </c>
      <c r="M968" t="str">
        <f t="shared" si="30"/>
        <v>小島　碧波 (2)</v>
      </c>
      <c r="N968" t="str">
        <f t="shared" si="31"/>
        <v>ｺｼﾞﾏ ｱｵﾊﾞ</v>
      </c>
      <c r="O968" t="str">
        <f>$J968&amp;" "&amp;$I968&amp;" "&amp;"("&amp;$F968&amp;")"</f>
        <v>JPN Aoba (2)</v>
      </c>
      <c r="P968" t="s">
        <v>4764</v>
      </c>
      <c r="Q968" t="s">
        <v>4807</v>
      </c>
      <c r="R968" s="118" t="str">
        <f>IF($B968="","",RIGHT($E968*1000+100+COUNTIF($E$2:$E968,$E968),9))</f>
        <v>050515101</v>
      </c>
    </row>
    <row r="969" spans="1:18" customFormat="1" x14ac:dyDescent="0.4">
      <c r="A969" s="259" t="s">
        <v>579</v>
      </c>
      <c r="B969" s="259">
        <v>968</v>
      </c>
      <c r="C969" s="259" t="s">
        <v>5567</v>
      </c>
      <c r="D969" s="259" t="s">
        <v>5568</v>
      </c>
      <c r="E969" s="261">
        <v>20050418</v>
      </c>
      <c r="F969" s="262">
        <v>2</v>
      </c>
      <c r="G969">
        <v>27</v>
      </c>
      <c r="H969" s="263" t="s">
        <v>6636</v>
      </c>
      <c r="I969" s="263" t="s">
        <v>112</v>
      </c>
      <c r="J969" t="s">
        <v>4807</v>
      </c>
      <c r="L969">
        <f>IFERROR(INDEX(所属情報!$E:$E,MATCH(男子登録情報!A969,所属情報!$A:$A,0)),"")</f>
        <v>490053</v>
      </c>
      <c r="M969" t="str">
        <f t="shared" si="30"/>
        <v>古川　璃空 (2)</v>
      </c>
      <c r="N969" t="str">
        <f t="shared" si="31"/>
        <v>ｺｶﾞﾜ ﾘｸ</v>
      </c>
      <c r="O969" t="str">
        <f>$J969&amp;" "&amp;$I969&amp;" "&amp;"("&amp;$F969&amp;")"</f>
        <v>JPN Riku (2)</v>
      </c>
      <c r="P969" t="s">
        <v>4764</v>
      </c>
      <c r="Q969" t="s">
        <v>4807</v>
      </c>
      <c r="R969" s="118" t="str">
        <f>IF($B969="","",RIGHT($E969*1000+100+COUNTIF($E$2:$E969,$E969),9))</f>
        <v>050418102</v>
      </c>
    </row>
    <row r="970" spans="1:18" customFormat="1" x14ac:dyDescent="0.4">
      <c r="A970" s="259" t="s">
        <v>579</v>
      </c>
      <c r="B970" s="259">
        <v>969</v>
      </c>
      <c r="C970" s="259" t="s">
        <v>5569</v>
      </c>
      <c r="D970" s="259" t="s">
        <v>5570</v>
      </c>
      <c r="E970" s="261">
        <v>20050815</v>
      </c>
      <c r="F970" s="262">
        <v>2</v>
      </c>
      <c r="G970">
        <v>27</v>
      </c>
      <c r="H970" s="263" t="s">
        <v>94</v>
      </c>
      <c r="I970" s="263" t="s">
        <v>6637</v>
      </c>
      <c r="J970" t="s">
        <v>4807</v>
      </c>
      <c r="L970">
        <f>IFERROR(INDEX(所属情報!$E:$E,MATCH(男子登録情報!A970,所属情報!$A:$A,0)),"")</f>
        <v>490053</v>
      </c>
      <c r="M970" t="str">
        <f t="shared" si="30"/>
        <v>前田　充輝 (2)</v>
      </c>
      <c r="N970" t="str">
        <f t="shared" si="31"/>
        <v>ﾏｴﾀﾞ ﾐﾂｷ</v>
      </c>
      <c r="O970" t="str">
        <f>$J970&amp;" "&amp;$I970&amp;" "&amp;"("&amp;$F970&amp;")"</f>
        <v>JPN Mitsuki (2)</v>
      </c>
      <c r="P970" t="s">
        <v>4766</v>
      </c>
      <c r="Q970" t="s">
        <v>4807</v>
      </c>
      <c r="R970" s="118" t="str">
        <f>IF($B970="","",RIGHT($E970*1000+100+COUNTIF($E$2:$E970,$E970),9))</f>
        <v>050815101</v>
      </c>
    </row>
    <row r="971" spans="1:18" customFormat="1" x14ac:dyDescent="0.4">
      <c r="A971" s="259" t="s">
        <v>579</v>
      </c>
      <c r="B971" s="259">
        <v>970</v>
      </c>
      <c r="C971" s="259" t="s">
        <v>5571</v>
      </c>
      <c r="D971" s="259" t="s">
        <v>5572</v>
      </c>
      <c r="E971" s="261">
        <v>20050627</v>
      </c>
      <c r="F971" s="262">
        <v>2</v>
      </c>
      <c r="G971">
        <v>1</v>
      </c>
      <c r="H971" s="263" t="s">
        <v>1082</v>
      </c>
      <c r="I971" s="263" t="s">
        <v>68</v>
      </c>
      <c r="J971" t="s">
        <v>4807</v>
      </c>
      <c r="L971">
        <f>IFERROR(INDEX(所属情報!$E:$E,MATCH(男子登録情報!A971,所属情報!$A:$A,0)),"")</f>
        <v>490053</v>
      </c>
      <c r="M971" t="str">
        <f t="shared" si="30"/>
        <v>浅野　公太 (2)</v>
      </c>
      <c r="N971" t="str">
        <f t="shared" si="31"/>
        <v>ｱｻﾉ ｺｳﾀ</v>
      </c>
      <c r="O971" t="str">
        <f>$J971&amp;" "&amp;$I971&amp;" "&amp;"("&amp;$F971&amp;")"</f>
        <v>JPN Kota (2)</v>
      </c>
      <c r="P971" t="s">
        <v>4764</v>
      </c>
      <c r="Q971" t="s">
        <v>4807</v>
      </c>
      <c r="R971" s="118" t="str">
        <f>IF($B971="","",RIGHT($E971*1000+100+COUNTIF($E$2:$E971,$E971),9))</f>
        <v>050627101</v>
      </c>
    </row>
    <row r="972" spans="1:18" customFormat="1" x14ac:dyDescent="0.4">
      <c r="A972" s="259" t="s">
        <v>579</v>
      </c>
      <c r="B972" s="259">
        <v>971</v>
      </c>
      <c r="C972" s="259" t="s">
        <v>5573</v>
      </c>
      <c r="D972" s="259" t="s">
        <v>5574</v>
      </c>
      <c r="E972" s="261">
        <v>20050920</v>
      </c>
      <c r="F972" s="262">
        <v>2</v>
      </c>
      <c r="G972">
        <v>31</v>
      </c>
      <c r="H972" s="263" t="s">
        <v>598</v>
      </c>
      <c r="I972" s="263" t="s">
        <v>722</v>
      </c>
      <c r="J972" t="s">
        <v>4807</v>
      </c>
      <c r="L972">
        <f>IFERROR(INDEX(所属情報!$E:$E,MATCH(男子登録情報!A972,所属情報!$A:$A,0)),"")</f>
        <v>490053</v>
      </c>
      <c r="M972" t="str">
        <f t="shared" si="30"/>
        <v>中本　征汰 (2)</v>
      </c>
      <c r="N972" t="str">
        <f t="shared" si="31"/>
        <v>ﾅｶﾓﾄ ｾｲﾀ</v>
      </c>
      <c r="O972" t="str">
        <f>$J972&amp;" "&amp;$I972&amp;" "&amp;"("&amp;$F972&amp;")"</f>
        <v>JPN Seita (2)</v>
      </c>
      <c r="P972" t="s">
        <v>4774</v>
      </c>
      <c r="Q972" t="s">
        <v>4807</v>
      </c>
      <c r="R972" s="118" t="str">
        <f>IF($B972="","",RIGHT($E972*1000+100+COUNTIF($E$2:$E972,$E972),9))</f>
        <v>050920101</v>
      </c>
    </row>
    <row r="973" spans="1:18" customFormat="1" x14ac:dyDescent="0.4">
      <c r="A973" s="259" t="s">
        <v>579</v>
      </c>
      <c r="B973" s="259">
        <v>972</v>
      </c>
      <c r="C973" s="259" t="s">
        <v>5575</v>
      </c>
      <c r="D973" s="259" t="s">
        <v>5576</v>
      </c>
      <c r="E973" s="261">
        <v>20041109</v>
      </c>
      <c r="F973" s="262">
        <v>2</v>
      </c>
      <c r="G973">
        <v>31</v>
      </c>
      <c r="H973" s="263" t="s">
        <v>35</v>
      </c>
      <c r="I973" s="263" t="s">
        <v>37</v>
      </c>
      <c r="J973" t="s">
        <v>4807</v>
      </c>
      <c r="L973">
        <f>IFERROR(INDEX(所属情報!$E:$E,MATCH(男子登録情報!A973,所属情報!$A:$A,0)),"")</f>
        <v>490053</v>
      </c>
      <c r="M973" t="str">
        <f t="shared" si="30"/>
        <v>坂本　晴紀 (2)</v>
      </c>
      <c r="N973" t="str">
        <f t="shared" si="31"/>
        <v>ｻｶﾓﾄ ﾊﾙｷ</v>
      </c>
      <c r="O973" t="str">
        <f>$J973&amp;" "&amp;$I973&amp;" "&amp;"("&amp;$F973&amp;")"</f>
        <v>JPN Haruki (2)</v>
      </c>
      <c r="P973" t="s">
        <v>4766</v>
      </c>
      <c r="Q973" t="s">
        <v>4807</v>
      </c>
      <c r="R973" s="118" t="str">
        <f>IF($B973="","",RIGHT($E973*1000+100+COUNTIF($E$2:$E973,$E973),9))</f>
        <v>041109101</v>
      </c>
    </row>
    <row r="974" spans="1:18" customFormat="1" x14ac:dyDescent="0.4">
      <c r="A974" s="259" t="s">
        <v>579</v>
      </c>
      <c r="B974" s="259">
        <v>973</v>
      </c>
      <c r="C974" s="259" t="s">
        <v>5577</v>
      </c>
      <c r="D974" s="259" t="s">
        <v>5578</v>
      </c>
      <c r="E974" s="261">
        <v>20050422</v>
      </c>
      <c r="F974" s="262">
        <v>2</v>
      </c>
      <c r="G974">
        <v>27</v>
      </c>
      <c r="H974" s="263" t="s">
        <v>814</v>
      </c>
      <c r="I974" s="263" t="s">
        <v>147</v>
      </c>
      <c r="J974" t="s">
        <v>4807</v>
      </c>
      <c r="L974">
        <f>IFERROR(INDEX(所属情報!$E:$E,MATCH(男子登録情報!A974,所属情報!$A:$A,0)),"")</f>
        <v>490053</v>
      </c>
      <c r="M974" t="str">
        <f t="shared" si="30"/>
        <v>米澤　陽平 (2)</v>
      </c>
      <c r="N974" t="str">
        <f t="shared" si="31"/>
        <v>ﾖﾈｻﾞﾜ ﾖｳﾍｲ</v>
      </c>
      <c r="O974" t="str">
        <f>$J974&amp;" "&amp;$I974&amp;" "&amp;"("&amp;$F974&amp;")"</f>
        <v>JPN Yohei (2)</v>
      </c>
      <c r="P974" t="s">
        <v>4769</v>
      </c>
      <c r="Q974" t="s">
        <v>4807</v>
      </c>
      <c r="R974" s="118" t="str">
        <f>IF($B974="","",RIGHT($E974*1000+100+COUNTIF($E$2:$E974,$E974),9))</f>
        <v>050422103</v>
      </c>
    </row>
    <row r="975" spans="1:18" customFormat="1" x14ac:dyDescent="0.4">
      <c r="A975" s="259" t="s">
        <v>579</v>
      </c>
      <c r="B975" s="259">
        <v>974</v>
      </c>
      <c r="C975" s="259" t="s">
        <v>5579</v>
      </c>
      <c r="D975" s="259" t="s">
        <v>5580</v>
      </c>
      <c r="E975" s="261">
        <v>20050702</v>
      </c>
      <c r="F975" s="262">
        <v>2</v>
      </c>
      <c r="G975">
        <v>27</v>
      </c>
      <c r="H975" s="263" t="s">
        <v>6638</v>
      </c>
      <c r="I975" s="263" t="s">
        <v>132</v>
      </c>
      <c r="J975" t="s">
        <v>4807</v>
      </c>
      <c r="L975">
        <f>IFERROR(INDEX(所属情報!$E:$E,MATCH(男子登録情報!A975,所属情報!$A:$A,0)),"")</f>
        <v>490053</v>
      </c>
      <c r="M975" t="str">
        <f t="shared" si="30"/>
        <v>久松　優真 (2)</v>
      </c>
      <c r="N975" t="str">
        <f t="shared" si="31"/>
        <v>ﾋｻﾏﾂ ﾕｳﾏ</v>
      </c>
      <c r="O975" t="str">
        <f>$J975&amp;" "&amp;$I975&amp;" "&amp;"("&amp;$F975&amp;")"</f>
        <v>JPN Yuma (2)</v>
      </c>
      <c r="P975" t="s">
        <v>4790</v>
      </c>
      <c r="Q975" t="s">
        <v>4807</v>
      </c>
      <c r="R975" s="118" t="str">
        <f>IF($B975="","",RIGHT($E975*1000+100+COUNTIF($E$2:$E975,$E975),9))</f>
        <v>050702103</v>
      </c>
    </row>
    <row r="976" spans="1:18" customFormat="1" x14ac:dyDescent="0.4">
      <c r="A976" s="259" t="s">
        <v>579</v>
      </c>
      <c r="B976" s="259">
        <v>975</v>
      </c>
      <c r="C976" s="259" t="s">
        <v>5581</v>
      </c>
      <c r="D976" s="259" t="s">
        <v>5582</v>
      </c>
      <c r="E976" s="261">
        <v>20050514</v>
      </c>
      <c r="F976" s="262">
        <v>2</v>
      </c>
      <c r="G976">
        <v>27</v>
      </c>
      <c r="H976" s="263" t="s">
        <v>6639</v>
      </c>
      <c r="I976" s="263" t="s">
        <v>435</v>
      </c>
      <c r="J976" t="s">
        <v>4807</v>
      </c>
      <c r="L976">
        <f>IFERROR(INDEX(所属情報!$E:$E,MATCH(男子登録情報!A976,所属情報!$A:$A,0)),"")</f>
        <v>490053</v>
      </c>
      <c r="M976" t="str">
        <f t="shared" si="30"/>
        <v>鷲見　健介 (2)</v>
      </c>
      <c r="N976" t="str">
        <f t="shared" si="31"/>
        <v>ｽﾐ ｹﾝｽｹ</v>
      </c>
      <c r="O976" t="str">
        <f>$J976&amp;" "&amp;$I976&amp;" "&amp;"("&amp;$F976&amp;")"</f>
        <v>JPN Kensuke (2)</v>
      </c>
      <c r="P976" t="s">
        <v>4766</v>
      </c>
      <c r="Q976" t="s">
        <v>4807</v>
      </c>
      <c r="R976" s="118" t="str">
        <f>IF($B976="","",RIGHT($E976*1000+100+COUNTIF($E$2:$E976,$E976),9))</f>
        <v>050514103</v>
      </c>
    </row>
    <row r="977" spans="1:18" customFormat="1" x14ac:dyDescent="0.4">
      <c r="A977" s="259" t="s">
        <v>579</v>
      </c>
      <c r="B977" s="259">
        <v>976</v>
      </c>
      <c r="C977" s="259" t="s">
        <v>5583</v>
      </c>
      <c r="D977" s="259" t="s">
        <v>5584</v>
      </c>
      <c r="E977" s="261">
        <v>20050428</v>
      </c>
      <c r="F977" s="262">
        <v>2</v>
      </c>
      <c r="G977">
        <v>27</v>
      </c>
      <c r="H977" s="263" t="s">
        <v>99</v>
      </c>
      <c r="I977" s="263" t="s">
        <v>43</v>
      </c>
      <c r="J977" t="s">
        <v>4807</v>
      </c>
      <c r="L977">
        <f>IFERROR(INDEX(所属情報!$E:$E,MATCH(男子登録情報!A977,所属情報!$A:$A,0)),"")</f>
        <v>490053</v>
      </c>
      <c r="M977" t="str">
        <f t="shared" si="30"/>
        <v>川口　拓実 (2)</v>
      </c>
      <c r="N977" t="str">
        <f t="shared" si="31"/>
        <v>ｶﾜｸﾞﾁ ﾀｸﾐ</v>
      </c>
      <c r="O977" t="str">
        <f>$J977&amp;" "&amp;$I977&amp;" "&amp;"("&amp;$F977&amp;")"</f>
        <v>JPN Takumi (2)</v>
      </c>
      <c r="P977" t="s">
        <v>4766</v>
      </c>
      <c r="Q977" t="s">
        <v>4807</v>
      </c>
      <c r="R977" s="118" t="str">
        <f>IF($B977="","",RIGHT($E977*1000+100+COUNTIF($E$2:$E977,$E977),9))</f>
        <v>050428103</v>
      </c>
    </row>
    <row r="978" spans="1:18" customFormat="1" x14ac:dyDescent="0.4">
      <c r="A978" s="259" t="s">
        <v>579</v>
      </c>
      <c r="B978" s="259">
        <v>977</v>
      </c>
      <c r="C978" s="259" t="s">
        <v>5585</v>
      </c>
      <c r="D978" s="259" t="s">
        <v>5586</v>
      </c>
      <c r="E978" s="261">
        <v>20050616</v>
      </c>
      <c r="F978" s="262">
        <v>2</v>
      </c>
      <c r="G978">
        <v>27</v>
      </c>
      <c r="H978" s="263" t="s">
        <v>6640</v>
      </c>
      <c r="I978" s="263" t="s">
        <v>402</v>
      </c>
      <c r="J978" t="s">
        <v>4807</v>
      </c>
      <c r="L978">
        <f>IFERROR(INDEX(所属情報!$E:$E,MATCH(男子登録情報!A978,所属情報!$A:$A,0)),"")</f>
        <v>490053</v>
      </c>
      <c r="M978" t="str">
        <f t="shared" si="30"/>
        <v>印藤　広翔 (2)</v>
      </c>
      <c r="N978" t="str">
        <f t="shared" si="31"/>
        <v>ｲﾝﾄﾞｳ ﾋﾛﾄ</v>
      </c>
      <c r="O978" t="str">
        <f>$J978&amp;" "&amp;$I978&amp;" "&amp;"("&amp;$F978&amp;")"</f>
        <v>JPN Hiroto (2)</v>
      </c>
      <c r="P978" t="s">
        <v>4766</v>
      </c>
      <c r="Q978" t="s">
        <v>4807</v>
      </c>
      <c r="R978" s="118" t="str">
        <f>IF($B978="","",RIGHT($E978*1000+100+COUNTIF($E$2:$E978,$E978),9))</f>
        <v>050616103</v>
      </c>
    </row>
    <row r="979" spans="1:18" customFormat="1" x14ac:dyDescent="0.4">
      <c r="A979" s="259" t="s">
        <v>579</v>
      </c>
      <c r="B979" s="259">
        <v>978</v>
      </c>
      <c r="C979" s="259" t="s">
        <v>5587</v>
      </c>
      <c r="D979" s="259" t="s">
        <v>5588</v>
      </c>
      <c r="E979" s="261">
        <v>20060202</v>
      </c>
      <c r="F979" s="262">
        <v>2</v>
      </c>
      <c r="G979">
        <v>38</v>
      </c>
      <c r="H979" s="263" t="s">
        <v>6641</v>
      </c>
      <c r="I979" s="263" t="s">
        <v>6642</v>
      </c>
      <c r="J979" t="s">
        <v>4807</v>
      </c>
      <c r="L979">
        <f>IFERROR(INDEX(所属情報!$E:$E,MATCH(男子登録情報!A979,所属情報!$A:$A,0)),"")</f>
        <v>490053</v>
      </c>
      <c r="M979" t="str">
        <f t="shared" si="30"/>
        <v>川邊　直征 (2)</v>
      </c>
      <c r="N979" t="str">
        <f t="shared" si="31"/>
        <v>ｶﾜﾅﾍﾞ ﾅｵﾕｷ</v>
      </c>
      <c r="O979" t="str">
        <f>$J979&amp;" "&amp;$I979&amp;" "&amp;"("&amp;$F979&amp;")"</f>
        <v>JPN Naoyuki (2)</v>
      </c>
      <c r="P979" t="s">
        <v>4765</v>
      </c>
      <c r="Q979" t="s">
        <v>4808</v>
      </c>
      <c r="R979" s="118" t="str">
        <f>IF($B979="","",RIGHT($E979*1000+100+COUNTIF($E$2:$E979,$E979),9))</f>
        <v>060202102</v>
      </c>
    </row>
    <row r="980" spans="1:18" customFormat="1" x14ac:dyDescent="0.4">
      <c r="A980" s="259" t="s">
        <v>579</v>
      </c>
      <c r="B980" s="259">
        <v>979</v>
      </c>
      <c r="C980" s="259" t="s">
        <v>5589</v>
      </c>
      <c r="D980" s="259" t="s">
        <v>5590</v>
      </c>
      <c r="E980" s="261">
        <v>20060715</v>
      </c>
      <c r="F980" s="262">
        <v>1</v>
      </c>
      <c r="G980">
        <v>28</v>
      </c>
      <c r="H980" s="263" t="s">
        <v>281</v>
      </c>
      <c r="I980" s="263" t="s">
        <v>4467</v>
      </c>
      <c r="J980" t="s">
        <v>4807</v>
      </c>
      <c r="L980">
        <f>IFERROR(INDEX(所属情報!$E:$E,MATCH(男子登録情報!A980,所属情報!$A:$A,0)),"")</f>
        <v>490053</v>
      </c>
      <c r="M980" t="str">
        <f t="shared" si="30"/>
        <v>足立　英士 (1)</v>
      </c>
      <c r="N980" t="str">
        <f t="shared" si="31"/>
        <v>ｱﾀﾞﾁ ｴｲｼﾞ</v>
      </c>
      <c r="O980" t="str">
        <f>$J980&amp;" "&amp;$I980&amp;" "&amp;"("&amp;$F980&amp;")"</f>
        <v>JPN Eiji (1)</v>
      </c>
      <c r="P980" t="s">
        <v>4765</v>
      </c>
      <c r="Q980" t="s">
        <v>4807</v>
      </c>
      <c r="R980" s="118" t="str">
        <f>IF($B980="","",RIGHT($E980*1000+100+COUNTIF($E$2:$E980,$E980),9))</f>
        <v>060715101</v>
      </c>
    </row>
    <row r="981" spans="1:18" customFormat="1" x14ac:dyDescent="0.4">
      <c r="A981" s="259" t="s">
        <v>579</v>
      </c>
      <c r="B981" s="259">
        <v>980</v>
      </c>
      <c r="C981" s="259" t="s">
        <v>5591</v>
      </c>
      <c r="D981" s="259" t="s">
        <v>5592</v>
      </c>
      <c r="E981" s="261">
        <v>20060526</v>
      </c>
      <c r="F981" s="262">
        <v>1</v>
      </c>
      <c r="G981">
        <v>29</v>
      </c>
      <c r="H981" s="263" t="s">
        <v>302</v>
      </c>
      <c r="I981" s="263" t="s">
        <v>496</v>
      </c>
      <c r="J981" t="s">
        <v>4807</v>
      </c>
      <c r="L981">
        <f>IFERROR(INDEX(所属情報!$E:$E,MATCH(男子登録情報!A981,所属情報!$A:$A,0)),"")</f>
        <v>490053</v>
      </c>
      <c r="M981" t="str">
        <f t="shared" si="30"/>
        <v>長野　董也 (1)</v>
      </c>
      <c r="N981" t="str">
        <f t="shared" si="31"/>
        <v>ﾅｶﾞﾉ ﾄｳﾔ</v>
      </c>
      <c r="O981" t="str">
        <f>$J981&amp;" "&amp;$I981&amp;" "&amp;"("&amp;$F981&amp;")"</f>
        <v>JPN Toya (1)</v>
      </c>
      <c r="P981" t="s">
        <v>4765</v>
      </c>
      <c r="Q981" t="s">
        <v>4807</v>
      </c>
      <c r="R981" s="118" t="str">
        <f>IF($B981="","",RIGHT($E981*1000+100+COUNTIF($E$2:$E981,$E981),9))</f>
        <v>060526101</v>
      </c>
    </row>
    <row r="982" spans="1:18" customFormat="1" x14ac:dyDescent="0.4">
      <c r="A982" s="259" t="s">
        <v>364</v>
      </c>
      <c r="B982" s="259">
        <v>981</v>
      </c>
      <c r="C982" s="259" t="s">
        <v>964</v>
      </c>
      <c r="D982" s="259" t="s">
        <v>965</v>
      </c>
      <c r="E982" s="261">
        <v>20020817</v>
      </c>
      <c r="F982" s="262">
        <v>4</v>
      </c>
      <c r="G982">
        <v>29</v>
      </c>
      <c r="H982" s="263" t="s">
        <v>966</v>
      </c>
      <c r="I982" s="263" t="s">
        <v>967</v>
      </c>
      <c r="J982" t="s">
        <v>4807</v>
      </c>
      <c r="L982">
        <f>IFERROR(INDEX(所属情報!$E:$E,MATCH(男子登録情報!A982,所属情報!$A:$A,0)),"")</f>
        <v>492221</v>
      </c>
      <c r="M982" t="str">
        <f t="shared" si="30"/>
        <v>安川　楓 (4)</v>
      </c>
      <c r="N982" t="str">
        <f t="shared" si="31"/>
        <v>ﾔｽｶﾜ ｶｴﾃﾞ</v>
      </c>
      <c r="O982" t="str">
        <f>$J982&amp;" "&amp;$I982&amp;" "&amp;"("&amp;$F982&amp;")"</f>
        <v>JPN Kaede (4)</v>
      </c>
      <c r="P982" t="s">
        <v>4766</v>
      </c>
      <c r="Q982" t="s">
        <v>4807</v>
      </c>
      <c r="R982" s="118" t="str">
        <f>IF($B982="","",RIGHT($E982*1000+100+COUNTIF($E$2:$E982,$E982),9))</f>
        <v>020817101</v>
      </c>
    </row>
    <row r="983" spans="1:18" customFormat="1" x14ac:dyDescent="0.4">
      <c r="A983" s="259" t="s">
        <v>364</v>
      </c>
      <c r="B983" s="259">
        <v>982</v>
      </c>
      <c r="C983" s="259" t="s">
        <v>968</v>
      </c>
      <c r="D983" s="259" t="s">
        <v>969</v>
      </c>
      <c r="E983" s="261">
        <v>20021010</v>
      </c>
      <c r="F983" s="262">
        <v>5</v>
      </c>
      <c r="G983">
        <v>27</v>
      </c>
      <c r="H983" s="263" t="s">
        <v>970</v>
      </c>
      <c r="I983" s="263" t="s">
        <v>181</v>
      </c>
      <c r="J983" t="s">
        <v>4807</v>
      </c>
      <c r="L983">
        <f>IFERROR(INDEX(所属情報!$E:$E,MATCH(男子登録情報!A983,所属情報!$A:$A,0)),"")</f>
        <v>492221</v>
      </c>
      <c r="M983" t="str">
        <f t="shared" si="30"/>
        <v>城戸　裕登 (5)</v>
      </c>
      <c r="N983" t="str">
        <f t="shared" si="31"/>
        <v>ｷﾄﾞ ﾕｳﾄ</v>
      </c>
      <c r="O983" t="str">
        <f>$J983&amp;" "&amp;$I983&amp;" "&amp;"("&amp;$F983&amp;")"</f>
        <v>JPN Yuto (5)</v>
      </c>
      <c r="P983" t="s">
        <v>4803</v>
      </c>
      <c r="Q983" t="s">
        <v>4807</v>
      </c>
      <c r="R983" s="118" t="str">
        <f>IF($B983="","",RIGHT($E983*1000+100+COUNTIF($E$2:$E983,$E983),9))</f>
        <v>021010101</v>
      </c>
    </row>
    <row r="984" spans="1:18" customFormat="1" x14ac:dyDescent="0.4">
      <c r="A984" s="259" t="s">
        <v>364</v>
      </c>
      <c r="B984" s="259">
        <v>983</v>
      </c>
      <c r="C984" s="259" t="s">
        <v>2060</v>
      </c>
      <c r="D984" s="259" t="s">
        <v>2061</v>
      </c>
      <c r="E984" s="261">
        <v>20030928</v>
      </c>
      <c r="F984" s="262">
        <v>4</v>
      </c>
      <c r="G984">
        <v>27</v>
      </c>
      <c r="H984" s="263" t="s">
        <v>2062</v>
      </c>
      <c r="I984" s="263" t="s">
        <v>2063</v>
      </c>
      <c r="J984" t="s">
        <v>4807</v>
      </c>
      <c r="L984">
        <f>IFERROR(INDEX(所属情報!$E:$E,MATCH(男子登録情報!A984,所属情報!$A:$A,0)),"")</f>
        <v>492221</v>
      </c>
      <c r="M984" t="str">
        <f t="shared" si="30"/>
        <v>新山　優弥 (4)</v>
      </c>
      <c r="N984" t="str">
        <f t="shared" si="31"/>
        <v>ｼﾝﾔﾏ ｳﾐ</v>
      </c>
      <c r="O984" t="str">
        <f>$J984&amp;" "&amp;$I984&amp;" "&amp;"("&amp;$F984&amp;")"</f>
        <v>JPN Umi (4)</v>
      </c>
      <c r="P984" t="s">
        <v>4766</v>
      </c>
      <c r="Q984" t="s">
        <v>4807</v>
      </c>
      <c r="R984" s="118" t="str">
        <f>IF($B984="","",RIGHT($E984*1000+100+COUNTIF($E$2:$E984,$E984),9))</f>
        <v>030928102</v>
      </c>
    </row>
    <row r="985" spans="1:18" customFormat="1" x14ac:dyDescent="0.4">
      <c r="A985" s="259" t="s">
        <v>364</v>
      </c>
      <c r="B985" s="259">
        <v>984</v>
      </c>
      <c r="C985" s="259" t="s">
        <v>2064</v>
      </c>
      <c r="D985" s="259" t="s">
        <v>2065</v>
      </c>
      <c r="E985" s="261">
        <v>20030407</v>
      </c>
      <c r="F985" s="262">
        <v>4</v>
      </c>
      <c r="G985">
        <v>24</v>
      </c>
      <c r="H985" s="263" t="s">
        <v>244</v>
      </c>
      <c r="I985" s="263" t="s">
        <v>43</v>
      </c>
      <c r="J985" t="s">
        <v>4807</v>
      </c>
      <c r="L985">
        <f>IFERROR(INDEX(所属情報!$E:$E,MATCH(男子登録情報!A985,所属情報!$A:$A,0)),"")</f>
        <v>492221</v>
      </c>
      <c r="M985" t="str">
        <f t="shared" si="30"/>
        <v>山本　拓実 (4)</v>
      </c>
      <c r="N985" t="str">
        <f t="shared" si="31"/>
        <v>ﾔﾏﾓﾄ ﾀｸﾐ</v>
      </c>
      <c r="O985" t="str">
        <f>$J985&amp;" "&amp;$I985&amp;" "&amp;"("&amp;$F985&amp;")"</f>
        <v>JPN Takumi (4)</v>
      </c>
      <c r="P985" t="s">
        <v>4766</v>
      </c>
      <c r="Q985" t="s">
        <v>4807</v>
      </c>
      <c r="R985" s="118" t="str">
        <f>IF($B985="","",RIGHT($E985*1000+100+COUNTIF($E$2:$E985,$E985),9))</f>
        <v>030407103</v>
      </c>
    </row>
    <row r="986" spans="1:18" customFormat="1" x14ac:dyDescent="0.4">
      <c r="A986" s="259" t="s">
        <v>364</v>
      </c>
      <c r="B986" s="259">
        <v>985</v>
      </c>
      <c r="C986" s="259" t="s">
        <v>2066</v>
      </c>
      <c r="D986" s="259" t="s">
        <v>2067</v>
      </c>
      <c r="E986" s="261">
        <v>20030714</v>
      </c>
      <c r="F986" s="262">
        <v>4</v>
      </c>
      <c r="G986">
        <v>37</v>
      </c>
      <c r="H986" s="263" t="s">
        <v>827</v>
      </c>
      <c r="I986" s="263" t="s">
        <v>54</v>
      </c>
      <c r="J986" t="s">
        <v>4807</v>
      </c>
      <c r="L986">
        <f>IFERROR(INDEX(所属情報!$E:$E,MATCH(男子登録情報!A986,所属情報!$A:$A,0)),"")</f>
        <v>492221</v>
      </c>
      <c r="M986" t="str">
        <f t="shared" si="30"/>
        <v>阿河　孝樹 (4)</v>
      </c>
      <c r="N986" t="str">
        <f t="shared" si="31"/>
        <v>ｱｶﾞ ｺｳｷ</v>
      </c>
      <c r="O986" t="str">
        <f>$J986&amp;" "&amp;$I986&amp;" "&amp;"("&amp;$F986&amp;")"</f>
        <v>JPN Koki (4)</v>
      </c>
      <c r="P986" t="s">
        <v>4766</v>
      </c>
      <c r="Q986" t="s">
        <v>4807</v>
      </c>
      <c r="R986" s="118" t="str">
        <f>IF($B986="","",RIGHT($E986*1000+100+COUNTIF($E$2:$E986,$E986),9))</f>
        <v>030714101</v>
      </c>
    </row>
    <row r="987" spans="1:18" customFormat="1" x14ac:dyDescent="0.4">
      <c r="A987" s="259" t="s">
        <v>364</v>
      </c>
      <c r="B987" s="259">
        <v>986</v>
      </c>
      <c r="C987" s="259" t="s">
        <v>2068</v>
      </c>
      <c r="D987" s="259" t="s">
        <v>2069</v>
      </c>
      <c r="E987" s="261">
        <v>20030808</v>
      </c>
      <c r="F987" s="262">
        <v>4</v>
      </c>
      <c r="G987">
        <v>24</v>
      </c>
      <c r="H987" s="263" t="s">
        <v>2070</v>
      </c>
      <c r="I987" s="263" t="s">
        <v>125</v>
      </c>
      <c r="J987" t="s">
        <v>4807</v>
      </c>
      <c r="L987">
        <f>IFERROR(INDEX(所属情報!$E:$E,MATCH(男子登録情報!A987,所属情報!$A:$A,0)),"")</f>
        <v>492221</v>
      </c>
      <c r="M987" t="str">
        <f t="shared" si="30"/>
        <v>瀬古　陸斗 (4)</v>
      </c>
      <c r="N987" t="str">
        <f t="shared" si="31"/>
        <v>ｾｺ ﾘｸﾄ</v>
      </c>
      <c r="O987" t="str">
        <f>$J987&amp;" "&amp;$I987&amp;" "&amp;"("&amp;$F987&amp;")"</f>
        <v>JPN Rikuto (4)</v>
      </c>
      <c r="P987" t="s">
        <v>4782</v>
      </c>
      <c r="Q987" t="s">
        <v>4807</v>
      </c>
      <c r="R987" s="118" t="str">
        <f>IF($B987="","",RIGHT($E987*1000+100+COUNTIF($E$2:$E987,$E987),9))</f>
        <v>030808101</v>
      </c>
    </row>
    <row r="988" spans="1:18" customFormat="1" x14ac:dyDescent="0.4">
      <c r="A988" s="259" t="s">
        <v>364</v>
      </c>
      <c r="B988" s="259">
        <v>987</v>
      </c>
      <c r="C988" s="259" t="s">
        <v>2071</v>
      </c>
      <c r="D988" s="259" t="s">
        <v>2072</v>
      </c>
      <c r="E988" s="261">
        <v>20031118</v>
      </c>
      <c r="F988" s="262">
        <v>4</v>
      </c>
      <c r="G988">
        <v>28</v>
      </c>
      <c r="H988" s="263" t="s">
        <v>437</v>
      </c>
      <c r="I988" s="263" t="s">
        <v>139</v>
      </c>
      <c r="J988" t="s">
        <v>4807</v>
      </c>
      <c r="L988">
        <f>IFERROR(INDEX(所属情報!$E:$E,MATCH(男子登録情報!A988,所属情報!$A:$A,0)),"")</f>
        <v>492221</v>
      </c>
      <c r="M988" t="str">
        <f t="shared" si="30"/>
        <v>三浦　康生 (4)</v>
      </c>
      <c r="N988" t="str">
        <f t="shared" si="31"/>
        <v>ﾐｳﾗ ｺｳｾｲ</v>
      </c>
      <c r="O988" t="str">
        <f>$J988&amp;" "&amp;$I988&amp;" "&amp;"("&amp;$F988&amp;")"</f>
        <v>JPN Kosei (4)</v>
      </c>
      <c r="P988" t="s">
        <v>4780</v>
      </c>
      <c r="Q988" t="s">
        <v>4807</v>
      </c>
      <c r="R988" s="118" t="str">
        <f>IF($B988="","",RIGHT($E988*1000+100+COUNTIF($E$2:$E988,$E988),9))</f>
        <v>031118102</v>
      </c>
    </row>
    <row r="989" spans="1:18" customFormat="1" x14ac:dyDescent="0.4">
      <c r="A989" s="259" t="s">
        <v>364</v>
      </c>
      <c r="B989" s="259">
        <v>988</v>
      </c>
      <c r="C989" s="259" t="s">
        <v>2073</v>
      </c>
      <c r="D989" s="259" t="s">
        <v>2074</v>
      </c>
      <c r="E989" s="261">
        <v>20031115</v>
      </c>
      <c r="F989" s="262">
        <v>4</v>
      </c>
      <c r="G989">
        <v>29</v>
      </c>
      <c r="H989" s="263" t="s">
        <v>758</v>
      </c>
      <c r="I989" s="263" t="s">
        <v>816</v>
      </c>
      <c r="J989" t="s">
        <v>4807</v>
      </c>
      <c r="L989">
        <f>IFERROR(INDEX(所属情報!$E:$E,MATCH(男子登録情報!A989,所属情報!$A:$A,0)),"")</f>
        <v>492221</v>
      </c>
      <c r="M989" t="str">
        <f t="shared" si="30"/>
        <v>梅本　宜広 (4)</v>
      </c>
      <c r="N989" t="str">
        <f t="shared" si="31"/>
        <v>ｳﾒﾓﾄ ﾖｼﾋﾛ</v>
      </c>
      <c r="O989" t="str">
        <f>$J989&amp;" "&amp;$I989&amp;" "&amp;"("&amp;$F989&amp;")"</f>
        <v>JPN Yoshihiro (4)</v>
      </c>
      <c r="P989" t="s">
        <v>4770</v>
      </c>
      <c r="Q989" t="s">
        <v>4807</v>
      </c>
      <c r="R989" s="118" t="str">
        <f>IF($B989="","",RIGHT($E989*1000+100+COUNTIF($E$2:$E989,$E989),9))</f>
        <v>031115101</v>
      </c>
    </row>
    <row r="990" spans="1:18" customFormat="1" x14ac:dyDescent="0.4">
      <c r="A990" s="259" t="s">
        <v>364</v>
      </c>
      <c r="B990" s="259">
        <v>989</v>
      </c>
      <c r="C990" s="259" t="s">
        <v>2075</v>
      </c>
      <c r="D990" s="259" t="s">
        <v>2076</v>
      </c>
      <c r="E990" s="261">
        <v>20030701</v>
      </c>
      <c r="F990" s="262">
        <v>4</v>
      </c>
      <c r="G990">
        <v>27</v>
      </c>
      <c r="H990" s="263" t="s">
        <v>541</v>
      </c>
      <c r="I990" s="263" t="s">
        <v>158</v>
      </c>
      <c r="J990" t="s">
        <v>4807</v>
      </c>
      <c r="L990">
        <f>IFERROR(INDEX(所属情報!$E:$E,MATCH(男子登録情報!A990,所属情報!$A:$A,0)),"")</f>
        <v>492221</v>
      </c>
      <c r="M990" t="str">
        <f t="shared" si="30"/>
        <v>山城　嘉人 (4)</v>
      </c>
      <c r="N990" t="str">
        <f t="shared" si="31"/>
        <v>ﾔﾏｼﾛ ｶｲﾄ</v>
      </c>
      <c r="O990" t="str">
        <f>$J990&amp;" "&amp;$I990&amp;" "&amp;"("&amp;$F990&amp;")"</f>
        <v>JPN Kaito (4)</v>
      </c>
      <c r="P990" t="s">
        <v>4766</v>
      </c>
      <c r="Q990" t="s">
        <v>4807</v>
      </c>
      <c r="R990" s="118" t="str">
        <f>IF($B990="","",RIGHT($E990*1000+100+COUNTIF($E$2:$E990,$E990),9))</f>
        <v>030701101</v>
      </c>
    </row>
    <row r="991" spans="1:18" customFormat="1" x14ac:dyDescent="0.4">
      <c r="A991" s="259" t="s">
        <v>364</v>
      </c>
      <c r="B991" s="259">
        <v>990</v>
      </c>
      <c r="C991" s="259" t="s">
        <v>2077</v>
      </c>
      <c r="D991" s="259" t="s">
        <v>2078</v>
      </c>
      <c r="E991" s="261">
        <v>20030824</v>
      </c>
      <c r="F991" s="262">
        <v>4</v>
      </c>
      <c r="G991">
        <v>29</v>
      </c>
      <c r="H991" s="263" t="s">
        <v>982</v>
      </c>
      <c r="I991" s="263" t="s">
        <v>128</v>
      </c>
      <c r="J991" t="s">
        <v>4807</v>
      </c>
      <c r="L991">
        <f>IFERROR(INDEX(所属情報!$E:$E,MATCH(男子登録情報!A991,所属情報!$A:$A,0)),"")</f>
        <v>492221</v>
      </c>
      <c r="M991" t="str">
        <f t="shared" si="30"/>
        <v>有方　修斗 (4)</v>
      </c>
      <c r="N991" t="str">
        <f t="shared" si="31"/>
        <v>ｱﾘｶﾀ ｼｭｳﾄ</v>
      </c>
      <c r="O991" t="str">
        <f>$J991&amp;" "&amp;$I991&amp;" "&amp;"("&amp;$F991&amp;")"</f>
        <v>JPN Shuto (4)</v>
      </c>
      <c r="P991" t="s">
        <v>4771</v>
      </c>
      <c r="Q991" t="s">
        <v>4807</v>
      </c>
      <c r="R991" s="118" t="str">
        <f>IF($B991="","",RIGHT($E991*1000+100+COUNTIF($E$2:$E991,$E991),9))</f>
        <v>030824101</v>
      </c>
    </row>
    <row r="992" spans="1:18" customFormat="1" x14ac:dyDescent="0.4">
      <c r="A992" s="259" t="s">
        <v>364</v>
      </c>
      <c r="B992" s="259">
        <v>991</v>
      </c>
      <c r="C992" s="259" t="s">
        <v>2079</v>
      </c>
      <c r="D992" s="259" t="s">
        <v>2080</v>
      </c>
      <c r="E992" s="261">
        <v>20031021</v>
      </c>
      <c r="F992" s="262">
        <v>4</v>
      </c>
      <c r="G992">
        <v>25</v>
      </c>
      <c r="H992" s="263" t="s">
        <v>2081</v>
      </c>
      <c r="I992" s="263" t="s">
        <v>69</v>
      </c>
      <c r="J992" t="s">
        <v>4807</v>
      </c>
      <c r="L992">
        <f>IFERROR(INDEX(所属情報!$E:$E,MATCH(男子登録情報!A992,所属情報!$A:$A,0)),"")</f>
        <v>492221</v>
      </c>
      <c r="M992" t="str">
        <f t="shared" si="30"/>
        <v>圓句　知也 (4)</v>
      </c>
      <c r="N992" t="str">
        <f t="shared" si="31"/>
        <v>ｴﾝｸ ﾄﾓﾔ</v>
      </c>
      <c r="O992" t="str">
        <f>$J992&amp;" "&amp;$I992&amp;" "&amp;"("&amp;$F992&amp;")"</f>
        <v>JPN Tomoya (4)</v>
      </c>
      <c r="P992" t="s">
        <v>4766</v>
      </c>
      <c r="Q992" t="s">
        <v>4807</v>
      </c>
      <c r="R992" s="118" t="str">
        <f>IF($B992="","",RIGHT($E992*1000+100+COUNTIF($E$2:$E992,$E992),9))</f>
        <v>031021102</v>
      </c>
    </row>
    <row r="993" spans="1:18" customFormat="1" x14ac:dyDescent="0.4">
      <c r="A993" s="259" t="s">
        <v>364</v>
      </c>
      <c r="B993" s="259">
        <v>992</v>
      </c>
      <c r="C993" s="259" t="s">
        <v>2082</v>
      </c>
      <c r="D993" s="259" t="s">
        <v>2083</v>
      </c>
      <c r="E993" s="261">
        <v>20030724</v>
      </c>
      <c r="F993" s="262">
        <v>4</v>
      </c>
      <c r="G993">
        <v>30</v>
      </c>
      <c r="H993" s="263" t="s">
        <v>67</v>
      </c>
      <c r="I993" s="263" t="s">
        <v>111</v>
      </c>
      <c r="J993" t="s">
        <v>4807</v>
      </c>
      <c r="L993">
        <f>IFERROR(INDEX(所属情報!$E:$E,MATCH(男子登録情報!A993,所属情報!$A:$A,0)),"")</f>
        <v>492221</v>
      </c>
      <c r="M993" t="str">
        <f t="shared" si="30"/>
        <v>松本　拳志郎 (4)</v>
      </c>
      <c r="N993" t="str">
        <f t="shared" si="31"/>
        <v>ﾏﾂﾓﾄ ｹﾝｼﾛｳ</v>
      </c>
      <c r="O993" t="str">
        <f>$J993&amp;" "&amp;$I993&amp;" "&amp;"("&amp;$F993&amp;")"</f>
        <v>JPN Kenshiro (4)</v>
      </c>
      <c r="P993" t="s">
        <v>4766</v>
      </c>
      <c r="Q993" t="s">
        <v>4807</v>
      </c>
      <c r="R993" s="118" t="str">
        <f>IF($B993="","",RIGHT($E993*1000+100+COUNTIF($E$2:$E993,$E993),9))</f>
        <v>030724101</v>
      </c>
    </row>
    <row r="994" spans="1:18" customFormat="1" x14ac:dyDescent="0.4">
      <c r="A994" s="259" t="s">
        <v>364</v>
      </c>
      <c r="B994" s="259">
        <v>993</v>
      </c>
      <c r="C994" s="259" t="s">
        <v>2084</v>
      </c>
      <c r="D994" s="259" t="s">
        <v>2085</v>
      </c>
      <c r="E994" s="261">
        <v>20030414</v>
      </c>
      <c r="F994" s="262">
        <v>4</v>
      </c>
      <c r="G994">
        <v>31</v>
      </c>
      <c r="H994" s="263" t="s">
        <v>87</v>
      </c>
      <c r="I994" s="263" t="s">
        <v>123</v>
      </c>
      <c r="J994" t="s">
        <v>4807</v>
      </c>
      <c r="L994">
        <f>IFERROR(INDEX(所属情報!$E:$E,MATCH(男子登録情報!A994,所属情報!$A:$A,0)),"")</f>
        <v>492221</v>
      </c>
      <c r="M994" t="str">
        <f t="shared" si="30"/>
        <v>小林　想 (4)</v>
      </c>
      <c r="N994" t="str">
        <f t="shared" si="31"/>
        <v>ｺﾊﾞﾔｼ ｿｳ</v>
      </c>
      <c r="O994" t="str">
        <f>$J994&amp;" "&amp;$I994&amp;" "&amp;"("&amp;$F994&amp;")"</f>
        <v>JPN So (4)</v>
      </c>
      <c r="P994" t="s">
        <v>4775</v>
      </c>
      <c r="Q994" t="s">
        <v>4807</v>
      </c>
      <c r="R994" s="118" t="str">
        <f>IF($B994="","",RIGHT($E994*1000+100+COUNTIF($E$2:$E994,$E994),9))</f>
        <v>030414102</v>
      </c>
    </row>
    <row r="995" spans="1:18" customFormat="1" x14ac:dyDescent="0.4">
      <c r="A995" s="259" t="s">
        <v>364</v>
      </c>
      <c r="B995" s="259">
        <v>994</v>
      </c>
      <c r="C995" s="259" t="s">
        <v>2086</v>
      </c>
      <c r="D995" s="259" t="s">
        <v>2087</v>
      </c>
      <c r="E995" s="261">
        <v>20040302</v>
      </c>
      <c r="F995" s="262">
        <v>4</v>
      </c>
      <c r="G995">
        <v>38</v>
      </c>
      <c r="H995" s="263" t="s">
        <v>626</v>
      </c>
      <c r="I995" s="263" t="s">
        <v>152</v>
      </c>
      <c r="J995" t="s">
        <v>4807</v>
      </c>
      <c r="L995">
        <f>IFERROR(INDEX(所属情報!$E:$E,MATCH(男子登録情報!A995,所属情報!$A:$A,0)),"")</f>
        <v>492221</v>
      </c>
      <c r="M995" t="str">
        <f t="shared" si="30"/>
        <v>久保　幸陽 (4)</v>
      </c>
      <c r="N995" t="str">
        <f t="shared" si="31"/>
        <v>ｸﾎﾞ ｺｳﾖｳ</v>
      </c>
      <c r="O995" t="str">
        <f>$J995&amp;" "&amp;$I995&amp;" "&amp;"("&amp;$F995&amp;")"</f>
        <v>JPN Koyo (4)</v>
      </c>
      <c r="P995" t="s">
        <v>4766</v>
      </c>
      <c r="Q995" t="s">
        <v>4807</v>
      </c>
      <c r="R995" s="118" t="str">
        <f>IF($B995="","",RIGHT($E995*1000+100+COUNTIF($E$2:$E995,$E995),9))</f>
        <v>040302102</v>
      </c>
    </row>
    <row r="996" spans="1:18" customFormat="1" x14ac:dyDescent="0.4">
      <c r="A996" s="259" t="s">
        <v>364</v>
      </c>
      <c r="B996" s="259">
        <v>995</v>
      </c>
      <c r="C996" s="259" t="s">
        <v>2088</v>
      </c>
      <c r="D996" s="259" t="s">
        <v>2089</v>
      </c>
      <c r="E996" s="261">
        <v>20030913</v>
      </c>
      <c r="F996" s="262">
        <v>4</v>
      </c>
      <c r="G996">
        <v>18</v>
      </c>
      <c r="H996" s="263" t="s">
        <v>463</v>
      </c>
      <c r="I996" s="263" t="s">
        <v>2090</v>
      </c>
      <c r="J996" t="s">
        <v>4807</v>
      </c>
      <c r="L996">
        <f>IFERROR(INDEX(所属情報!$E:$E,MATCH(男子登録情報!A996,所属情報!$A:$A,0)),"")</f>
        <v>492221</v>
      </c>
      <c r="M996" t="str">
        <f t="shared" si="30"/>
        <v>宇野　誠純 (4)</v>
      </c>
      <c r="N996" t="str">
        <f t="shared" si="31"/>
        <v>ｳﾉ ｾｲｼﾞｭﾝ</v>
      </c>
      <c r="O996" t="str">
        <f>$J996&amp;" "&amp;$I996&amp;" "&amp;"("&amp;$F996&amp;")"</f>
        <v>JPN Seijun (4)</v>
      </c>
      <c r="P996" t="s">
        <v>4765</v>
      </c>
      <c r="Q996" t="s">
        <v>4807</v>
      </c>
      <c r="R996" s="118" t="str">
        <f>IF($B996="","",RIGHT($E996*1000+100+COUNTIF($E$2:$E996,$E996),9))</f>
        <v>030913101</v>
      </c>
    </row>
    <row r="997" spans="1:18" customFormat="1" x14ac:dyDescent="0.4">
      <c r="A997" s="259" t="s">
        <v>364</v>
      </c>
      <c r="B997" s="259">
        <v>996</v>
      </c>
      <c r="C997" s="259" t="s">
        <v>2091</v>
      </c>
      <c r="D997" s="259" t="s">
        <v>2092</v>
      </c>
      <c r="E997" s="261">
        <v>20030911</v>
      </c>
      <c r="F997" s="262">
        <v>4</v>
      </c>
      <c r="G997">
        <v>27</v>
      </c>
      <c r="H997" s="263" t="s">
        <v>565</v>
      </c>
      <c r="I997" s="263" t="s">
        <v>36</v>
      </c>
      <c r="J997" t="s">
        <v>4807</v>
      </c>
      <c r="L997">
        <f>IFERROR(INDEX(所属情報!$E:$E,MATCH(男子登録情報!A997,所属情報!$A:$A,0)),"")</f>
        <v>492221</v>
      </c>
      <c r="M997" t="str">
        <f t="shared" si="30"/>
        <v>南　侑希 (4)</v>
      </c>
      <c r="N997" t="str">
        <f t="shared" si="31"/>
        <v>ﾐﾅﾐ ﾕｳｷ</v>
      </c>
      <c r="O997" t="str">
        <f>$J997&amp;" "&amp;$I997&amp;" "&amp;"("&amp;$F997&amp;")"</f>
        <v>JPN Yuki (4)</v>
      </c>
      <c r="P997" t="s">
        <v>4765</v>
      </c>
      <c r="Q997" t="s">
        <v>4807</v>
      </c>
      <c r="R997" s="118" t="str">
        <f>IF($B997="","",RIGHT($E997*1000+100+COUNTIF($E$2:$E997,$E997),9))</f>
        <v>030911101</v>
      </c>
    </row>
    <row r="998" spans="1:18" customFormat="1" x14ac:dyDescent="0.4">
      <c r="A998" s="259" t="s">
        <v>364</v>
      </c>
      <c r="B998" s="259">
        <v>997</v>
      </c>
      <c r="C998" s="259" t="s">
        <v>2093</v>
      </c>
      <c r="D998" s="259" t="s">
        <v>2094</v>
      </c>
      <c r="E998" s="261">
        <v>20030823</v>
      </c>
      <c r="F998" s="262">
        <v>4</v>
      </c>
      <c r="G998">
        <v>24</v>
      </c>
      <c r="H998" s="263" t="s">
        <v>440</v>
      </c>
      <c r="I998" s="263" t="s">
        <v>246</v>
      </c>
      <c r="J998" t="s">
        <v>4807</v>
      </c>
      <c r="L998">
        <f>IFERROR(INDEX(所属情報!$E:$E,MATCH(男子登録情報!A998,所属情報!$A:$A,0)),"")</f>
        <v>492221</v>
      </c>
      <c r="M998" t="str">
        <f t="shared" si="30"/>
        <v>大川　祥太 (4)</v>
      </c>
      <c r="N998" t="str">
        <f t="shared" si="31"/>
        <v>ｵｵｶﾜ ｼｮｳﾀ</v>
      </c>
      <c r="O998" t="str">
        <f>$J998&amp;" "&amp;$I998&amp;" "&amp;"("&amp;$F998&amp;")"</f>
        <v>JPN Shota (4)</v>
      </c>
      <c r="P998" t="s">
        <v>4765</v>
      </c>
      <c r="Q998" t="s">
        <v>4807</v>
      </c>
      <c r="R998" s="118" t="str">
        <f>IF($B998="","",RIGHT($E998*1000+100+COUNTIF($E$2:$E998,$E998),9))</f>
        <v>030823101</v>
      </c>
    </row>
    <row r="999" spans="1:18" customFormat="1" x14ac:dyDescent="0.4">
      <c r="A999" s="259" t="s">
        <v>364</v>
      </c>
      <c r="B999" s="259">
        <v>998</v>
      </c>
      <c r="C999" s="259" t="s">
        <v>2095</v>
      </c>
      <c r="D999" s="259" t="s">
        <v>2096</v>
      </c>
      <c r="E999" s="261">
        <v>20030708</v>
      </c>
      <c r="F999" s="262">
        <v>4</v>
      </c>
      <c r="G999">
        <v>27</v>
      </c>
      <c r="H999" s="263" t="s">
        <v>317</v>
      </c>
      <c r="I999" s="263" t="s">
        <v>157</v>
      </c>
      <c r="J999" t="s">
        <v>4807</v>
      </c>
      <c r="L999">
        <f>IFERROR(INDEX(所属情報!$E:$E,MATCH(男子登録情報!A999,所属情報!$A:$A,0)),"")</f>
        <v>492221</v>
      </c>
      <c r="M999" t="str">
        <f t="shared" si="30"/>
        <v>吉川　偉己 (4)</v>
      </c>
      <c r="N999" t="str">
        <f t="shared" si="31"/>
        <v>ﾖｼｶﾜ ｲﾂｷ</v>
      </c>
      <c r="O999" t="str">
        <f>$J999&amp;" "&amp;$I999&amp;" "&amp;"("&amp;$F999&amp;")"</f>
        <v>JPN Itsuki (4)</v>
      </c>
      <c r="P999" t="s">
        <v>4765</v>
      </c>
      <c r="Q999" t="s">
        <v>4807</v>
      </c>
      <c r="R999" s="118" t="str">
        <f>IF($B999="","",RIGHT($E999*1000+100+COUNTIF($E$2:$E999,$E999),9))</f>
        <v>030708102</v>
      </c>
    </row>
    <row r="1000" spans="1:18" customFormat="1" x14ac:dyDescent="0.4">
      <c r="A1000" s="259" t="s">
        <v>364</v>
      </c>
      <c r="B1000" s="259">
        <v>999</v>
      </c>
      <c r="C1000" s="259" t="s">
        <v>2097</v>
      </c>
      <c r="D1000" s="259" t="s">
        <v>2098</v>
      </c>
      <c r="E1000" s="261">
        <v>20030623</v>
      </c>
      <c r="F1000" s="262">
        <v>4</v>
      </c>
      <c r="G1000">
        <v>23</v>
      </c>
      <c r="H1000" s="263" t="s">
        <v>490</v>
      </c>
      <c r="I1000" s="263" t="s">
        <v>560</v>
      </c>
      <c r="J1000" t="s">
        <v>4807</v>
      </c>
      <c r="L1000">
        <f>IFERROR(INDEX(所属情報!$E:$E,MATCH(男子登録情報!A1000,所属情報!$A:$A,0)),"")</f>
        <v>492221</v>
      </c>
      <c r="M1000" t="str">
        <f t="shared" si="30"/>
        <v>浅井　謙臣 (4)</v>
      </c>
      <c r="N1000" t="str">
        <f t="shared" si="31"/>
        <v>ｱｻｲ ｹﾝｼﾝ</v>
      </c>
      <c r="O1000" t="str">
        <f>$J1000&amp;" "&amp;$I1000&amp;" "&amp;"("&amp;$F1000&amp;")"</f>
        <v>JPN Kenshin (4)</v>
      </c>
      <c r="P1000" t="s">
        <v>4766</v>
      </c>
      <c r="Q1000" t="s">
        <v>4807</v>
      </c>
      <c r="R1000" s="118" t="str">
        <f>IF($B1000="","",RIGHT($E1000*1000+100+COUNTIF($E$2:$E1000,$E1000),9))</f>
        <v>030623101</v>
      </c>
    </row>
    <row r="1001" spans="1:18" customFormat="1" x14ac:dyDescent="0.4">
      <c r="A1001" s="259" t="s">
        <v>364</v>
      </c>
      <c r="B1001" s="259">
        <v>1000</v>
      </c>
      <c r="C1001" s="259" t="s">
        <v>2099</v>
      </c>
      <c r="D1001" s="259" t="s">
        <v>2100</v>
      </c>
      <c r="E1001" s="261">
        <v>20040617</v>
      </c>
      <c r="F1001" s="262">
        <v>3</v>
      </c>
      <c r="G1001">
        <v>27</v>
      </c>
      <c r="H1001" s="263" t="s">
        <v>1117</v>
      </c>
      <c r="I1001" s="263" t="s">
        <v>39</v>
      </c>
      <c r="J1001" t="s">
        <v>4807</v>
      </c>
      <c r="L1001">
        <f>IFERROR(INDEX(所属情報!$E:$E,MATCH(男子登録情報!A1001,所属情報!$A:$A,0)),"")</f>
        <v>492221</v>
      </c>
      <c r="M1001" t="str">
        <f t="shared" si="30"/>
        <v>加茂　翼 (3)</v>
      </c>
      <c r="N1001" t="str">
        <f t="shared" si="31"/>
        <v>ｶﾓ ﾂﾊﾞｻ</v>
      </c>
      <c r="O1001" t="str">
        <f>$J1001&amp;" "&amp;$I1001&amp;" "&amp;"("&amp;$F1001&amp;")"</f>
        <v>JPN Tsubasa (3)</v>
      </c>
      <c r="P1001" t="s">
        <v>4765</v>
      </c>
      <c r="Q1001" t="s">
        <v>4807</v>
      </c>
      <c r="R1001" s="118" t="str">
        <f>IF($B1001="","",RIGHT($E1001*1000+100+COUNTIF($E$2:$E1001,$E1001),9))</f>
        <v>040617105</v>
      </c>
    </row>
    <row r="1002" spans="1:18" customFormat="1" x14ac:dyDescent="0.4">
      <c r="A1002" s="259" t="s">
        <v>364</v>
      </c>
      <c r="B1002" s="259">
        <v>1001</v>
      </c>
      <c r="C1002" s="259" t="s">
        <v>2101</v>
      </c>
      <c r="D1002" s="259" t="s">
        <v>2102</v>
      </c>
      <c r="E1002" s="261">
        <v>20040817</v>
      </c>
      <c r="F1002" s="262">
        <v>3</v>
      </c>
      <c r="G1002">
        <v>27</v>
      </c>
      <c r="H1002" s="263" t="s">
        <v>1093</v>
      </c>
      <c r="I1002" s="263" t="s">
        <v>522</v>
      </c>
      <c r="J1002" t="s">
        <v>4807</v>
      </c>
      <c r="L1002">
        <f>IFERROR(INDEX(所属情報!$E:$E,MATCH(男子登録情報!A1002,所属情報!$A:$A,0)),"")</f>
        <v>492221</v>
      </c>
      <c r="M1002" t="str">
        <f t="shared" si="30"/>
        <v>宮出　誠大 (3)</v>
      </c>
      <c r="N1002" t="str">
        <f t="shared" si="31"/>
        <v>ﾐﾔﾃﾞ ﾏｻﾋﾛ</v>
      </c>
      <c r="O1002" t="str">
        <f>$J1002&amp;" "&amp;$I1002&amp;" "&amp;"("&amp;$F1002&amp;")"</f>
        <v>JPN Masahiro (3)</v>
      </c>
      <c r="P1002" t="s">
        <v>4766</v>
      </c>
      <c r="Q1002" t="s">
        <v>4807</v>
      </c>
      <c r="R1002" s="118" t="str">
        <f>IF($B1002="","",RIGHT($E1002*1000+100+COUNTIF($E$2:$E1002,$E1002),9))</f>
        <v>040817101</v>
      </c>
    </row>
    <row r="1003" spans="1:18" customFormat="1" x14ac:dyDescent="0.4">
      <c r="A1003" s="259" t="s">
        <v>364</v>
      </c>
      <c r="B1003" s="259">
        <v>1002</v>
      </c>
      <c r="C1003" s="259" t="s">
        <v>3758</v>
      </c>
      <c r="D1003" s="259" t="s">
        <v>2103</v>
      </c>
      <c r="E1003" s="261">
        <v>20041214</v>
      </c>
      <c r="F1003" s="262">
        <v>3</v>
      </c>
      <c r="G1003">
        <v>22</v>
      </c>
      <c r="H1003" s="263" t="s">
        <v>347</v>
      </c>
      <c r="I1003" s="263" t="s">
        <v>179</v>
      </c>
      <c r="J1003" t="s">
        <v>4807</v>
      </c>
      <c r="L1003">
        <f>IFERROR(INDEX(所属情報!$E:$E,MATCH(男子登録情報!A1003,所属情報!$A:$A,0)),"")</f>
        <v>492221</v>
      </c>
      <c r="M1003" t="str">
        <f t="shared" si="30"/>
        <v>大田　琉聖 (3)</v>
      </c>
      <c r="N1003" t="str">
        <f t="shared" si="31"/>
        <v>ｵｵﾀ ﾘｭｳｾｲ</v>
      </c>
      <c r="O1003" t="str">
        <f>$J1003&amp;" "&amp;$I1003&amp;" "&amp;"("&amp;$F1003&amp;")"</f>
        <v>JPN Ryusei (3)</v>
      </c>
      <c r="P1003" t="s">
        <v>4766</v>
      </c>
      <c r="Q1003" t="s">
        <v>4807</v>
      </c>
      <c r="R1003" s="118" t="str">
        <f>IF($B1003="","",RIGHT($E1003*1000+100+COUNTIF($E$2:$E1003,$E1003),9))</f>
        <v>041214101</v>
      </c>
    </row>
    <row r="1004" spans="1:18" customFormat="1" x14ac:dyDescent="0.4">
      <c r="A1004" s="259" t="s">
        <v>364</v>
      </c>
      <c r="B1004" s="259">
        <v>1003</v>
      </c>
      <c r="C1004" s="259" t="s">
        <v>2104</v>
      </c>
      <c r="D1004" s="259" t="s">
        <v>2105</v>
      </c>
      <c r="E1004" s="261">
        <v>20040907</v>
      </c>
      <c r="F1004" s="262">
        <v>3</v>
      </c>
      <c r="G1004">
        <v>26</v>
      </c>
      <c r="H1004" s="263" t="s">
        <v>2106</v>
      </c>
      <c r="I1004" s="263" t="s">
        <v>125</v>
      </c>
      <c r="J1004" t="s">
        <v>4807</v>
      </c>
      <c r="L1004">
        <f>IFERROR(INDEX(所属情報!$E:$E,MATCH(男子登録情報!A1004,所属情報!$A:$A,0)),"")</f>
        <v>492221</v>
      </c>
      <c r="M1004" t="str">
        <f t="shared" si="30"/>
        <v>南本　陸斗 (3)</v>
      </c>
      <c r="N1004" t="str">
        <f t="shared" si="31"/>
        <v>ﾐﾅﾐﾓﾄ ﾘｸﾄ</v>
      </c>
      <c r="O1004" t="str">
        <f>$J1004&amp;" "&amp;$I1004&amp;" "&amp;"("&amp;$F1004&amp;")"</f>
        <v>JPN Rikuto (3)</v>
      </c>
      <c r="P1004" t="s">
        <v>4765</v>
      </c>
      <c r="Q1004" t="s">
        <v>4807</v>
      </c>
      <c r="R1004" s="118" t="str">
        <f>IF($B1004="","",RIGHT($E1004*1000+100+COUNTIF($E$2:$E1004,$E1004),9))</f>
        <v>040907105</v>
      </c>
    </row>
    <row r="1005" spans="1:18" customFormat="1" x14ac:dyDescent="0.4">
      <c r="A1005" s="259" t="s">
        <v>364</v>
      </c>
      <c r="B1005" s="259">
        <v>1004</v>
      </c>
      <c r="C1005" s="259" t="s">
        <v>2107</v>
      </c>
      <c r="D1005" s="259" t="s">
        <v>2108</v>
      </c>
      <c r="E1005" s="261">
        <v>20040702</v>
      </c>
      <c r="F1005" s="262">
        <v>3</v>
      </c>
      <c r="G1005">
        <v>26</v>
      </c>
      <c r="H1005" s="263" t="s">
        <v>2109</v>
      </c>
      <c r="I1005" s="263" t="s">
        <v>69</v>
      </c>
      <c r="J1005" t="s">
        <v>4807</v>
      </c>
      <c r="L1005">
        <f>IFERROR(INDEX(所属情報!$E:$E,MATCH(男子登録情報!A1005,所属情報!$A:$A,0)),"")</f>
        <v>492221</v>
      </c>
      <c r="M1005" t="str">
        <f t="shared" si="30"/>
        <v>宮村　友也 (3)</v>
      </c>
      <c r="N1005" t="str">
        <f t="shared" si="31"/>
        <v>ﾐﾔﾑﾗ ﾄﾓﾔ</v>
      </c>
      <c r="O1005" t="str">
        <f>$J1005&amp;" "&amp;$I1005&amp;" "&amp;"("&amp;$F1005&amp;")"</f>
        <v>JPN Tomoya (3)</v>
      </c>
      <c r="P1005" t="s">
        <v>4799</v>
      </c>
      <c r="Q1005" t="s">
        <v>4807</v>
      </c>
      <c r="R1005" s="118" t="str">
        <f>IF($B1005="","",RIGHT($E1005*1000+100+COUNTIF($E$2:$E1005,$E1005),9))</f>
        <v>040702104</v>
      </c>
    </row>
    <row r="1006" spans="1:18" customFormat="1" x14ac:dyDescent="0.4">
      <c r="A1006" s="259" t="s">
        <v>364</v>
      </c>
      <c r="B1006" s="259">
        <v>1005</v>
      </c>
      <c r="C1006" s="259" t="s">
        <v>2110</v>
      </c>
      <c r="D1006" s="259" t="s">
        <v>2111</v>
      </c>
      <c r="E1006" s="261">
        <v>20041116</v>
      </c>
      <c r="F1006" s="262">
        <v>3</v>
      </c>
      <c r="G1006">
        <v>31</v>
      </c>
      <c r="H1006" s="263" t="s">
        <v>108</v>
      </c>
      <c r="I1006" s="263" t="s">
        <v>179</v>
      </c>
      <c r="J1006" t="s">
        <v>4807</v>
      </c>
      <c r="L1006">
        <f>IFERROR(INDEX(所属情報!$E:$E,MATCH(男子登録情報!A1006,所属情報!$A:$A,0)),"")</f>
        <v>492221</v>
      </c>
      <c r="M1006" t="str">
        <f t="shared" si="30"/>
        <v>田中　琉聖 (3)</v>
      </c>
      <c r="N1006" t="str">
        <f t="shared" si="31"/>
        <v>ﾀﾅｶ ﾘｭｳｾｲ</v>
      </c>
      <c r="O1006" t="str">
        <f>$J1006&amp;" "&amp;$I1006&amp;" "&amp;"("&amp;$F1006&amp;")"</f>
        <v>JPN Ryusei (3)</v>
      </c>
      <c r="P1006" t="s">
        <v>4766</v>
      </c>
      <c r="Q1006" t="s">
        <v>4807</v>
      </c>
      <c r="R1006" s="118" t="str">
        <f>IF($B1006="","",RIGHT($E1006*1000+100+COUNTIF($E$2:$E1006,$E1006),9))</f>
        <v>041116101</v>
      </c>
    </row>
    <row r="1007" spans="1:18" customFormat="1" x14ac:dyDescent="0.4">
      <c r="A1007" s="259" t="s">
        <v>364</v>
      </c>
      <c r="B1007" s="259">
        <v>1006</v>
      </c>
      <c r="C1007" s="259" t="s">
        <v>2112</v>
      </c>
      <c r="D1007" s="259" t="s">
        <v>2113</v>
      </c>
      <c r="E1007" s="261">
        <v>20041111</v>
      </c>
      <c r="F1007" s="262">
        <v>3</v>
      </c>
      <c r="G1007">
        <v>24</v>
      </c>
      <c r="H1007" s="263" t="s">
        <v>1082</v>
      </c>
      <c r="I1007" s="263" t="s">
        <v>901</v>
      </c>
      <c r="J1007" t="s">
        <v>4807</v>
      </c>
      <c r="L1007">
        <f>IFERROR(INDEX(所属情報!$E:$E,MATCH(男子登録情報!A1007,所属情報!$A:$A,0)),"")</f>
        <v>492221</v>
      </c>
      <c r="M1007" t="str">
        <f t="shared" si="30"/>
        <v>浅野　孔 (3)</v>
      </c>
      <c r="N1007" t="str">
        <f t="shared" si="31"/>
        <v>ｱｻﾉ ｺｳ</v>
      </c>
      <c r="O1007" t="str">
        <f>$J1007&amp;" "&amp;$I1007&amp;" "&amp;"("&amp;$F1007&amp;")"</f>
        <v>JPN Ko (3)</v>
      </c>
      <c r="P1007" t="s">
        <v>4766</v>
      </c>
      <c r="Q1007" t="s">
        <v>4807</v>
      </c>
      <c r="R1007" s="118" t="str">
        <f>IF($B1007="","",RIGHT($E1007*1000+100+COUNTIF($E$2:$E1007,$E1007),9))</f>
        <v>041111101</v>
      </c>
    </row>
    <row r="1008" spans="1:18" customFormat="1" x14ac:dyDescent="0.4">
      <c r="A1008" s="259" t="s">
        <v>364</v>
      </c>
      <c r="B1008" s="259">
        <v>1007</v>
      </c>
      <c r="C1008" s="259" t="s">
        <v>2114</v>
      </c>
      <c r="D1008" s="259" t="s">
        <v>2115</v>
      </c>
      <c r="E1008" s="261">
        <v>20040809</v>
      </c>
      <c r="F1008" s="262">
        <v>3</v>
      </c>
      <c r="G1008">
        <v>22</v>
      </c>
      <c r="H1008" s="263" t="s">
        <v>2116</v>
      </c>
      <c r="I1008" s="263" t="s">
        <v>222</v>
      </c>
      <c r="J1008" t="s">
        <v>4807</v>
      </c>
      <c r="L1008">
        <f>IFERROR(INDEX(所属情報!$E:$E,MATCH(男子登録情報!A1008,所属情報!$A:$A,0)),"")</f>
        <v>492221</v>
      </c>
      <c r="M1008" t="str">
        <f t="shared" si="30"/>
        <v>長葭　遥斗 (3)</v>
      </c>
      <c r="N1008" t="str">
        <f t="shared" si="31"/>
        <v>ﾅｶﾞﾖｼ ﾊﾙﾄ</v>
      </c>
      <c r="O1008" t="str">
        <f>$J1008&amp;" "&amp;$I1008&amp;" "&amp;"("&amp;$F1008&amp;")"</f>
        <v>JPN Haruto (3)</v>
      </c>
      <c r="P1008" t="s">
        <v>4778</v>
      </c>
      <c r="Q1008" t="s">
        <v>4807</v>
      </c>
      <c r="R1008" s="118" t="str">
        <f>IF($B1008="","",RIGHT($E1008*1000+100+COUNTIF($E$2:$E1008,$E1008),9))</f>
        <v>040809101</v>
      </c>
    </row>
    <row r="1009" spans="1:18" customFormat="1" x14ac:dyDescent="0.4">
      <c r="A1009" s="259" t="s">
        <v>364</v>
      </c>
      <c r="B1009" s="259">
        <v>1008</v>
      </c>
      <c r="C1009" s="259" t="s">
        <v>2117</v>
      </c>
      <c r="D1009" s="259" t="s">
        <v>2118</v>
      </c>
      <c r="E1009" s="261">
        <v>20041109</v>
      </c>
      <c r="F1009" s="262">
        <v>3</v>
      </c>
      <c r="G1009">
        <v>27</v>
      </c>
      <c r="H1009" s="263" t="s">
        <v>4480</v>
      </c>
      <c r="I1009" s="263" t="s">
        <v>2119</v>
      </c>
      <c r="J1009" t="s">
        <v>4807</v>
      </c>
      <c r="L1009">
        <f>IFERROR(INDEX(所属情報!$E:$E,MATCH(男子登録情報!A1009,所属情報!$A:$A,0)),"")</f>
        <v>492221</v>
      </c>
      <c r="M1009" t="str">
        <f t="shared" si="30"/>
        <v>土出　真佑斗 (3)</v>
      </c>
      <c r="N1009" t="str">
        <f t="shared" si="31"/>
        <v>ﾂﾁﾃﾞ ﾏﾕﾄ</v>
      </c>
      <c r="O1009" t="str">
        <f>$J1009&amp;" "&amp;$I1009&amp;" "&amp;"("&amp;$F1009&amp;")"</f>
        <v>JPN Mayuto (3)</v>
      </c>
      <c r="P1009" t="s">
        <v>4766</v>
      </c>
      <c r="Q1009" t="s">
        <v>4807</v>
      </c>
      <c r="R1009" s="118" t="str">
        <f>IF($B1009="","",RIGHT($E1009*1000+100+COUNTIF($E$2:$E1009,$E1009),9))</f>
        <v>041109102</v>
      </c>
    </row>
    <row r="1010" spans="1:18" customFormat="1" x14ac:dyDescent="0.4">
      <c r="A1010" s="259" t="s">
        <v>364</v>
      </c>
      <c r="B1010" s="259">
        <v>1009</v>
      </c>
      <c r="C1010" s="259" t="s">
        <v>2120</v>
      </c>
      <c r="D1010" s="259" t="s">
        <v>2121</v>
      </c>
      <c r="E1010" s="261">
        <v>20050330</v>
      </c>
      <c r="F1010" s="262">
        <v>3</v>
      </c>
      <c r="G1010">
        <v>27</v>
      </c>
      <c r="H1010" s="263" t="s">
        <v>1089</v>
      </c>
      <c r="I1010" s="263" t="s">
        <v>222</v>
      </c>
      <c r="J1010" t="s">
        <v>4807</v>
      </c>
      <c r="L1010">
        <f>IFERROR(INDEX(所属情報!$E:$E,MATCH(男子登録情報!A1010,所属情報!$A:$A,0)),"")</f>
        <v>492221</v>
      </c>
      <c r="M1010" t="str">
        <f t="shared" si="30"/>
        <v>伐栗　暖人 (3)</v>
      </c>
      <c r="N1010" t="str">
        <f t="shared" si="31"/>
        <v>ｷﾘｸﾘ ﾊﾙﾄ</v>
      </c>
      <c r="O1010" t="str">
        <f>$J1010&amp;" "&amp;$I1010&amp;" "&amp;"("&amp;$F1010&amp;")"</f>
        <v>JPN Haruto (3)</v>
      </c>
      <c r="P1010" t="s">
        <v>4774</v>
      </c>
      <c r="Q1010" t="s">
        <v>4807</v>
      </c>
      <c r="R1010" s="118" t="str">
        <f>IF($B1010="","",RIGHT($E1010*1000+100+COUNTIF($E$2:$E1010,$E1010),9))</f>
        <v>050330102</v>
      </c>
    </row>
    <row r="1011" spans="1:18" customFormat="1" x14ac:dyDescent="0.4">
      <c r="A1011" s="259" t="s">
        <v>364</v>
      </c>
      <c r="B1011" s="259">
        <v>1010</v>
      </c>
      <c r="C1011" s="259" t="s">
        <v>2122</v>
      </c>
      <c r="D1011" s="259" t="s">
        <v>2123</v>
      </c>
      <c r="E1011" s="261">
        <v>20041118</v>
      </c>
      <c r="F1011" s="262">
        <v>3</v>
      </c>
      <c r="G1011">
        <v>29</v>
      </c>
      <c r="H1011" s="263" t="s">
        <v>166</v>
      </c>
      <c r="I1011" s="263" t="s">
        <v>98</v>
      </c>
      <c r="J1011" t="s">
        <v>4807</v>
      </c>
      <c r="L1011">
        <f>IFERROR(INDEX(所属情報!$E:$E,MATCH(男子登録情報!A1011,所属情報!$A:$A,0)),"")</f>
        <v>492221</v>
      </c>
      <c r="M1011" t="str">
        <f t="shared" si="30"/>
        <v>佐々木　祥吾 (3)</v>
      </c>
      <c r="N1011" t="str">
        <f t="shared" si="31"/>
        <v>ｻｻｷ ｼｮｳｺﾞ</v>
      </c>
      <c r="O1011" t="str">
        <f>$J1011&amp;" "&amp;$I1011&amp;" "&amp;"("&amp;$F1011&amp;")"</f>
        <v>JPN Shogo (3)</v>
      </c>
      <c r="P1011" t="s">
        <v>4766</v>
      </c>
      <c r="Q1011" t="s">
        <v>4807</v>
      </c>
      <c r="R1011" s="118" t="str">
        <f>IF($B1011="","",RIGHT($E1011*1000+100+COUNTIF($E$2:$E1011,$E1011),9))</f>
        <v>041118101</v>
      </c>
    </row>
    <row r="1012" spans="1:18" customFormat="1" x14ac:dyDescent="0.4">
      <c r="A1012" s="259" t="s">
        <v>364</v>
      </c>
      <c r="B1012" s="259">
        <v>1011</v>
      </c>
      <c r="C1012" s="259" t="s">
        <v>3759</v>
      </c>
      <c r="D1012" s="259" t="s">
        <v>2124</v>
      </c>
      <c r="E1012" s="261">
        <v>20040819</v>
      </c>
      <c r="F1012" s="262">
        <v>3</v>
      </c>
      <c r="G1012">
        <v>26</v>
      </c>
      <c r="H1012" s="263" t="s">
        <v>122</v>
      </c>
      <c r="I1012" s="263" t="s">
        <v>4481</v>
      </c>
      <c r="J1012" t="s">
        <v>4807</v>
      </c>
      <c r="L1012">
        <f>IFERROR(INDEX(所属情報!$E:$E,MATCH(男子登録情報!A1012,所属情報!$A:$A,0)),"")</f>
        <v>492221</v>
      </c>
      <c r="M1012" t="str">
        <f t="shared" si="30"/>
        <v>小島　耀雅 (3)</v>
      </c>
      <c r="N1012" t="str">
        <f t="shared" si="31"/>
        <v>ｺｼﾞﾏ ﾖｳｶﾞ</v>
      </c>
      <c r="O1012" t="str">
        <f>$J1012&amp;" "&amp;$I1012&amp;" "&amp;"("&amp;$F1012&amp;")"</f>
        <v>JPN Yoga (3)</v>
      </c>
      <c r="P1012" t="s">
        <v>4766</v>
      </c>
      <c r="Q1012" t="s">
        <v>4807</v>
      </c>
      <c r="R1012" s="118" t="str">
        <f>IF($B1012="","",RIGHT($E1012*1000+100+COUNTIF($E$2:$E1012,$E1012),9))</f>
        <v>040819103</v>
      </c>
    </row>
    <row r="1013" spans="1:18" customFormat="1" x14ac:dyDescent="0.4">
      <c r="A1013" s="259" t="s">
        <v>364</v>
      </c>
      <c r="B1013" s="259">
        <v>1012</v>
      </c>
      <c r="C1013" s="259" t="s">
        <v>3348</v>
      </c>
      <c r="D1013" s="259" t="s">
        <v>3349</v>
      </c>
      <c r="E1013" s="261">
        <v>20040702</v>
      </c>
      <c r="F1013" s="262">
        <v>3</v>
      </c>
      <c r="G1013">
        <v>28</v>
      </c>
      <c r="H1013" s="263" t="s">
        <v>720</v>
      </c>
      <c r="I1013" s="263" t="s">
        <v>468</v>
      </c>
      <c r="J1013" t="s">
        <v>4807</v>
      </c>
      <c r="L1013">
        <f>IFERROR(INDEX(所属情報!$E:$E,MATCH(男子登録情報!A1013,所属情報!$A:$A,0)),"")</f>
        <v>492221</v>
      </c>
      <c r="M1013" t="str">
        <f t="shared" si="30"/>
        <v>志方　英輝 (3)</v>
      </c>
      <c r="N1013" t="str">
        <f t="shared" si="31"/>
        <v>ｼｶﾀ ﾋﾃﾞｷ</v>
      </c>
      <c r="O1013" t="str">
        <f>$J1013&amp;" "&amp;$I1013&amp;" "&amp;"("&amp;$F1013&amp;")"</f>
        <v>JPN Hideki (3)</v>
      </c>
      <c r="P1013" t="s">
        <v>4766</v>
      </c>
      <c r="Q1013" t="s">
        <v>4807</v>
      </c>
      <c r="R1013" s="118" t="str">
        <f>IF($B1013="","",RIGHT($E1013*1000+100+COUNTIF($E$2:$E1013,$E1013),9))</f>
        <v>040702105</v>
      </c>
    </row>
    <row r="1014" spans="1:18" customFormat="1" x14ac:dyDescent="0.4">
      <c r="A1014" s="259" t="s">
        <v>364</v>
      </c>
      <c r="B1014" s="259">
        <v>1013</v>
      </c>
      <c r="C1014" s="259" t="s">
        <v>3760</v>
      </c>
      <c r="D1014" s="259" t="s">
        <v>3761</v>
      </c>
      <c r="E1014" s="261">
        <v>20030601</v>
      </c>
      <c r="F1014" s="262">
        <v>4</v>
      </c>
      <c r="G1014">
        <v>49</v>
      </c>
      <c r="H1014" s="263" t="s">
        <v>358</v>
      </c>
      <c r="I1014" s="263" t="s">
        <v>466</v>
      </c>
      <c r="J1014" t="s">
        <v>4807</v>
      </c>
      <c r="L1014">
        <f>IFERROR(INDEX(所属情報!$E:$E,MATCH(男子登録情報!A1014,所属情報!$A:$A,0)),"")</f>
        <v>492221</v>
      </c>
      <c r="M1014" t="str">
        <f t="shared" si="30"/>
        <v>玉樹　悠 (4)</v>
      </c>
      <c r="N1014" t="str">
        <f t="shared" si="31"/>
        <v>ﾀﾏｷ ﾕｳ</v>
      </c>
      <c r="O1014" t="str">
        <f>$J1014&amp;" "&amp;$I1014&amp;" "&amp;"("&amp;$F1014&amp;")"</f>
        <v>JPN Yu (4)</v>
      </c>
      <c r="P1014" t="s">
        <v>4766</v>
      </c>
      <c r="Q1014" t="s">
        <v>4807</v>
      </c>
      <c r="R1014" s="118" t="str">
        <f>IF($B1014="","",RIGHT($E1014*1000+100+COUNTIF($E$2:$E1014,$E1014),9))</f>
        <v>030601101</v>
      </c>
    </row>
    <row r="1015" spans="1:18" customFormat="1" x14ac:dyDescent="0.4">
      <c r="A1015" s="259" t="s">
        <v>364</v>
      </c>
      <c r="B1015" s="259">
        <v>1014</v>
      </c>
      <c r="C1015" s="259" t="s">
        <v>3762</v>
      </c>
      <c r="D1015" s="259" t="s">
        <v>3763</v>
      </c>
      <c r="E1015" s="261">
        <v>20040406</v>
      </c>
      <c r="F1015" s="262">
        <v>3</v>
      </c>
      <c r="G1015">
        <v>27</v>
      </c>
      <c r="H1015" s="263" t="s">
        <v>53</v>
      </c>
      <c r="I1015" s="263" t="s">
        <v>4482</v>
      </c>
      <c r="J1015" t="s">
        <v>4807</v>
      </c>
      <c r="L1015">
        <f>IFERROR(INDEX(所属情報!$E:$E,MATCH(男子登録情報!A1015,所属情報!$A:$A,0)),"")</f>
        <v>492221</v>
      </c>
      <c r="M1015" t="str">
        <f t="shared" si="30"/>
        <v>伊藤　巧朗 (3)</v>
      </c>
      <c r="N1015" t="str">
        <f t="shared" si="31"/>
        <v>ｲﾄｳ ﾀｸﾛｳ</v>
      </c>
      <c r="O1015" t="str">
        <f>$J1015&amp;" "&amp;$I1015&amp;" "&amp;"("&amp;$F1015&amp;")"</f>
        <v>JPN Takuro (3)</v>
      </c>
      <c r="P1015" t="s">
        <v>4766</v>
      </c>
      <c r="Q1015" t="s">
        <v>4807</v>
      </c>
      <c r="R1015" s="118" t="str">
        <f>IF($B1015="","",RIGHT($E1015*1000+100+COUNTIF($E$2:$E1015,$E1015),9))</f>
        <v>040406103</v>
      </c>
    </row>
    <row r="1016" spans="1:18" customFormat="1" x14ac:dyDescent="0.4">
      <c r="A1016" s="259" t="s">
        <v>364</v>
      </c>
      <c r="B1016" s="259">
        <v>1015</v>
      </c>
      <c r="C1016" s="259" t="s">
        <v>3764</v>
      </c>
      <c r="D1016" s="259" t="s">
        <v>3765</v>
      </c>
      <c r="E1016" s="261">
        <v>20040422</v>
      </c>
      <c r="F1016" s="262">
        <v>3</v>
      </c>
      <c r="G1016">
        <v>15</v>
      </c>
      <c r="H1016" s="263" t="s">
        <v>567</v>
      </c>
      <c r="I1016" s="263" t="s">
        <v>308</v>
      </c>
      <c r="J1016" t="s">
        <v>4807</v>
      </c>
      <c r="L1016">
        <f>IFERROR(INDEX(所属情報!$E:$E,MATCH(男子登録情報!A1016,所属情報!$A:$A,0)),"")</f>
        <v>492221</v>
      </c>
      <c r="M1016" t="str">
        <f t="shared" si="30"/>
        <v>渋谷　唯斗 (3)</v>
      </c>
      <c r="N1016" t="str">
        <f t="shared" si="31"/>
        <v>ｼﾌﾞﾔ ﾕｲﾄ</v>
      </c>
      <c r="O1016" t="str">
        <f>$J1016&amp;" "&amp;$I1016&amp;" "&amp;"("&amp;$F1016&amp;")"</f>
        <v>JPN Yuito (3)</v>
      </c>
      <c r="P1016" t="s">
        <v>4766</v>
      </c>
      <c r="Q1016" t="s">
        <v>4807</v>
      </c>
      <c r="R1016" s="118" t="str">
        <f>IF($B1016="","",RIGHT($E1016*1000+100+COUNTIF($E$2:$E1016,$E1016),9))</f>
        <v>040422102</v>
      </c>
    </row>
    <row r="1017" spans="1:18" customFormat="1" x14ac:dyDescent="0.4">
      <c r="A1017" s="259" t="s">
        <v>364</v>
      </c>
      <c r="B1017" s="259">
        <v>1016</v>
      </c>
      <c r="C1017" s="259" t="s">
        <v>3766</v>
      </c>
      <c r="D1017" s="259" t="s">
        <v>3767</v>
      </c>
      <c r="E1017" s="261">
        <v>20030825</v>
      </c>
      <c r="F1017" s="262">
        <v>3</v>
      </c>
      <c r="G1017">
        <v>35</v>
      </c>
      <c r="H1017" s="263" t="s">
        <v>4483</v>
      </c>
      <c r="I1017" s="263" t="s">
        <v>36</v>
      </c>
      <c r="J1017" t="s">
        <v>4807</v>
      </c>
      <c r="L1017">
        <f>IFERROR(INDEX(所属情報!$E:$E,MATCH(男子登録情報!A1017,所属情報!$A:$A,0)),"")</f>
        <v>492221</v>
      </c>
      <c r="M1017" t="str">
        <f t="shared" si="30"/>
        <v>湯本　希 (3)</v>
      </c>
      <c r="N1017" t="str">
        <f t="shared" si="31"/>
        <v>ﾕﾓﾄ ﾕｳｷ</v>
      </c>
      <c r="O1017" t="str">
        <f>$J1017&amp;" "&amp;$I1017&amp;" "&amp;"("&amp;$F1017&amp;")"</f>
        <v>JPN Yuki (3)</v>
      </c>
      <c r="P1017" t="s">
        <v>4766</v>
      </c>
      <c r="Q1017" t="s">
        <v>4807</v>
      </c>
      <c r="R1017" s="118" t="str">
        <f>IF($B1017="","",RIGHT($E1017*1000+100+COUNTIF($E$2:$E1017,$E1017),9))</f>
        <v>030825102</v>
      </c>
    </row>
    <row r="1018" spans="1:18" customFormat="1" x14ac:dyDescent="0.4">
      <c r="A1018" s="259" t="s">
        <v>364</v>
      </c>
      <c r="B1018" s="259">
        <v>1017</v>
      </c>
      <c r="C1018" s="259" t="s">
        <v>3768</v>
      </c>
      <c r="D1018" s="259" t="s">
        <v>3769</v>
      </c>
      <c r="E1018" s="261">
        <v>20040614</v>
      </c>
      <c r="F1018" s="262">
        <v>3</v>
      </c>
      <c r="G1018">
        <v>24</v>
      </c>
      <c r="H1018" s="263" t="s">
        <v>4484</v>
      </c>
      <c r="I1018" s="263" t="s">
        <v>4485</v>
      </c>
      <c r="J1018" t="s">
        <v>4807</v>
      </c>
      <c r="L1018">
        <f>IFERROR(INDEX(所属情報!$E:$E,MATCH(男子登録情報!A1018,所属情報!$A:$A,0)),"")</f>
        <v>492221</v>
      </c>
      <c r="M1018" t="str">
        <f t="shared" si="30"/>
        <v>奥山　奏佑 (3)</v>
      </c>
      <c r="N1018" t="str">
        <f t="shared" si="31"/>
        <v>ｵｸﾔﾏ ｶﾅｳ</v>
      </c>
      <c r="O1018" t="str">
        <f>$J1018&amp;" "&amp;$I1018&amp;" "&amp;"("&amp;$F1018&amp;")"</f>
        <v>JPN Kanau (3)</v>
      </c>
      <c r="P1018" t="s">
        <v>4766</v>
      </c>
      <c r="Q1018" t="s">
        <v>4807</v>
      </c>
      <c r="R1018" s="118" t="str">
        <f>IF($B1018="","",RIGHT($E1018*1000+100+COUNTIF($E$2:$E1018,$E1018),9))</f>
        <v>040614102</v>
      </c>
    </row>
    <row r="1019" spans="1:18" customFormat="1" x14ac:dyDescent="0.4">
      <c r="A1019" s="259" t="s">
        <v>364</v>
      </c>
      <c r="B1019" s="259">
        <v>1018</v>
      </c>
      <c r="C1019" s="259" t="s">
        <v>3770</v>
      </c>
      <c r="D1019" s="259" t="s">
        <v>3771</v>
      </c>
      <c r="E1019" s="261">
        <v>20040416</v>
      </c>
      <c r="F1019" s="262">
        <v>3</v>
      </c>
      <c r="G1019">
        <v>24</v>
      </c>
      <c r="H1019" s="263" t="s">
        <v>780</v>
      </c>
      <c r="I1019" s="263" t="s">
        <v>4486</v>
      </c>
      <c r="J1019" t="s">
        <v>4807</v>
      </c>
      <c r="L1019">
        <f>IFERROR(INDEX(所属情報!$E:$E,MATCH(男子登録情報!A1019,所属情報!$A:$A,0)),"")</f>
        <v>492221</v>
      </c>
      <c r="M1019" t="str">
        <f t="shared" si="30"/>
        <v>前川　直誉 (3)</v>
      </c>
      <c r="N1019" t="str">
        <f t="shared" si="31"/>
        <v>ﾏｴｶﾞﾜ ﾅｵﾀｶ</v>
      </c>
      <c r="O1019" t="str">
        <f>$J1019&amp;" "&amp;$I1019&amp;" "&amp;"("&amp;$F1019&amp;")"</f>
        <v>JPN Naotaka (3)</v>
      </c>
      <c r="P1019" t="s">
        <v>4766</v>
      </c>
      <c r="Q1019" t="s">
        <v>4807</v>
      </c>
      <c r="R1019" s="118" t="str">
        <f>IF($B1019="","",RIGHT($E1019*1000+100+COUNTIF($E$2:$E1019,$E1019),9))</f>
        <v>040416103</v>
      </c>
    </row>
    <row r="1020" spans="1:18" customFormat="1" x14ac:dyDescent="0.4">
      <c r="A1020" s="259" t="s">
        <v>364</v>
      </c>
      <c r="B1020" s="259">
        <v>1019</v>
      </c>
      <c r="C1020" s="259" t="s">
        <v>3772</v>
      </c>
      <c r="D1020" s="259" t="s">
        <v>3773</v>
      </c>
      <c r="E1020" s="261">
        <v>20040721</v>
      </c>
      <c r="F1020" s="262">
        <v>3</v>
      </c>
      <c r="G1020">
        <v>27</v>
      </c>
      <c r="H1020" s="263" t="s">
        <v>421</v>
      </c>
      <c r="I1020" s="263" t="s">
        <v>4487</v>
      </c>
      <c r="J1020" t="s">
        <v>4807</v>
      </c>
      <c r="L1020">
        <f>IFERROR(INDEX(所属情報!$E:$E,MATCH(男子登録情報!A1020,所属情報!$A:$A,0)),"")</f>
        <v>492221</v>
      </c>
      <c r="M1020" t="str">
        <f t="shared" si="30"/>
        <v>中島　凜星 (3)</v>
      </c>
      <c r="N1020" t="str">
        <f t="shared" si="31"/>
        <v>ﾅｶｼﾞﾏ ﾘﾝｾｲ</v>
      </c>
      <c r="O1020" t="str">
        <f>$J1020&amp;" "&amp;$I1020&amp;" "&amp;"("&amp;$F1020&amp;")"</f>
        <v>JPN Rinsei (3)</v>
      </c>
      <c r="P1020" t="s">
        <v>4766</v>
      </c>
      <c r="Q1020" t="s">
        <v>4807</v>
      </c>
      <c r="R1020" s="118" t="str">
        <f>IF($B1020="","",RIGHT($E1020*1000+100+COUNTIF($E$2:$E1020,$E1020),9))</f>
        <v>040721102</v>
      </c>
    </row>
    <row r="1021" spans="1:18" customFormat="1" x14ac:dyDescent="0.4">
      <c r="A1021" s="259" t="s">
        <v>364</v>
      </c>
      <c r="B1021" s="259">
        <v>1020</v>
      </c>
      <c r="C1021" s="259" t="s">
        <v>3774</v>
      </c>
      <c r="D1021" s="259" t="s">
        <v>3775</v>
      </c>
      <c r="E1021" s="261">
        <v>20040905</v>
      </c>
      <c r="F1021" s="262">
        <v>3</v>
      </c>
      <c r="G1021">
        <v>26</v>
      </c>
      <c r="H1021" s="263" t="s">
        <v>4488</v>
      </c>
      <c r="I1021" s="263" t="s">
        <v>529</v>
      </c>
      <c r="J1021" t="s">
        <v>4807</v>
      </c>
      <c r="L1021">
        <f>IFERROR(INDEX(所属情報!$E:$E,MATCH(男子登録情報!A1021,所属情報!$A:$A,0)),"")</f>
        <v>492221</v>
      </c>
      <c r="M1021" t="str">
        <f t="shared" si="30"/>
        <v>赤尾　優平 (3)</v>
      </c>
      <c r="N1021" t="str">
        <f t="shared" si="31"/>
        <v>ｱｶｵ ﾕｳﾍｲ</v>
      </c>
      <c r="O1021" t="str">
        <f>$J1021&amp;" "&amp;$I1021&amp;" "&amp;"("&amp;$F1021&amp;")"</f>
        <v>JPN Yuhei (3)</v>
      </c>
      <c r="P1021" t="s">
        <v>4766</v>
      </c>
      <c r="Q1021" t="s">
        <v>4807</v>
      </c>
      <c r="R1021" s="118" t="str">
        <f>IF($B1021="","",RIGHT($E1021*1000+100+COUNTIF($E$2:$E1021,$E1021),9))</f>
        <v>040905101</v>
      </c>
    </row>
    <row r="1022" spans="1:18" customFormat="1" x14ac:dyDescent="0.4">
      <c r="A1022" s="259" t="s">
        <v>364</v>
      </c>
      <c r="B1022" s="259">
        <v>1021</v>
      </c>
      <c r="C1022" s="259" t="s">
        <v>3776</v>
      </c>
      <c r="D1022" s="259" t="s">
        <v>3777</v>
      </c>
      <c r="E1022" s="261">
        <v>20031113</v>
      </c>
      <c r="F1022" s="262">
        <v>3</v>
      </c>
      <c r="G1022">
        <v>40</v>
      </c>
      <c r="H1022" s="263" t="s">
        <v>56</v>
      </c>
      <c r="I1022" s="263" t="s">
        <v>729</v>
      </c>
      <c r="J1022" t="s">
        <v>4807</v>
      </c>
      <c r="L1022">
        <f>IFERROR(INDEX(所属情報!$E:$E,MATCH(男子登録情報!A1022,所属情報!$A:$A,0)),"")</f>
        <v>492221</v>
      </c>
      <c r="M1022" t="str">
        <f t="shared" si="30"/>
        <v>村上　諒弥 (3)</v>
      </c>
      <c r="N1022" t="str">
        <f t="shared" si="31"/>
        <v>ﾑﾗｶﾐ ﾘｮｳﾔ</v>
      </c>
      <c r="O1022" t="str">
        <f>$J1022&amp;" "&amp;$I1022&amp;" "&amp;"("&amp;$F1022&amp;")"</f>
        <v>JPN Ryoya (3)</v>
      </c>
      <c r="P1022" t="s">
        <v>4765</v>
      </c>
      <c r="Q1022" t="s">
        <v>4807</v>
      </c>
      <c r="R1022" s="118" t="str">
        <f>IF($B1022="","",RIGHT($E1022*1000+100+COUNTIF($E$2:$E1022,$E1022),9))</f>
        <v>031113101</v>
      </c>
    </row>
    <row r="1023" spans="1:18" customFormat="1" x14ac:dyDescent="0.4">
      <c r="A1023" s="259" t="s">
        <v>364</v>
      </c>
      <c r="B1023" s="259">
        <v>1022</v>
      </c>
      <c r="C1023" s="259" t="s">
        <v>3778</v>
      </c>
      <c r="D1023" s="259" t="s">
        <v>3779</v>
      </c>
      <c r="E1023" s="261">
        <v>20040424</v>
      </c>
      <c r="F1023" s="262">
        <v>3</v>
      </c>
      <c r="G1023">
        <v>24</v>
      </c>
      <c r="H1023" s="263" t="s">
        <v>4489</v>
      </c>
      <c r="I1023" s="263" t="s">
        <v>55</v>
      </c>
      <c r="J1023" t="s">
        <v>4807</v>
      </c>
      <c r="L1023">
        <f>IFERROR(INDEX(所属情報!$E:$E,MATCH(男子登録情報!A1023,所属情報!$A:$A,0)),"")</f>
        <v>492221</v>
      </c>
      <c r="M1023" t="str">
        <f t="shared" si="30"/>
        <v>中垣内　稜央 (3)</v>
      </c>
      <c r="N1023" t="str">
        <f t="shared" si="31"/>
        <v>ﾅｶｶﾞｲﾄ ﾘｮｳ</v>
      </c>
      <c r="O1023" t="str">
        <f>$J1023&amp;" "&amp;$I1023&amp;" "&amp;"("&amp;$F1023&amp;")"</f>
        <v>JPN Ryo (3)</v>
      </c>
      <c r="P1023" t="s">
        <v>4766</v>
      </c>
      <c r="Q1023" t="s">
        <v>4807</v>
      </c>
      <c r="R1023" s="118" t="str">
        <f>IF($B1023="","",RIGHT($E1023*1000+100+COUNTIF($E$2:$E1023,$E1023),9))</f>
        <v>040424101</v>
      </c>
    </row>
    <row r="1024" spans="1:18" customFormat="1" x14ac:dyDescent="0.4">
      <c r="A1024" s="259" t="s">
        <v>364</v>
      </c>
      <c r="B1024" s="259">
        <v>1023</v>
      </c>
      <c r="C1024" s="259" t="s">
        <v>5593</v>
      </c>
      <c r="D1024" s="259" t="s">
        <v>5594</v>
      </c>
      <c r="E1024" s="261">
        <v>20020209</v>
      </c>
      <c r="F1024" s="262" t="s">
        <v>453</v>
      </c>
      <c r="G1024">
        <v>25</v>
      </c>
      <c r="H1024" s="263" t="s">
        <v>378</v>
      </c>
      <c r="I1024" s="263" t="s">
        <v>36</v>
      </c>
      <c r="J1024" t="s">
        <v>4807</v>
      </c>
      <c r="L1024">
        <f>IFERROR(INDEX(所属情報!$E:$E,MATCH(男子登録情報!A1024,所属情報!$A:$A,0)),"")</f>
        <v>492221</v>
      </c>
      <c r="M1024" t="str">
        <f t="shared" si="30"/>
        <v>尾崎　友基 (M2)</v>
      </c>
      <c r="N1024" t="str">
        <f t="shared" si="31"/>
        <v>ｵｻﾞｷ ﾕｳｷ</v>
      </c>
      <c r="O1024" t="str">
        <f>$J1024&amp;" "&amp;$I1024&amp;" "&amp;"("&amp;$F1024&amp;")"</f>
        <v>JPN Yuki (M2)</v>
      </c>
      <c r="P1024" t="s">
        <v>4766</v>
      </c>
      <c r="Q1024" t="s">
        <v>4807</v>
      </c>
      <c r="R1024" s="118" t="str">
        <f>IF($B1024="","",RIGHT($E1024*1000+100+COUNTIF($E$2:$E1024,$E1024),9))</f>
        <v>020209101</v>
      </c>
    </row>
    <row r="1025" spans="1:18" customFormat="1" x14ac:dyDescent="0.4">
      <c r="A1025" s="259" t="s">
        <v>364</v>
      </c>
      <c r="B1025" s="259">
        <v>1024</v>
      </c>
      <c r="C1025" s="259" t="s">
        <v>5595</v>
      </c>
      <c r="D1025" s="259" t="s">
        <v>5596</v>
      </c>
      <c r="E1025" s="261">
        <v>20050407</v>
      </c>
      <c r="F1025" s="262">
        <v>2</v>
      </c>
      <c r="G1025">
        <v>27</v>
      </c>
      <c r="H1025" s="263" t="s">
        <v>782</v>
      </c>
      <c r="I1025" s="263" t="s">
        <v>69</v>
      </c>
      <c r="J1025" t="s">
        <v>4807</v>
      </c>
      <c r="L1025">
        <f>IFERROR(INDEX(所属情報!$E:$E,MATCH(男子登録情報!A1025,所属情報!$A:$A,0)),"")</f>
        <v>492221</v>
      </c>
      <c r="M1025" t="str">
        <f t="shared" si="30"/>
        <v>古田　智也 (2)</v>
      </c>
      <c r="N1025" t="str">
        <f t="shared" si="31"/>
        <v>ﾌﾙﾀ ﾄﾓﾔ</v>
      </c>
      <c r="O1025" t="str">
        <f>$J1025&amp;" "&amp;$I1025&amp;" "&amp;"("&amp;$F1025&amp;")"</f>
        <v>JPN Tomoya (2)</v>
      </c>
      <c r="P1025" t="s">
        <v>4773</v>
      </c>
      <c r="Q1025" t="s">
        <v>4807</v>
      </c>
      <c r="R1025" s="118" t="str">
        <f>IF($B1025="","",RIGHT($E1025*1000+100+COUNTIF($E$2:$E1025,$E1025),9))</f>
        <v>050407103</v>
      </c>
    </row>
    <row r="1026" spans="1:18" customFormat="1" x14ac:dyDescent="0.4">
      <c r="A1026" s="259" t="s">
        <v>364</v>
      </c>
      <c r="B1026" s="259">
        <v>1025</v>
      </c>
      <c r="C1026" s="259" t="s">
        <v>5597</v>
      </c>
      <c r="D1026" s="259" t="s">
        <v>5598</v>
      </c>
      <c r="E1026" s="261">
        <v>20050603</v>
      </c>
      <c r="F1026" s="262">
        <v>2</v>
      </c>
      <c r="G1026">
        <v>27</v>
      </c>
      <c r="H1026" s="263" t="s">
        <v>867</v>
      </c>
      <c r="I1026" s="263" t="s">
        <v>132</v>
      </c>
      <c r="J1026" t="s">
        <v>4807</v>
      </c>
      <c r="L1026">
        <f>IFERROR(INDEX(所属情報!$E:$E,MATCH(男子登録情報!A1026,所属情報!$A:$A,0)),"")</f>
        <v>492221</v>
      </c>
      <c r="M1026" t="str">
        <f t="shared" ref="M1026:M1089" si="32">$C1026&amp;" "&amp;"("&amp;$F1026&amp;")"</f>
        <v>廣田　悠磨 (2)</v>
      </c>
      <c r="N1026" t="str">
        <f t="shared" si="31"/>
        <v>ﾋﾛﾀ ﾕｳﾏ</v>
      </c>
      <c r="O1026" t="str">
        <f>$J1026&amp;" "&amp;$I1026&amp;" "&amp;"("&amp;$F1026&amp;")"</f>
        <v>JPN Yuma (2)</v>
      </c>
      <c r="P1026" t="s">
        <v>4764</v>
      </c>
      <c r="Q1026" t="s">
        <v>4807</v>
      </c>
      <c r="R1026" s="118" t="str">
        <f>IF($B1026="","",RIGHT($E1026*1000+100+COUNTIF($E$2:$E1026,$E1026),9))</f>
        <v>050603101</v>
      </c>
    </row>
    <row r="1027" spans="1:18" customFormat="1" x14ac:dyDescent="0.4">
      <c r="A1027" s="259" t="s">
        <v>364</v>
      </c>
      <c r="B1027" s="259">
        <v>1026</v>
      </c>
      <c r="C1027" s="259" t="s">
        <v>5599</v>
      </c>
      <c r="D1027" s="259" t="s">
        <v>5600</v>
      </c>
      <c r="E1027" s="261">
        <v>20050420</v>
      </c>
      <c r="F1027" s="262">
        <v>2</v>
      </c>
      <c r="G1027">
        <v>27</v>
      </c>
      <c r="H1027" s="263" t="s">
        <v>6643</v>
      </c>
      <c r="I1027" s="263" t="s">
        <v>6644</v>
      </c>
      <c r="J1027" t="s">
        <v>4807</v>
      </c>
      <c r="L1027">
        <f>IFERROR(INDEX(所属情報!$E:$E,MATCH(男子登録情報!A1027,所属情報!$A:$A,0)),"")</f>
        <v>492221</v>
      </c>
      <c r="M1027" t="str">
        <f t="shared" si="32"/>
        <v>吉木　寛馬 (2)</v>
      </c>
      <c r="N1027" t="str">
        <f t="shared" ref="N1027:N1090" si="33">$D1027</f>
        <v>ﾖｼｷ ｶﾝﾏ</v>
      </c>
      <c r="O1027" t="str">
        <f>$J1027&amp;" "&amp;$I1027&amp;" "&amp;"("&amp;$F1027&amp;")"</f>
        <v>JPN Kamma (2)</v>
      </c>
      <c r="P1027" t="s">
        <v>4766</v>
      </c>
      <c r="Q1027" t="s">
        <v>4807</v>
      </c>
      <c r="R1027" s="118" t="str">
        <f>IF($B1027="","",RIGHT($E1027*1000+100+COUNTIF($E$2:$E1027,$E1027),9))</f>
        <v>050420101</v>
      </c>
    </row>
    <row r="1028" spans="1:18" customFormat="1" x14ac:dyDescent="0.4">
      <c r="A1028" s="259" t="s">
        <v>364</v>
      </c>
      <c r="B1028" s="259">
        <v>1027</v>
      </c>
      <c r="C1028" s="259" t="s">
        <v>5601</v>
      </c>
      <c r="D1028" s="259" t="s">
        <v>5602</v>
      </c>
      <c r="E1028" s="261">
        <v>20051214</v>
      </c>
      <c r="F1028" s="262">
        <v>2</v>
      </c>
      <c r="G1028">
        <v>27</v>
      </c>
      <c r="H1028" s="263" t="s">
        <v>460</v>
      </c>
      <c r="I1028" s="263" t="s">
        <v>6645</v>
      </c>
      <c r="J1028" t="s">
        <v>4807</v>
      </c>
      <c r="L1028">
        <f>IFERROR(INDEX(所属情報!$E:$E,MATCH(男子登録情報!A1028,所属情報!$A:$A,0)),"")</f>
        <v>492221</v>
      </c>
      <c r="M1028" t="str">
        <f t="shared" si="32"/>
        <v>本多　邦之 (2)</v>
      </c>
      <c r="N1028" t="str">
        <f t="shared" si="33"/>
        <v>ﾎﾝﾀﾞ ｸﾆﾕｷ</v>
      </c>
      <c r="O1028" t="str">
        <f>$J1028&amp;" "&amp;$I1028&amp;" "&amp;"("&amp;$F1028&amp;")"</f>
        <v>JPN Kuniyuki (2)</v>
      </c>
      <c r="P1028" t="s">
        <v>4765</v>
      </c>
      <c r="Q1028" t="s">
        <v>4807</v>
      </c>
      <c r="R1028" s="118" t="str">
        <f>IF($B1028="","",RIGHT($E1028*1000+100+COUNTIF($E$2:$E1028,$E1028),9))</f>
        <v>051214102</v>
      </c>
    </row>
    <row r="1029" spans="1:18" customFormat="1" x14ac:dyDescent="0.4">
      <c r="A1029" s="259" t="s">
        <v>364</v>
      </c>
      <c r="B1029" s="259">
        <v>1028</v>
      </c>
      <c r="C1029" s="259" t="s">
        <v>5603</v>
      </c>
      <c r="D1029" s="259" t="s">
        <v>5604</v>
      </c>
      <c r="E1029" s="261">
        <v>20060210</v>
      </c>
      <c r="F1029" s="262">
        <v>2</v>
      </c>
      <c r="G1029">
        <v>27</v>
      </c>
      <c r="H1029" s="263" t="s">
        <v>252</v>
      </c>
      <c r="I1029" s="263" t="s">
        <v>181</v>
      </c>
      <c r="J1029" t="s">
        <v>4807</v>
      </c>
      <c r="L1029">
        <f>IFERROR(INDEX(所属情報!$E:$E,MATCH(男子登録情報!A1029,所属情報!$A:$A,0)),"")</f>
        <v>492221</v>
      </c>
      <c r="M1029" t="str">
        <f t="shared" si="32"/>
        <v>落合　勇斗 (2)</v>
      </c>
      <c r="N1029" t="str">
        <f t="shared" si="33"/>
        <v>ｵﾁｱｲ ﾕｳﾄ</v>
      </c>
      <c r="O1029" t="str">
        <f>$J1029&amp;" "&amp;$I1029&amp;" "&amp;"("&amp;$F1029&amp;")"</f>
        <v>JPN Yuto (2)</v>
      </c>
      <c r="P1029" t="s">
        <v>4766</v>
      </c>
      <c r="Q1029" t="s">
        <v>4807</v>
      </c>
      <c r="R1029" s="118" t="str">
        <f>IF($B1029="","",RIGHT($E1029*1000+100+COUNTIF($E$2:$E1029,$E1029),9))</f>
        <v>060210101</v>
      </c>
    </row>
    <row r="1030" spans="1:18" customFormat="1" x14ac:dyDescent="0.4">
      <c r="A1030" s="259" t="s">
        <v>364</v>
      </c>
      <c r="B1030" s="259">
        <v>1029</v>
      </c>
      <c r="C1030" s="259" t="s">
        <v>5605</v>
      </c>
      <c r="D1030" s="259" t="s">
        <v>5606</v>
      </c>
      <c r="E1030" s="261">
        <v>20040612</v>
      </c>
      <c r="F1030" s="262">
        <v>2</v>
      </c>
      <c r="G1030">
        <v>34</v>
      </c>
      <c r="H1030" s="263" t="s">
        <v>6646</v>
      </c>
      <c r="I1030" s="263" t="s">
        <v>729</v>
      </c>
      <c r="J1030" t="s">
        <v>4807</v>
      </c>
      <c r="L1030">
        <f>IFERROR(INDEX(所属情報!$E:$E,MATCH(男子登録情報!A1030,所属情報!$A:$A,0)),"")</f>
        <v>492221</v>
      </c>
      <c r="M1030" t="str">
        <f t="shared" si="32"/>
        <v>松島　怜哉 (2)</v>
      </c>
      <c r="N1030" t="str">
        <f t="shared" si="33"/>
        <v>ﾏﾂｼﾏ ﾘｮｳﾔ</v>
      </c>
      <c r="O1030" t="str">
        <f>$J1030&amp;" "&amp;$I1030&amp;" "&amp;"("&amp;$F1030&amp;")"</f>
        <v>JPN Ryoya (2)</v>
      </c>
      <c r="P1030" t="s">
        <v>4766</v>
      </c>
      <c r="Q1030" t="s">
        <v>4807</v>
      </c>
      <c r="R1030" s="118" t="str">
        <f>IF($B1030="","",RIGHT($E1030*1000+100+COUNTIF($E$2:$E1030,$E1030),9))</f>
        <v>040612102</v>
      </c>
    </row>
    <row r="1031" spans="1:18" customFormat="1" x14ac:dyDescent="0.4">
      <c r="A1031" s="259" t="s">
        <v>364</v>
      </c>
      <c r="B1031" s="259">
        <v>1030</v>
      </c>
      <c r="C1031" s="259" t="s">
        <v>5607</v>
      </c>
      <c r="D1031" s="259" t="s">
        <v>5608</v>
      </c>
      <c r="E1031" s="261">
        <v>20050724</v>
      </c>
      <c r="F1031" s="262">
        <v>2</v>
      </c>
      <c r="G1031">
        <v>27</v>
      </c>
      <c r="H1031" s="263" t="s">
        <v>6647</v>
      </c>
      <c r="I1031" s="263" t="s">
        <v>155</v>
      </c>
      <c r="J1031" t="s">
        <v>4807</v>
      </c>
      <c r="L1031">
        <f>IFERROR(INDEX(所属情報!$E:$E,MATCH(男子登録情報!A1031,所属情報!$A:$A,0)),"")</f>
        <v>492221</v>
      </c>
      <c r="M1031" t="str">
        <f t="shared" si="32"/>
        <v>島内　僚大 (2)</v>
      </c>
      <c r="N1031" t="str">
        <f t="shared" si="33"/>
        <v>ｼﾏｳﾁ ﾘｮｳﾀ</v>
      </c>
      <c r="O1031" t="str">
        <f>$J1031&amp;" "&amp;$I1031&amp;" "&amp;"("&amp;$F1031&amp;")"</f>
        <v>JPN Ryota (2)</v>
      </c>
      <c r="P1031" t="s">
        <v>4765</v>
      </c>
      <c r="Q1031" t="s">
        <v>4807</v>
      </c>
      <c r="R1031" s="118" t="str">
        <f>IF($B1031="","",RIGHT($E1031*1000+100+COUNTIF($E$2:$E1031,$E1031),9))</f>
        <v>050724102</v>
      </c>
    </row>
    <row r="1032" spans="1:18" customFormat="1" x14ac:dyDescent="0.4">
      <c r="A1032" s="259" t="s">
        <v>364</v>
      </c>
      <c r="B1032" s="259">
        <v>1031</v>
      </c>
      <c r="C1032" s="259" t="s">
        <v>5609</v>
      </c>
      <c r="D1032" s="259" t="s">
        <v>5610</v>
      </c>
      <c r="E1032" s="261">
        <v>20050923</v>
      </c>
      <c r="F1032" s="262">
        <v>2</v>
      </c>
      <c r="G1032">
        <v>27</v>
      </c>
      <c r="H1032" s="263" t="s">
        <v>317</v>
      </c>
      <c r="I1032" s="263" t="s">
        <v>526</v>
      </c>
      <c r="J1032" t="s">
        <v>4807</v>
      </c>
      <c r="L1032">
        <f>IFERROR(INDEX(所属情報!$E:$E,MATCH(男子登録情報!A1032,所属情報!$A:$A,0)),"")</f>
        <v>492221</v>
      </c>
      <c r="M1032" t="str">
        <f t="shared" si="32"/>
        <v>吉川　烈央 (2)</v>
      </c>
      <c r="N1032" t="str">
        <f t="shared" si="33"/>
        <v>ﾖｼｶﾜ ﾚｵ</v>
      </c>
      <c r="O1032" t="str">
        <f>$J1032&amp;" "&amp;$I1032&amp;" "&amp;"("&amp;$F1032&amp;")"</f>
        <v>JPN Reo (2)</v>
      </c>
      <c r="P1032" t="s">
        <v>4764</v>
      </c>
      <c r="Q1032" t="s">
        <v>4807</v>
      </c>
      <c r="R1032" s="118" t="str">
        <f>IF($B1032="","",RIGHT($E1032*1000+100+COUNTIF($E$2:$E1032,$E1032),9))</f>
        <v>050923102</v>
      </c>
    </row>
    <row r="1033" spans="1:18" customFormat="1" x14ac:dyDescent="0.4">
      <c r="A1033" s="259" t="s">
        <v>364</v>
      </c>
      <c r="B1033" s="259">
        <v>1032</v>
      </c>
      <c r="C1033" s="259" t="s">
        <v>5611</v>
      </c>
      <c r="D1033" s="259" t="s">
        <v>5612</v>
      </c>
      <c r="E1033" s="261">
        <v>20050506</v>
      </c>
      <c r="F1033" s="262">
        <v>2</v>
      </c>
      <c r="G1033">
        <v>29</v>
      </c>
      <c r="H1033" s="263" t="s">
        <v>67</v>
      </c>
      <c r="I1033" s="263" t="s">
        <v>66</v>
      </c>
      <c r="J1033" t="s">
        <v>4807</v>
      </c>
      <c r="L1033">
        <f>IFERROR(INDEX(所属情報!$E:$E,MATCH(男子登録情報!A1033,所属情報!$A:$A,0)),"")</f>
        <v>492221</v>
      </c>
      <c r="M1033" t="str">
        <f t="shared" si="32"/>
        <v>松本　晶 (2)</v>
      </c>
      <c r="N1033" t="str">
        <f t="shared" si="33"/>
        <v>ﾏﾂﾓﾄ ｼｮｳ</v>
      </c>
      <c r="O1033" t="str">
        <f>$J1033&amp;" "&amp;$I1033&amp;" "&amp;"("&amp;$F1033&amp;")"</f>
        <v>JPN Sho (2)</v>
      </c>
      <c r="P1033" t="s">
        <v>4766</v>
      </c>
      <c r="Q1033" t="s">
        <v>4807</v>
      </c>
      <c r="R1033" s="118" t="str">
        <f>IF($B1033="","",RIGHT($E1033*1000+100+COUNTIF($E$2:$E1033,$E1033),9))</f>
        <v>050506101</v>
      </c>
    </row>
    <row r="1034" spans="1:18" customFormat="1" x14ac:dyDescent="0.4">
      <c r="A1034" s="259" t="s">
        <v>364</v>
      </c>
      <c r="B1034" s="259">
        <v>1033</v>
      </c>
      <c r="C1034" s="259" t="s">
        <v>5613</v>
      </c>
      <c r="D1034" s="259" t="s">
        <v>5614</v>
      </c>
      <c r="E1034" s="261">
        <v>20050902</v>
      </c>
      <c r="F1034" s="262">
        <v>2</v>
      </c>
      <c r="G1034">
        <v>33</v>
      </c>
      <c r="H1034" s="263" t="s">
        <v>6648</v>
      </c>
      <c r="I1034" s="263" t="s">
        <v>154</v>
      </c>
      <c r="J1034" t="s">
        <v>4807</v>
      </c>
      <c r="L1034">
        <f>IFERROR(INDEX(所属情報!$E:$E,MATCH(男子登録情報!A1034,所属情報!$A:$A,0)),"")</f>
        <v>492221</v>
      </c>
      <c r="M1034" t="str">
        <f t="shared" si="32"/>
        <v>畝本　悠太 (2)</v>
      </c>
      <c r="N1034" t="str">
        <f t="shared" si="33"/>
        <v>ｳﾈﾓﾄ ﾕｳﾀ</v>
      </c>
      <c r="O1034" t="str">
        <f>$J1034&amp;" "&amp;$I1034&amp;" "&amp;"("&amp;$F1034&amp;")"</f>
        <v>JPN Yuta (2)</v>
      </c>
      <c r="P1034" t="s">
        <v>4766</v>
      </c>
      <c r="Q1034" t="s">
        <v>4807</v>
      </c>
      <c r="R1034" s="118" t="str">
        <f>IF($B1034="","",RIGHT($E1034*1000+100+COUNTIF($E$2:$E1034,$E1034),9))</f>
        <v>050902101</v>
      </c>
    </row>
    <row r="1035" spans="1:18" customFormat="1" x14ac:dyDescent="0.4">
      <c r="A1035" s="259" t="s">
        <v>364</v>
      </c>
      <c r="B1035" s="259">
        <v>1034</v>
      </c>
      <c r="C1035" s="259" t="s">
        <v>5615</v>
      </c>
      <c r="D1035" s="259" t="s">
        <v>5616</v>
      </c>
      <c r="E1035" s="261">
        <v>20050416</v>
      </c>
      <c r="F1035" s="262">
        <v>2</v>
      </c>
      <c r="G1035">
        <v>24</v>
      </c>
      <c r="H1035" s="263" t="s">
        <v>6649</v>
      </c>
      <c r="I1035" s="263" t="s">
        <v>41</v>
      </c>
      <c r="J1035" t="s">
        <v>4807</v>
      </c>
      <c r="L1035">
        <f>IFERROR(INDEX(所属情報!$E:$E,MATCH(男子登録情報!A1035,所属情報!$A:$A,0)),"")</f>
        <v>492221</v>
      </c>
      <c r="M1035" t="str">
        <f t="shared" si="32"/>
        <v>永安　正弥 (2)</v>
      </c>
      <c r="N1035" t="str">
        <f t="shared" si="33"/>
        <v>ﾅｶﾞﾔｽ ﾏｻﾔ</v>
      </c>
      <c r="O1035" t="str">
        <f>$J1035&amp;" "&amp;$I1035&amp;" "&amp;"("&amp;$F1035&amp;")"</f>
        <v>JPN Masaya (2)</v>
      </c>
      <c r="P1035" t="s">
        <v>4765</v>
      </c>
      <c r="Q1035" t="s">
        <v>4807</v>
      </c>
      <c r="R1035" s="118" t="str">
        <f>IF($B1035="","",RIGHT($E1035*1000+100+COUNTIF($E$2:$E1035,$E1035),9))</f>
        <v>050416101</v>
      </c>
    </row>
    <row r="1036" spans="1:18" customFormat="1" x14ac:dyDescent="0.4">
      <c r="A1036" s="259" t="s">
        <v>364</v>
      </c>
      <c r="B1036" s="259">
        <v>1035</v>
      </c>
      <c r="C1036" s="259" t="s">
        <v>5617</v>
      </c>
      <c r="D1036" s="259" t="s">
        <v>5618</v>
      </c>
      <c r="E1036" s="261">
        <v>20050806</v>
      </c>
      <c r="F1036" s="262">
        <v>2</v>
      </c>
      <c r="G1036">
        <v>27</v>
      </c>
      <c r="H1036" s="263" t="s">
        <v>6650</v>
      </c>
      <c r="I1036" s="263" t="s">
        <v>118</v>
      </c>
      <c r="J1036" t="s">
        <v>4807</v>
      </c>
      <c r="L1036">
        <f>IFERROR(INDEX(所属情報!$E:$E,MATCH(男子登録情報!A1036,所属情報!$A:$A,0)),"")</f>
        <v>492221</v>
      </c>
      <c r="M1036" t="str">
        <f t="shared" si="32"/>
        <v>辻脇　駿 (2)</v>
      </c>
      <c r="N1036" t="str">
        <f t="shared" si="33"/>
        <v>ﾂｼﾞﾜｷ ｼｭﾝ</v>
      </c>
      <c r="O1036" t="str">
        <f>$J1036&amp;" "&amp;$I1036&amp;" "&amp;"("&amp;$F1036&amp;")"</f>
        <v>JPN Shun (2)</v>
      </c>
      <c r="P1036" t="s">
        <v>4766</v>
      </c>
      <c r="Q1036" t="s">
        <v>4807</v>
      </c>
      <c r="R1036" s="118" t="str">
        <f>IF($B1036="","",RIGHT($E1036*1000+100+COUNTIF($E$2:$E1036,$E1036),9))</f>
        <v>050806101</v>
      </c>
    </row>
    <row r="1037" spans="1:18" customFormat="1" x14ac:dyDescent="0.4">
      <c r="A1037" s="259" t="s">
        <v>674</v>
      </c>
      <c r="B1037" s="259">
        <v>1036</v>
      </c>
      <c r="C1037" s="259" t="s">
        <v>679</v>
      </c>
      <c r="D1037" s="259" t="s">
        <v>680</v>
      </c>
      <c r="E1037" s="261">
        <v>19991026</v>
      </c>
      <c r="F1037" s="262" t="s">
        <v>610</v>
      </c>
      <c r="G1037">
        <v>13</v>
      </c>
      <c r="H1037" s="263" t="s">
        <v>129</v>
      </c>
      <c r="I1037" s="263" t="s">
        <v>73</v>
      </c>
      <c r="J1037" t="s">
        <v>4807</v>
      </c>
      <c r="L1037">
        <f>IFERROR(INDEX(所属情報!$E:$E,MATCH(男子登録情報!A1037,所属情報!$A:$A,0)),"")</f>
        <v>490054</v>
      </c>
      <c r="M1037" t="str">
        <f t="shared" si="32"/>
        <v>佐藤　勇斗 (D1)</v>
      </c>
      <c r="N1037" t="str">
        <f t="shared" si="33"/>
        <v>ｻﾄｳ ﾊﾔﾄ</v>
      </c>
      <c r="O1037" t="str">
        <f>$J1037&amp;" "&amp;$I1037&amp;" "&amp;"("&amp;$F1037&amp;")"</f>
        <v>JPN Hayato (D1)</v>
      </c>
      <c r="P1037" t="s">
        <v>4766</v>
      </c>
      <c r="Q1037" t="s">
        <v>4807</v>
      </c>
      <c r="R1037" s="118" t="str">
        <f>IF($B1037="","",RIGHT($E1037*1000+100+COUNTIF($E$2:$E1037,$E1037),9))</f>
        <v>991026101</v>
      </c>
    </row>
    <row r="1038" spans="1:18" customFormat="1" x14ac:dyDescent="0.4">
      <c r="A1038" s="259" t="s">
        <v>674</v>
      </c>
      <c r="B1038" s="259">
        <v>1037</v>
      </c>
      <c r="C1038" s="259" t="s">
        <v>681</v>
      </c>
      <c r="D1038" s="259" t="s">
        <v>682</v>
      </c>
      <c r="E1038" s="261">
        <v>20010320</v>
      </c>
      <c r="F1038" s="262" t="s">
        <v>610</v>
      </c>
      <c r="G1038">
        <v>26</v>
      </c>
      <c r="H1038" s="263" t="s">
        <v>209</v>
      </c>
      <c r="I1038" s="263" t="s">
        <v>365</v>
      </c>
      <c r="J1038" t="s">
        <v>4807</v>
      </c>
      <c r="L1038">
        <f>IFERROR(INDEX(所属情報!$E:$E,MATCH(男子登録情報!A1038,所属情報!$A:$A,0)),"")</f>
        <v>490054</v>
      </c>
      <c r="M1038" t="str">
        <f t="shared" si="32"/>
        <v>山崎　大毅 (D1)</v>
      </c>
      <c r="N1038" t="str">
        <f t="shared" si="33"/>
        <v>ﾔﾏｻﾞｷ ﾀｲｷ</v>
      </c>
      <c r="O1038" t="str">
        <f>$J1038&amp;" "&amp;$I1038&amp;" "&amp;"("&amp;$F1038&amp;")"</f>
        <v>JPN Taiki (D1)</v>
      </c>
      <c r="P1038" t="s">
        <v>4765</v>
      </c>
      <c r="Q1038" t="s">
        <v>4807</v>
      </c>
      <c r="R1038" s="118" t="str">
        <f>IF($B1038="","",RIGHT($E1038*1000+100+COUNTIF($E$2:$E1038,$E1038),9))</f>
        <v>010320101</v>
      </c>
    </row>
    <row r="1039" spans="1:18" customFormat="1" x14ac:dyDescent="0.4">
      <c r="A1039" s="259" t="s">
        <v>674</v>
      </c>
      <c r="B1039" s="259">
        <v>1038</v>
      </c>
      <c r="C1039" s="259" t="s">
        <v>683</v>
      </c>
      <c r="D1039" s="259" t="s">
        <v>684</v>
      </c>
      <c r="E1039" s="261">
        <v>20010706</v>
      </c>
      <c r="F1039" s="262" t="s">
        <v>453</v>
      </c>
      <c r="G1039">
        <v>28</v>
      </c>
      <c r="H1039" s="263" t="s">
        <v>166</v>
      </c>
      <c r="I1039" s="263" t="s">
        <v>84</v>
      </c>
      <c r="J1039" t="s">
        <v>4807</v>
      </c>
      <c r="L1039">
        <f>IFERROR(INDEX(所属情報!$E:$E,MATCH(男子登録情報!A1039,所属情報!$A:$A,0)),"")</f>
        <v>490054</v>
      </c>
      <c r="M1039" t="str">
        <f t="shared" si="32"/>
        <v>佐々木　太一 (M2)</v>
      </c>
      <c r="N1039" t="str">
        <f t="shared" si="33"/>
        <v>ｻｻｷ ﾀｲﾁ</v>
      </c>
      <c r="O1039" t="str">
        <f>$J1039&amp;" "&amp;$I1039&amp;" "&amp;"("&amp;$F1039&amp;")"</f>
        <v>JPN Taichi (M2)</v>
      </c>
      <c r="P1039" t="s">
        <v>4768</v>
      </c>
      <c r="Q1039" t="s">
        <v>4807</v>
      </c>
      <c r="R1039" s="118" t="str">
        <f>IF($B1039="","",RIGHT($E1039*1000+100+COUNTIF($E$2:$E1039,$E1039),9))</f>
        <v>010706101</v>
      </c>
    </row>
    <row r="1040" spans="1:18" customFormat="1" x14ac:dyDescent="0.4">
      <c r="A1040" s="259" t="s">
        <v>674</v>
      </c>
      <c r="B1040" s="259">
        <v>1039</v>
      </c>
      <c r="C1040" s="259" t="s">
        <v>685</v>
      </c>
      <c r="D1040" s="259" t="s">
        <v>686</v>
      </c>
      <c r="E1040" s="261">
        <v>20010908</v>
      </c>
      <c r="F1040" s="262" t="s">
        <v>453</v>
      </c>
      <c r="G1040">
        <v>28</v>
      </c>
      <c r="H1040" s="263" t="s">
        <v>687</v>
      </c>
      <c r="I1040" s="263" t="s">
        <v>688</v>
      </c>
      <c r="J1040" t="s">
        <v>4807</v>
      </c>
      <c r="L1040">
        <f>IFERROR(INDEX(所属情報!$E:$E,MATCH(男子登録情報!A1040,所属情報!$A:$A,0)),"")</f>
        <v>490054</v>
      </c>
      <c r="M1040" t="str">
        <f t="shared" si="32"/>
        <v>横谷　陸哉 (M2)</v>
      </c>
      <c r="N1040" t="str">
        <f t="shared" si="33"/>
        <v>ﾖｺﾀﾆ ﾘｸﾔ</v>
      </c>
      <c r="O1040" t="str">
        <f>$J1040&amp;" "&amp;$I1040&amp;" "&amp;"("&amp;$F1040&amp;")"</f>
        <v>JPN Rikuya (M2)</v>
      </c>
      <c r="P1040" t="s">
        <v>4772</v>
      </c>
      <c r="Q1040" t="s">
        <v>4807</v>
      </c>
      <c r="R1040" s="118" t="str">
        <f>IF($B1040="","",RIGHT($E1040*1000+100+COUNTIF($E$2:$E1040,$E1040),9))</f>
        <v>010908101</v>
      </c>
    </row>
    <row r="1041" spans="1:18" customFormat="1" x14ac:dyDescent="0.4">
      <c r="A1041" s="259" t="s">
        <v>674</v>
      </c>
      <c r="B1041" s="259">
        <v>1040</v>
      </c>
      <c r="C1041" s="259" t="s">
        <v>689</v>
      </c>
      <c r="D1041" s="259" t="s">
        <v>690</v>
      </c>
      <c r="E1041" s="261">
        <v>20011202</v>
      </c>
      <c r="F1041" s="262" t="s">
        <v>453</v>
      </c>
      <c r="G1041">
        <v>33</v>
      </c>
      <c r="H1041" s="263" t="s">
        <v>691</v>
      </c>
      <c r="I1041" s="263" t="s">
        <v>623</v>
      </c>
      <c r="J1041" t="s">
        <v>4807</v>
      </c>
      <c r="L1041">
        <f>IFERROR(INDEX(所属情報!$E:$E,MATCH(男子登録情報!A1041,所属情報!$A:$A,0)),"")</f>
        <v>490054</v>
      </c>
      <c r="M1041" t="str">
        <f t="shared" si="32"/>
        <v>山科　真之介 (M2)</v>
      </c>
      <c r="N1041" t="str">
        <f t="shared" si="33"/>
        <v>ﾔﾏｼﾅ ｼﾝﾉｽｹ</v>
      </c>
      <c r="O1041" t="str">
        <f>$J1041&amp;" "&amp;$I1041&amp;" "&amp;"("&amp;$F1041&amp;")"</f>
        <v>JPN Shinnosuke (M2)</v>
      </c>
      <c r="P1041" t="s">
        <v>4775</v>
      </c>
      <c r="Q1041" t="s">
        <v>4807</v>
      </c>
      <c r="R1041" s="118" t="str">
        <f>IF($B1041="","",RIGHT($E1041*1000+100+COUNTIF($E$2:$E1041,$E1041),9))</f>
        <v>011202101</v>
      </c>
    </row>
    <row r="1042" spans="1:18" customFormat="1" x14ac:dyDescent="0.4">
      <c r="A1042" s="259" t="s">
        <v>674</v>
      </c>
      <c r="B1042" s="259">
        <v>1041</v>
      </c>
      <c r="C1042" s="259" t="s">
        <v>692</v>
      </c>
      <c r="D1042" s="259" t="s">
        <v>693</v>
      </c>
      <c r="E1042" s="261">
        <v>20010518</v>
      </c>
      <c r="F1042" s="262" t="s">
        <v>453</v>
      </c>
      <c r="G1042">
        <v>28</v>
      </c>
      <c r="H1042" s="263" t="s">
        <v>694</v>
      </c>
      <c r="I1042" s="263" t="s">
        <v>386</v>
      </c>
      <c r="J1042" t="s">
        <v>4807</v>
      </c>
      <c r="L1042">
        <f>IFERROR(INDEX(所属情報!$E:$E,MATCH(男子登録情報!A1042,所属情報!$A:$A,0)),"")</f>
        <v>490054</v>
      </c>
      <c r="M1042" t="str">
        <f t="shared" si="32"/>
        <v>塚原　啓太 (M2)</v>
      </c>
      <c r="N1042" t="str">
        <f t="shared" si="33"/>
        <v>ﾂｶﾊﾗ ｹｲﾀ</v>
      </c>
      <c r="O1042" t="str">
        <f>$J1042&amp;" "&amp;$I1042&amp;" "&amp;"("&amp;$F1042&amp;")"</f>
        <v>JPN Keita (M2)</v>
      </c>
      <c r="P1042" t="s">
        <v>4764</v>
      </c>
      <c r="Q1042" t="s">
        <v>4807</v>
      </c>
      <c r="R1042" s="118" t="str">
        <f>IF($B1042="","",RIGHT($E1042*1000+100+COUNTIF($E$2:$E1042,$E1042),9))</f>
        <v>010518101</v>
      </c>
    </row>
    <row r="1043" spans="1:18" customFormat="1" x14ac:dyDescent="0.4">
      <c r="A1043" s="259" t="s">
        <v>674</v>
      </c>
      <c r="B1043" s="259">
        <v>1042</v>
      </c>
      <c r="C1043" s="259" t="s">
        <v>695</v>
      </c>
      <c r="D1043" s="259" t="s">
        <v>696</v>
      </c>
      <c r="E1043" s="261">
        <v>20010922</v>
      </c>
      <c r="F1043" s="262" t="s">
        <v>453</v>
      </c>
      <c r="G1043">
        <v>27</v>
      </c>
      <c r="H1043" s="263" t="s">
        <v>697</v>
      </c>
      <c r="I1043" s="263" t="s">
        <v>698</v>
      </c>
      <c r="J1043" t="s">
        <v>4807</v>
      </c>
      <c r="L1043">
        <f>IFERROR(INDEX(所属情報!$E:$E,MATCH(男子登録情報!A1043,所属情報!$A:$A,0)),"")</f>
        <v>490054</v>
      </c>
      <c r="M1043" t="str">
        <f t="shared" si="32"/>
        <v>前村　土温 (M2)</v>
      </c>
      <c r="N1043" t="str">
        <f t="shared" si="33"/>
        <v>ﾏｴﾑﾗ ﾄｵﾝ</v>
      </c>
      <c r="O1043" t="str">
        <f>$J1043&amp;" "&amp;$I1043&amp;" "&amp;"("&amp;$F1043&amp;")"</f>
        <v>JPN Toon (M2)</v>
      </c>
      <c r="P1043" t="s">
        <v>4770</v>
      </c>
      <c r="Q1043" t="s">
        <v>4807</v>
      </c>
      <c r="R1043" s="118" t="str">
        <f>IF($B1043="","",RIGHT($E1043*1000+100+COUNTIF($E$2:$E1043,$E1043),9))</f>
        <v>010922101</v>
      </c>
    </row>
    <row r="1044" spans="1:18" customFormat="1" x14ac:dyDescent="0.4">
      <c r="A1044" s="259" t="s">
        <v>674</v>
      </c>
      <c r="B1044" s="259">
        <v>1043</v>
      </c>
      <c r="C1044" s="259" t="s">
        <v>700</v>
      </c>
      <c r="D1044" s="259" t="s">
        <v>701</v>
      </c>
      <c r="E1044" s="261">
        <v>20011215</v>
      </c>
      <c r="F1044" s="262" t="s">
        <v>453</v>
      </c>
      <c r="G1044">
        <v>27</v>
      </c>
      <c r="H1044" s="263" t="s">
        <v>74</v>
      </c>
      <c r="I1044" s="263" t="s">
        <v>202</v>
      </c>
      <c r="J1044" t="s">
        <v>4807</v>
      </c>
      <c r="L1044">
        <f>IFERROR(INDEX(所属情報!$E:$E,MATCH(男子登録情報!A1044,所属情報!$A:$A,0)),"")</f>
        <v>490054</v>
      </c>
      <c r="M1044" t="str">
        <f t="shared" si="32"/>
        <v>上田　陽介 (M2)</v>
      </c>
      <c r="N1044" t="str">
        <f t="shared" si="33"/>
        <v>ｳｴﾀﾞ ﾖｳｽｹ</v>
      </c>
      <c r="O1044" t="str">
        <f>$J1044&amp;" "&amp;$I1044&amp;" "&amp;"("&amp;$F1044&amp;")"</f>
        <v>JPN Yosuke (M2)</v>
      </c>
      <c r="P1044" t="s">
        <v>4765</v>
      </c>
      <c r="Q1044" t="s">
        <v>4807</v>
      </c>
      <c r="R1044" s="118" t="str">
        <f>IF($B1044="","",RIGHT($E1044*1000+100+COUNTIF($E$2:$E1044,$E1044),9))</f>
        <v>011215101</v>
      </c>
    </row>
    <row r="1045" spans="1:18" customFormat="1" x14ac:dyDescent="0.4">
      <c r="A1045" s="259" t="s">
        <v>674</v>
      </c>
      <c r="B1045" s="259">
        <v>1044</v>
      </c>
      <c r="C1045" s="259" t="s">
        <v>702</v>
      </c>
      <c r="D1045" s="259" t="s">
        <v>703</v>
      </c>
      <c r="E1045" s="261">
        <v>20010529</v>
      </c>
      <c r="F1045" s="262" t="s">
        <v>453</v>
      </c>
      <c r="G1045">
        <v>27</v>
      </c>
      <c r="H1045" s="263" t="s">
        <v>704</v>
      </c>
      <c r="I1045" s="263" t="s">
        <v>50</v>
      </c>
      <c r="J1045" t="s">
        <v>4807</v>
      </c>
      <c r="L1045">
        <f>IFERROR(INDEX(所属情報!$E:$E,MATCH(男子登録情報!A1045,所属情報!$A:$A,0)),"")</f>
        <v>490054</v>
      </c>
      <c r="M1045" t="str">
        <f t="shared" si="32"/>
        <v>高見　哉多 (M2)</v>
      </c>
      <c r="N1045" t="str">
        <f t="shared" si="33"/>
        <v>ﾀｶﾐ ｶﾅﾀ</v>
      </c>
      <c r="O1045" t="str">
        <f>$J1045&amp;" "&amp;$I1045&amp;" "&amp;"("&amp;$F1045&amp;")"</f>
        <v>JPN Kanata (M2)</v>
      </c>
      <c r="P1045" t="s">
        <v>4780</v>
      </c>
      <c r="Q1045" t="s">
        <v>4807</v>
      </c>
      <c r="R1045" s="118" t="str">
        <f>IF($B1045="","",RIGHT($E1045*1000+100+COUNTIF($E$2:$E1045,$E1045),9))</f>
        <v>010529101</v>
      </c>
    </row>
    <row r="1046" spans="1:18" customFormat="1" x14ac:dyDescent="0.4">
      <c r="A1046" s="259" t="s">
        <v>674</v>
      </c>
      <c r="B1046" s="259">
        <v>1045</v>
      </c>
      <c r="C1046" s="259" t="s">
        <v>705</v>
      </c>
      <c r="D1046" s="259" t="s">
        <v>706</v>
      </c>
      <c r="E1046" s="261">
        <v>20010430</v>
      </c>
      <c r="F1046" s="262" t="s">
        <v>453</v>
      </c>
      <c r="G1046">
        <v>27</v>
      </c>
      <c r="H1046" s="263" t="s">
        <v>397</v>
      </c>
      <c r="I1046" s="263" t="s">
        <v>628</v>
      </c>
      <c r="J1046" t="s">
        <v>4807</v>
      </c>
      <c r="L1046">
        <f>IFERROR(INDEX(所属情報!$E:$E,MATCH(男子登録情報!A1046,所属情報!$A:$A,0)),"")</f>
        <v>490054</v>
      </c>
      <c r="M1046" t="str">
        <f t="shared" si="32"/>
        <v>平田　岳 (M2)</v>
      </c>
      <c r="N1046" t="str">
        <f t="shared" si="33"/>
        <v>ﾋﾗﾀ ｶﾞｸ</v>
      </c>
      <c r="O1046" t="str">
        <f>$J1046&amp;" "&amp;$I1046&amp;" "&amp;"("&amp;$F1046&amp;")"</f>
        <v>JPN Gaku (M2)</v>
      </c>
      <c r="P1046" t="s">
        <v>4765</v>
      </c>
      <c r="Q1046" t="s">
        <v>4807</v>
      </c>
      <c r="R1046" s="118" t="str">
        <f>IF($B1046="","",RIGHT($E1046*1000+100+COUNTIF($E$2:$E1046,$E1046),9))</f>
        <v>010430101</v>
      </c>
    </row>
    <row r="1047" spans="1:18" customFormat="1" x14ac:dyDescent="0.4">
      <c r="A1047" s="259" t="s">
        <v>674</v>
      </c>
      <c r="B1047" s="259">
        <v>1046</v>
      </c>
      <c r="C1047" s="259" t="s">
        <v>933</v>
      </c>
      <c r="D1047" s="259" t="s">
        <v>934</v>
      </c>
      <c r="E1047" s="261">
        <v>20021030</v>
      </c>
      <c r="F1047" s="262">
        <v>5</v>
      </c>
      <c r="G1047">
        <v>28</v>
      </c>
      <c r="H1047" s="263" t="s">
        <v>935</v>
      </c>
      <c r="I1047" s="263" t="s">
        <v>69</v>
      </c>
      <c r="J1047" t="s">
        <v>4807</v>
      </c>
      <c r="L1047">
        <f>IFERROR(INDEX(所属情報!$E:$E,MATCH(男子登録情報!A1047,所属情報!$A:$A,0)),"")</f>
        <v>490054</v>
      </c>
      <c r="M1047" t="str">
        <f t="shared" si="32"/>
        <v>青野　智也 (5)</v>
      </c>
      <c r="N1047" t="str">
        <f t="shared" si="33"/>
        <v>ｱｵﾉ ﾄﾓﾔ</v>
      </c>
      <c r="O1047" t="str">
        <f>$J1047&amp;" "&amp;$I1047&amp;" "&amp;"("&amp;$F1047&amp;")"</f>
        <v>JPN Tomoya (5)</v>
      </c>
      <c r="P1047" t="s">
        <v>4765</v>
      </c>
      <c r="Q1047" t="s">
        <v>4807</v>
      </c>
      <c r="R1047" s="118" t="str">
        <f>IF($B1047="","",RIGHT($E1047*1000+100+COUNTIF($E$2:$E1047,$E1047),9))</f>
        <v>021030103</v>
      </c>
    </row>
    <row r="1048" spans="1:18" customFormat="1" x14ac:dyDescent="0.4">
      <c r="A1048" s="259" t="s">
        <v>674</v>
      </c>
      <c r="B1048" s="259">
        <v>1047</v>
      </c>
      <c r="C1048" s="259" t="s">
        <v>1020</v>
      </c>
      <c r="D1048" s="259" t="s">
        <v>1021</v>
      </c>
      <c r="E1048" s="261">
        <v>20020330</v>
      </c>
      <c r="F1048" s="262" t="s">
        <v>150</v>
      </c>
      <c r="G1048">
        <v>28</v>
      </c>
      <c r="H1048" s="263" t="s">
        <v>905</v>
      </c>
      <c r="I1048" s="263" t="s">
        <v>154</v>
      </c>
      <c r="J1048" t="s">
        <v>4807</v>
      </c>
      <c r="L1048">
        <f>IFERROR(INDEX(所属情報!$E:$E,MATCH(男子登録情報!A1048,所属情報!$A:$A,0)),"")</f>
        <v>490054</v>
      </c>
      <c r="M1048" t="str">
        <f t="shared" si="32"/>
        <v>福本　雄太 (M1)</v>
      </c>
      <c r="N1048" t="str">
        <f t="shared" si="33"/>
        <v>ﾌｸﾓﾄ ﾕｳﾀ</v>
      </c>
      <c r="O1048" t="str">
        <f>$J1048&amp;" "&amp;$I1048&amp;" "&amp;"("&amp;$F1048&amp;")"</f>
        <v>JPN Yuta (M1)</v>
      </c>
      <c r="P1048" t="s">
        <v>4765</v>
      </c>
      <c r="Q1048" t="s">
        <v>4807</v>
      </c>
      <c r="R1048" s="118" t="str">
        <f>IF($B1048="","",RIGHT($E1048*1000+100+COUNTIF($E$2:$E1048,$E1048),9))</f>
        <v>020330101</v>
      </c>
    </row>
    <row r="1049" spans="1:18" customFormat="1" x14ac:dyDescent="0.4">
      <c r="A1049" s="259" t="s">
        <v>674</v>
      </c>
      <c r="B1049" s="259">
        <v>1048</v>
      </c>
      <c r="C1049" s="259" t="s">
        <v>1022</v>
      </c>
      <c r="D1049" s="259" t="s">
        <v>1023</v>
      </c>
      <c r="E1049" s="261">
        <v>20030112</v>
      </c>
      <c r="F1049" s="262" t="s">
        <v>150</v>
      </c>
      <c r="G1049">
        <v>28</v>
      </c>
      <c r="H1049" s="263" t="s">
        <v>677</v>
      </c>
      <c r="I1049" s="263" t="s">
        <v>187</v>
      </c>
      <c r="J1049" t="s">
        <v>4807</v>
      </c>
      <c r="L1049">
        <f>IFERROR(INDEX(所属情報!$E:$E,MATCH(男子登録情報!A1049,所属情報!$A:$A,0)),"")</f>
        <v>490054</v>
      </c>
      <c r="M1049" t="str">
        <f t="shared" si="32"/>
        <v>谷垣　幹 (M1)</v>
      </c>
      <c r="N1049" t="str">
        <f t="shared" si="33"/>
        <v>ﾀﾆｶﾞｷ ﾂﾖｼ</v>
      </c>
      <c r="O1049" t="str">
        <f>$J1049&amp;" "&amp;$I1049&amp;" "&amp;"("&amp;$F1049&amp;")"</f>
        <v>JPN Tsuyoshi (M1)</v>
      </c>
      <c r="P1049" t="s">
        <v>4771</v>
      </c>
      <c r="Q1049" t="s">
        <v>4807</v>
      </c>
      <c r="R1049" s="118" t="str">
        <f>IF($B1049="","",RIGHT($E1049*1000+100+COUNTIF($E$2:$E1049,$E1049),9))</f>
        <v>030112101</v>
      </c>
    </row>
    <row r="1050" spans="1:18" customFormat="1" x14ac:dyDescent="0.4">
      <c r="A1050" s="259" t="s">
        <v>674</v>
      </c>
      <c r="B1050" s="259">
        <v>1049</v>
      </c>
      <c r="C1050" s="259" t="s">
        <v>1024</v>
      </c>
      <c r="D1050" s="259" t="s">
        <v>1025</v>
      </c>
      <c r="E1050" s="261">
        <v>20021203</v>
      </c>
      <c r="F1050" s="262">
        <v>5</v>
      </c>
      <c r="G1050">
        <v>23</v>
      </c>
      <c r="H1050" s="263" t="s">
        <v>53</v>
      </c>
      <c r="I1050" s="263" t="s">
        <v>418</v>
      </c>
      <c r="J1050" t="s">
        <v>4807</v>
      </c>
      <c r="L1050">
        <f>IFERROR(INDEX(所属情報!$E:$E,MATCH(男子登録情報!A1050,所属情報!$A:$A,0)),"")</f>
        <v>490054</v>
      </c>
      <c r="M1050" t="str">
        <f t="shared" si="32"/>
        <v>伊藤　拓真 (5)</v>
      </c>
      <c r="N1050" t="str">
        <f t="shared" si="33"/>
        <v>ｲﾄｳ ﾀｸﾏ</v>
      </c>
      <c r="O1050" t="str">
        <f>$J1050&amp;" "&amp;$I1050&amp;" "&amp;"("&amp;$F1050&amp;")"</f>
        <v>JPN Takuma (5)</v>
      </c>
      <c r="P1050" t="s">
        <v>4772</v>
      </c>
      <c r="Q1050" t="s">
        <v>4807</v>
      </c>
      <c r="R1050" s="118" t="str">
        <f>IF($B1050="","",RIGHT($E1050*1000+100+COUNTIF($E$2:$E1050,$E1050),9))</f>
        <v>021203101</v>
      </c>
    </row>
    <row r="1051" spans="1:18" customFormat="1" x14ac:dyDescent="0.4">
      <c r="A1051" s="259" t="s">
        <v>674</v>
      </c>
      <c r="B1051" s="259">
        <v>1050</v>
      </c>
      <c r="C1051" s="259" t="s">
        <v>1026</v>
      </c>
      <c r="D1051" s="259" t="s">
        <v>1027</v>
      </c>
      <c r="E1051" s="261">
        <v>20010603</v>
      </c>
      <c r="F1051" s="262" t="s">
        <v>150</v>
      </c>
      <c r="G1051">
        <v>28</v>
      </c>
      <c r="H1051" s="263" t="s">
        <v>1028</v>
      </c>
      <c r="I1051" s="263" t="s">
        <v>33</v>
      </c>
      <c r="J1051" t="s">
        <v>4807</v>
      </c>
      <c r="L1051">
        <f>IFERROR(INDEX(所属情報!$E:$E,MATCH(男子登録情報!A1051,所属情報!$A:$A,0)),"")</f>
        <v>490054</v>
      </c>
      <c r="M1051" t="str">
        <f t="shared" si="32"/>
        <v>角川　裕哉 (M1)</v>
      </c>
      <c r="N1051" t="str">
        <f t="shared" si="33"/>
        <v>ｶﾄﾞｶﾜ ﾕｳﾔ</v>
      </c>
      <c r="O1051" t="str">
        <f>$J1051&amp;" "&amp;$I1051&amp;" "&amp;"("&amp;$F1051&amp;")"</f>
        <v>JPN Yuya (M1)</v>
      </c>
      <c r="P1051" t="s">
        <v>4771</v>
      </c>
      <c r="Q1051" t="s">
        <v>4807</v>
      </c>
      <c r="R1051" s="118" t="str">
        <f>IF($B1051="","",RIGHT($E1051*1000+100+COUNTIF($E$2:$E1051,$E1051),9))</f>
        <v>010603101</v>
      </c>
    </row>
    <row r="1052" spans="1:18" customFormat="1" x14ac:dyDescent="0.4">
      <c r="A1052" s="259" t="s">
        <v>674</v>
      </c>
      <c r="B1052" s="259">
        <v>1051</v>
      </c>
      <c r="C1052" s="259" t="s">
        <v>1029</v>
      </c>
      <c r="D1052" s="259" t="s">
        <v>1030</v>
      </c>
      <c r="E1052" s="261">
        <v>20020917</v>
      </c>
      <c r="F1052" s="262" t="s">
        <v>150</v>
      </c>
      <c r="G1052">
        <v>28</v>
      </c>
      <c r="H1052" s="263" t="s">
        <v>214</v>
      </c>
      <c r="I1052" s="263" t="s">
        <v>246</v>
      </c>
      <c r="J1052" t="s">
        <v>4807</v>
      </c>
      <c r="L1052">
        <f>IFERROR(INDEX(所属情報!$E:$E,MATCH(男子登録情報!A1052,所属情報!$A:$A,0)),"")</f>
        <v>490054</v>
      </c>
      <c r="M1052" t="str">
        <f t="shared" si="32"/>
        <v>中山　翔太 (M1)</v>
      </c>
      <c r="N1052" t="str">
        <f t="shared" si="33"/>
        <v>ﾅｶﾔﾏ ｼｮｳﾀ</v>
      </c>
      <c r="O1052" t="str">
        <f>$J1052&amp;" "&amp;$I1052&amp;" "&amp;"("&amp;$F1052&amp;")"</f>
        <v>JPN Shota (M1)</v>
      </c>
      <c r="P1052" t="s">
        <v>4770</v>
      </c>
      <c r="Q1052" t="s">
        <v>4807</v>
      </c>
      <c r="R1052" s="118" t="str">
        <f>IF($B1052="","",RIGHT($E1052*1000+100+COUNTIF($E$2:$E1052,$E1052),9))</f>
        <v>020917101</v>
      </c>
    </row>
    <row r="1053" spans="1:18" customFormat="1" x14ac:dyDescent="0.4">
      <c r="A1053" s="259" t="s">
        <v>674</v>
      </c>
      <c r="B1053" s="259">
        <v>1052</v>
      </c>
      <c r="C1053" s="259" t="s">
        <v>894</v>
      </c>
      <c r="D1053" s="259" t="s">
        <v>895</v>
      </c>
      <c r="E1053" s="261">
        <v>20021104</v>
      </c>
      <c r="F1053" s="262" t="s">
        <v>150</v>
      </c>
      <c r="G1053">
        <v>28</v>
      </c>
      <c r="H1053" s="263" t="s">
        <v>896</v>
      </c>
      <c r="I1053" s="263" t="s">
        <v>181</v>
      </c>
      <c r="J1053" t="s">
        <v>4807</v>
      </c>
      <c r="L1053">
        <f>IFERROR(INDEX(所属情報!$E:$E,MATCH(男子登録情報!A1053,所属情報!$A:$A,0)),"")</f>
        <v>490054</v>
      </c>
      <c r="M1053" t="str">
        <f t="shared" si="32"/>
        <v>木子　雄斗 (M1)</v>
      </c>
      <c r="N1053" t="str">
        <f t="shared" si="33"/>
        <v>ｷｺﾞ ﾕｳﾄ</v>
      </c>
      <c r="O1053" t="str">
        <f>$J1053&amp;" "&amp;$I1053&amp;" "&amp;"("&amp;$F1053&amp;")"</f>
        <v>JPN Yuto (M1)</v>
      </c>
      <c r="P1053" t="s">
        <v>4764</v>
      </c>
      <c r="Q1053" t="s">
        <v>4807</v>
      </c>
      <c r="R1053" s="118" t="str">
        <f>IF($B1053="","",RIGHT($E1053*1000+100+COUNTIF($E$2:$E1053,$E1053),9))</f>
        <v>021104101</v>
      </c>
    </row>
    <row r="1054" spans="1:18" customFormat="1" x14ac:dyDescent="0.4">
      <c r="A1054" s="259" t="s">
        <v>674</v>
      </c>
      <c r="B1054" s="259">
        <v>1053</v>
      </c>
      <c r="C1054" s="259" t="s">
        <v>2713</v>
      </c>
      <c r="D1054" s="259" t="s">
        <v>2714</v>
      </c>
      <c r="E1054" s="261">
        <v>20040125</v>
      </c>
      <c r="F1054" s="262">
        <v>4</v>
      </c>
      <c r="G1054">
        <v>28</v>
      </c>
      <c r="H1054" s="263" t="s">
        <v>707</v>
      </c>
      <c r="I1054" s="263" t="s">
        <v>222</v>
      </c>
      <c r="J1054" t="s">
        <v>4807</v>
      </c>
      <c r="L1054">
        <f>IFERROR(INDEX(所属情報!$E:$E,MATCH(男子登録情報!A1054,所属情報!$A:$A,0)),"")</f>
        <v>490054</v>
      </c>
      <c r="M1054" t="str">
        <f t="shared" si="32"/>
        <v>宮田　晴人 (4)</v>
      </c>
      <c r="N1054" t="str">
        <f t="shared" si="33"/>
        <v>ﾐﾔﾀ ﾊﾙﾄ</v>
      </c>
      <c r="O1054" t="str">
        <f>$J1054&amp;" "&amp;$I1054&amp;" "&amp;"("&amp;$F1054&amp;")"</f>
        <v>JPN Haruto (4)</v>
      </c>
      <c r="P1054" t="s">
        <v>4766</v>
      </c>
      <c r="Q1054" t="s">
        <v>4807</v>
      </c>
      <c r="R1054" s="118" t="str">
        <f>IF($B1054="","",RIGHT($E1054*1000+100+COUNTIF($E$2:$E1054,$E1054),9))</f>
        <v>040125101</v>
      </c>
    </row>
    <row r="1055" spans="1:18" customFormat="1" x14ac:dyDescent="0.4">
      <c r="A1055" s="259" t="s">
        <v>674</v>
      </c>
      <c r="B1055" s="259">
        <v>1054</v>
      </c>
      <c r="C1055" s="259" t="s">
        <v>2715</v>
      </c>
      <c r="D1055" s="259" t="s">
        <v>2716</v>
      </c>
      <c r="E1055" s="261">
        <v>20020704</v>
      </c>
      <c r="F1055" s="262">
        <v>4</v>
      </c>
      <c r="G1055">
        <v>28</v>
      </c>
      <c r="H1055" s="263" t="s">
        <v>2717</v>
      </c>
      <c r="I1055" s="263" t="s">
        <v>75</v>
      </c>
      <c r="J1055" t="s">
        <v>4807</v>
      </c>
      <c r="L1055">
        <f>IFERROR(INDEX(所属情報!$E:$E,MATCH(男子登録情報!A1055,所属情報!$A:$A,0)),"")</f>
        <v>490054</v>
      </c>
      <c r="M1055" t="str">
        <f t="shared" si="32"/>
        <v>則岡　颯太 (4)</v>
      </c>
      <c r="N1055" t="str">
        <f t="shared" si="33"/>
        <v>ﾉﾘｵｶ ｿｳﾀ</v>
      </c>
      <c r="O1055" t="str">
        <f>$J1055&amp;" "&amp;$I1055&amp;" "&amp;"("&amp;$F1055&amp;")"</f>
        <v>JPN Sota (4)</v>
      </c>
      <c r="P1055" t="s">
        <v>4771</v>
      </c>
      <c r="Q1055" t="s">
        <v>4807</v>
      </c>
      <c r="R1055" s="118" t="str">
        <f>IF($B1055="","",RIGHT($E1055*1000+100+COUNTIF($E$2:$E1055,$E1055),9))</f>
        <v>020704101</v>
      </c>
    </row>
    <row r="1056" spans="1:18" customFormat="1" x14ac:dyDescent="0.4">
      <c r="A1056" s="259" t="s">
        <v>674</v>
      </c>
      <c r="B1056" s="259">
        <v>1055</v>
      </c>
      <c r="C1056" s="259" t="s">
        <v>2718</v>
      </c>
      <c r="D1056" s="259" t="s">
        <v>1090</v>
      </c>
      <c r="E1056" s="261">
        <v>20030717</v>
      </c>
      <c r="F1056" s="262">
        <v>4</v>
      </c>
      <c r="G1056">
        <v>28</v>
      </c>
      <c r="H1056" s="263" t="s">
        <v>27</v>
      </c>
      <c r="I1056" s="263" t="s">
        <v>55</v>
      </c>
      <c r="J1056" t="s">
        <v>4807</v>
      </c>
      <c r="L1056">
        <f>IFERROR(INDEX(所属情報!$E:$E,MATCH(男子登録情報!A1056,所属情報!$A:$A,0)),"")</f>
        <v>490054</v>
      </c>
      <c r="M1056" t="str">
        <f t="shared" si="32"/>
        <v>藤本　亮 (4)</v>
      </c>
      <c r="N1056" t="str">
        <f t="shared" si="33"/>
        <v>ﾌｼﾞﾓﾄ ﾘｮｳ</v>
      </c>
      <c r="O1056" t="str">
        <f>$J1056&amp;" "&amp;$I1056&amp;" "&amp;"("&amp;$F1056&amp;")"</f>
        <v>JPN Ryo (4)</v>
      </c>
      <c r="P1056" t="s">
        <v>4782</v>
      </c>
      <c r="Q1056" t="s">
        <v>4807</v>
      </c>
      <c r="R1056" s="118" t="str">
        <f>IF($B1056="","",RIGHT($E1056*1000+100+COUNTIF($E$2:$E1056,$E1056),9))</f>
        <v>030717103</v>
      </c>
    </row>
    <row r="1057" spans="1:18" customFormat="1" x14ac:dyDescent="0.4">
      <c r="A1057" s="259" t="s">
        <v>674</v>
      </c>
      <c r="B1057" s="259">
        <v>1056</v>
      </c>
      <c r="C1057" s="259" t="s">
        <v>2719</v>
      </c>
      <c r="D1057" s="259" t="s">
        <v>2720</v>
      </c>
      <c r="E1057" s="261">
        <v>20030406</v>
      </c>
      <c r="F1057" s="262">
        <v>4</v>
      </c>
      <c r="G1057">
        <v>28</v>
      </c>
      <c r="H1057" s="263" t="s">
        <v>765</v>
      </c>
      <c r="I1057" s="263" t="s">
        <v>2721</v>
      </c>
      <c r="J1057" t="s">
        <v>4807</v>
      </c>
      <c r="L1057">
        <f>IFERROR(INDEX(所属情報!$E:$E,MATCH(男子登録情報!A1057,所属情報!$A:$A,0)),"")</f>
        <v>490054</v>
      </c>
      <c r="M1057" t="str">
        <f t="shared" si="32"/>
        <v>出口　友淳 (4)</v>
      </c>
      <c r="N1057" t="str">
        <f t="shared" si="33"/>
        <v>ﾃﾞｸﾞﾁ ﾄﾓｱﾂ</v>
      </c>
      <c r="O1057" t="str">
        <f>$J1057&amp;" "&amp;$I1057&amp;" "&amp;"("&amp;$F1057&amp;")"</f>
        <v>JPN Tomoatsu (4)</v>
      </c>
      <c r="P1057" t="s">
        <v>4770</v>
      </c>
      <c r="Q1057" t="s">
        <v>4807</v>
      </c>
      <c r="R1057" s="118" t="str">
        <f>IF($B1057="","",RIGHT($E1057*1000+100+COUNTIF($E$2:$E1057,$E1057),9))</f>
        <v>030406104</v>
      </c>
    </row>
    <row r="1058" spans="1:18" customFormat="1" x14ac:dyDescent="0.4">
      <c r="A1058" s="259" t="s">
        <v>674</v>
      </c>
      <c r="B1058" s="259">
        <v>1057</v>
      </c>
      <c r="C1058" s="259" t="s">
        <v>2722</v>
      </c>
      <c r="D1058" s="259" t="s">
        <v>633</v>
      </c>
      <c r="E1058" s="261">
        <v>20030531</v>
      </c>
      <c r="F1058" s="262">
        <v>4</v>
      </c>
      <c r="G1058">
        <v>28</v>
      </c>
      <c r="H1058" s="263" t="s">
        <v>355</v>
      </c>
      <c r="I1058" s="263" t="s">
        <v>43</v>
      </c>
      <c r="J1058" t="s">
        <v>4807</v>
      </c>
      <c r="L1058">
        <f>IFERROR(INDEX(所属情報!$E:$E,MATCH(男子登録情報!A1058,所属情報!$A:$A,0)),"")</f>
        <v>490054</v>
      </c>
      <c r="M1058" t="str">
        <f t="shared" si="32"/>
        <v>西田　匠見 (4)</v>
      </c>
      <c r="N1058" t="str">
        <f t="shared" si="33"/>
        <v>ﾆｼﾀﾞ ﾀｸﾐ</v>
      </c>
      <c r="O1058" t="str">
        <f>$J1058&amp;" "&amp;$I1058&amp;" "&amp;"("&amp;$F1058&amp;")"</f>
        <v>JPN Takumi (4)</v>
      </c>
      <c r="P1058" t="s">
        <v>4765</v>
      </c>
      <c r="Q1058" t="s">
        <v>4807</v>
      </c>
      <c r="R1058" s="118" t="str">
        <f>IF($B1058="","",RIGHT($E1058*1000+100+COUNTIF($E$2:$E1058,$E1058),9))</f>
        <v>030531101</v>
      </c>
    </row>
    <row r="1059" spans="1:18" customFormat="1" x14ac:dyDescent="0.4">
      <c r="A1059" s="259" t="s">
        <v>674</v>
      </c>
      <c r="B1059" s="259">
        <v>1058</v>
      </c>
      <c r="C1059" s="259" t="s">
        <v>2723</v>
      </c>
      <c r="D1059" s="259" t="s">
        <v>2724</v>
      </c>
      <c r="E1059" s="261">
        <v>20020722</v>
      </c>
      <c r="F1059" s="262">
        <v>4</v>
      </c>
      <c r="G1059">
        <v>27</v>
      </c>
      <c r="H1059" s="263" t="s">
        <v>178</v>
      </c>
      <c r="I1059" s="263" t="s">
        <v>433</v>
      </c>
      <c r="J1059" t="s">
        <v>4807</v>
      </c>
      <c r="L1059">
        <f>IFERROR(INDEX(所属情報!$E:$E,MATCH(男子登録情報!A1059,所属情報!$A:$A,0)),"")</f>
        <v>490054</v>
      </c>
      <c r="M1059" t="str">
        <f t="shared" si="32"/>
        <v>増田　圭紀 (4)</v>
      </c>
      <c r="N1059" t="str">
        <f t="shared" si="33"/>
        <v>ﾏｽﾀﾞ ﾖｼｷ</v>
      </c>
      <c r="O1059" t="str">
        <f>$J1059&amp;" "&amp;$I1059&amp;" "&amp;"("&amp;$F1059&amp;")"</f>
        <v>JPN Yoshiki (4)</v>
      </c>
      <c r="P1059" t="s">
        <v>4770</v>
      </c>
      <c r="Q1059" t="s">
        <v>4807</v>
      </c>
      <c r="R1059" s="118" t="str">
        <f>IF($B1059="","",RIGHT($E1059*1000+100+COUNTIF($E$2:$E1059,$E1059),9))</f>
        <v>020722101</v>
      </c>
    </row>
    <row r="1060" spans="1:18" customFormat="1" x14ac:dyDescent="0.4">
      <c r="A1060" s="259" t="s">
        <v>674</v>
      </c>
      <c r="B1060" s="259">
        <v>1059</v>
      </c>
      <c r="C1060" s="259" t="s">
        <v>2725</v>
      </c>
      <c r="D1060" s="259" t="s">
        <v>2726</v>
      </c>
      <c r="E1060" s="261">
        <v>20030722</v>
      </c>
      <c r="F1060" s="262">
        <v>4</v>
      </c>
      <c r="G1060">
        <v>28</v>
      </c>
      <c r="H1060" s="263" t="s">
        <v>1991</v>
      </c>
      <c r="I1060" s="263" t="s">
        <v>286</v>
      </c>
      <c r="J1060" t="s">
        <v>4807</v>
      </c>
      <c r="L1060">
        <f>IFERROR(INDEX(所属情報!$E:$E,MATCH(男子登録情報!A1060,所属情報!$A:$A,0)),"")</f>
        <v>490054</v>
      </c>
      <c r="M1060" t="str">
        <f t="shared" si="32"/>
        <v>宮阪　朋宏 (4)</v>
      </c>
      <c r="N1060" t="str">
        <f t="shared" si="33"/>
        <v>ﾐﾔｻｶ ﾄﾓﾋﾛ</v>
      </c>
      <c r="O1060" t="str">
        <f>$J1060&amp;" "&amp;$I1060&amp;" "&amp;"("&amp;$F1060&amp;")"</f>
        <v>JPN Tomohiro (4)</v>
      </c>
      <c r="P1060" t="s">
        <v>4770</v>
      </c>
      <c r="Q1060" t="s">
        <v>4807</v>
      </c>
      <c r="R1060" s="118" t="str">
        <f>IF($B1060="","",RIGHT($E1060*1000+100+COUNTIF($E$2:$E1060,$E1060),9))</f>
        <v>030722102</v>
      </c>
    </row>
    <row r="1061" spans="1:18" customFormat="1" x14ac:dyDescent="0.4">
      <c r="A1061" s="259" t="s">
        <v>674</v>
      </c>
      <c r="B1061" s="259">
        <v>1060</v>
      </c>
      <c r="C1061" s="259" t="s">
        <v>2727</v>
      </c>
      <c r="D1061" s="259" t="s">
        <v>2728</v>
      </c>
      <c r="E1061" s="261">
        <v>20020910</v>
      </c>
      <c r="F1061" s="262">
        <v>4</v>
      </c>
      <c r="G1061">
        <v>28</v>
      </c>
      <c r="H1061" s="263" t="s">
        <v>887</v>
      </c>
      <c r="I1061" s="263" t="s">
        <v>183</v>
      </c>
      <c r="J1061" t="s">
        <v>4807</v>
      </c>
      <c r="L1061">
        <f>IFERROR(INDEX(所属情報!$E:$E,MATCH(男子登録情報!A1061,所属情報!$A:$A,0)),"")</f>
        <v>490054</v>
      </c>
      <c r="M1061" t="str">
        <f t="shared" si="32"/>
        <v>平尾　瑛 (4)</v>
      </c>
      <c r="N1061" t="str">
        <f t="shared" si="33"/>
        <v>ﾋﾗｵ ｱｷﾗ</v>
      </c>
      <c r="O1061" t="str">
        <f>$J1061&amp;" "&amp;$I1061&amp;" "&amp;"("&amp;$F1061&amp;")"</f>
        <v>JPN Akira (4)</v>
      </c>
      <c r="P1061" t="s">
        <v>4771</v>
      </c>
      <c r="Q1061" t="s">
        <v>4807</v>
      </c>
      <c r="R1061" s="118" t="str">
        <f>IF($B1061="","",RIGHT($E1061*1000+100+COUNTIF($E$2:$E1061,$E1061),9))</f>
        <v>020910101</v>
      </c>
    </row>
    <row r="1062" spans="1:18" customFormat="1" x14ac:dyDescent="0.4">
      <c r="A1062" s="259" t="s">
        <v>674</v>
      </c>
      <c r="B1062" s="259">
        <v>1061</v>
      </c>
      <c r="C1062" s="259" t="s">
        <v>2729</v>
      </c>
      <c r="D1062" s="259" t="s">
        <v>2730</v>
      </c>
      <c r="E1062" s="261">
        <v>20031118</v>
      </c>
      <c r="F1062" s="262">
        <v>4</v>
      </c>
      <c r="G1062">
        <v>18</v>
      </c>
      <c r="H1062" s="263" t="s">
        <v>470</v>
      </c>
      <c r="I1062" s="263" t="s">
        <v>386</v>
      </c>
      <c r="J1062" t="s">
        <v>4807</v>
      </c>
      <c r="L1062">
        <f>IFERROR(INDEX(所属情報!$E:$E,MATCH(男子登録情報!A1062,所属情報!$A:$A,0)),"")</f>
        <v>490054</v>
      </c>
      <c r="M1062" t="str">
        <f t="shared" si="32"/>
        <v>岡部　恵大 (4)</v>
      </c>
      <c r="N1062" t="str">
        <f t="shared" si="33"/>
        <v>ｵｶﾍﾞ ｹｲﾀ</v>
      </c>
      <c r="O1062" t="str">
        <f>$J1062&amp;" "&amp;$I1062&amp;" "&amp;"("&amp;$F1062&amp;")"</f>
        <v>JPN Keita (4)</v>
      </c>
      <c r="P1062" t="s">
        <v>4771</v>
      </c>
      <c r="Q1062" t="s">
        <v>4807</v>
      </c>
      <c r="R1062" s="118" t="str">
        <f>IF($B1062="","",RIGHT($E1062*1000+100+COUNTIF($E$2:$E1062,$E1062),9))</f>
        <v>031118103</v>
      </c>
    </row>
    <row r="1063" spans="1:18" customFormat="1" x14ac:dyDescent="0.4">
      <c r="A1063" s="259" t="s">
        <v>674</v>
      </c>
      <c r="B1063" s="259">
        <v>1062</v>
      </c>
      <c r="C1063" s="259" t="s">
        <v>2731</v>
      </c>
      <c r="D1063" s="259" t="s">
        <v>2732</v>
      </c>
      <c r="E1063" s="261">
        <v>20030804</v>
      </c>
      <c r="F1063" s="262">
        <v>4</v>
      </c>
      <c r="G1063">
        <v>29</v>
      </c>
      <c r="H1063" s="263" t="s">
        <v>30</v>
      </c>
      <c r="I1063" s="263" t="s">
        <v>155</v>
      </c>
      <c r="J1063" t="s">
        <v>4807</v>
      </c>
      <c r="L1063">
        <f>IFERROR(INDEX(所属情報!$E:$E,MATCH(男子登録情報!A1063,所属情報!$A:$A,0)),"")</f>
        <v>490054</v>
      </c>
      <c r="M1063" t="str">
        <f t="shared" si="32"/>
        <v>岡田　亮太 (4)</v>
      </c>
      <c r="N1063" t="str">
        <f t="shared" si="33"/>
        <v>ｵｶﾀﾞ ﾘｮｳﾀ</v>
      </c>
      <c r="O1063" t="str">
        <f>$J1063&amp;" "&amp;$I1063&amp;" "&amp;"("&amp;$F1063&amp;")"</f>
        <v>JPN Ryota (4)</v>
      </c>
      <c r="P1063" t="s">
        <v>4765</v>
      </c>
      <c r="Q1063" t="s">
        <v>4807</v>
      </c>
      <c r="R1063" s="118" t="str">
        <f>IF($B1063="","",RIGHT($E1063*1000+100+COUNTIF($E$2:$E1063,$E1063),9))</f>
        <v>030804103</v>
      </c>
    </row>
    <row r="1064" spans="1:18" customFormat="1" x14ac:dyDescent="0.4">
      <c r="A1064" s="259" t="s">
        <v>674</v>
      </c>
      <c r="B1064" s="259">
        <v>1063</v>
      </c>
      <c r="C1064" s="259" t="s">
        <v>2733</v>
      </c>
      <c r="D1064" s="259" t="s">
        <v>2734</v>
      </c>
      <c r="E1064" s="261">
        <v>20030724</v>
      </c>
      <c r="F1064" s="262">
        <v>4</v>
      </c>
      <c r="G1064">
        <v>28</v>
      </c>
      <c r="H1064" s="263" t="s">
        <v>270</v>
      </c>
      <c r="I1064" s="263" t="s">
        <v>303</v>
      </c>
      <c r="J1064" t="s">
        <v>4807</v>
      </c>
      <c r="L1064">
        <f>IFERROR(INDEX(所属情報!$E:$E,MATCH(男子登録情報!A1064,所属情報!$A:$A,0)),"")</f>
        <v>490054</v>
      </c>
      <c r="M1064" t="str">
        <f t="shared" si="32"/>
        <v>平井　康士朗 (4)</v>
      </c>
      <c r="N1064" t="str">
        <f t="shared" si="33"/>
        <v>ﾋﾗｲ ｺｳｼﾛｳ</v>
      </c>
      <c r="O1064" t="str">
        <f>$J1064&amp;" "&amp;$I1064&amp;" "&amp;"("&amp;$F1064&amp;")"</f>
        <v>JPN Koshiro (4)</v>
      </c>
      <c r="P1064" t="s">
        <v>4764</v>
      </c>
      <c r="Q1064" t="s">
        <v>4807</v>
      </c>
      <c r="R1064" s="118" t="str">
        <f>IF($B1064="","",RIGHT($E1064*1000+100+COUNTIF($E$2:$E1064,$E1064),9))</f>
        <v>030724102</v>
      </c>
    </row>
    <row r="1065" spans="1:18" customFormat="1" x14ac:dyDescent="0.4">
      <c r="A1065" s="259" t="s">
        <v>674</v>
      </c>
      <c r="B1065" s="259">
        <v>1064</v>
      </c>
      <c r="C1065" s="259" t="s">
        <v>2735</v>
      </c>
      <c r="D1065" s="259" t="s">
        <v>2736</v>
      </c>
      <c r="E1065" s="261">
        <v>20031221</v>
      </c>
      <c r="F1065" s="262">
        <v>4</v>
      </c>
      <c r="G1065">
        <v>27</v>
      </c>
      <c r="H1065" s="263" t="s">
        <v>336</v>
      </c>
      <c r="I1065" s="263" t="s">
        <v>154</v>
      </c>
      <c r="J1065" t="s">
        <v>4807</v>
      </c>
      <c r="L1065">
        <f>IFERROR(INDEX(所属情報!$E:$E,MATCH(男子登録情報!A1065,所属情報!$A:$A,0)),"")</f>
        <v>490054</v>
      </c>
      <c r="M1065" t="str">
        <f t="shared" si="32"/>
        <v>小田　悠汰 (4)</v>
      </c>
      <c r="N1065" t="str">
        <f t="shared" si="33"/>
        <v>ｵﾀﾞ ﾕｳﾀ</v>
      </c>
      <c r="O1065" t="str">
        <f>$J1065&amp;" "&amp;$I1065&amp;" "&amp;"("&amp;$F1065&amp;")"</f>
        <v>JPN Yuta (4)</v>
      </c>
      <c r="P1065" t="s">
        <v>4765</v>
      </c>
      <c r="Q1065" t="s">
        <v>4807</v>
      </c>
      <c r="R1065" s="118" t="str">
        <f>IF($B1065="","",RIGHT($E1065*1000+100+COUNTIF($E$2:$E1065,$E1065),9))</f>
        <v>031221101</v>
      </c>
    </row>
    <row r="1066" spans="1:18" customFormat="1" x14ac:dyDescent="0.4">
      <c r="A1066" s="259" t="s">
        <v>674</v>
      </c>
      <c r="B1066" s="259">
        <v>1065</v>
      </c>
      <c r="C1066" s="259" t="s">
        <v>2737</v>
      </c>
      <c r="D1066" s="259" t="s">
        <v>2738</v>
      </c>
      <c r="E1066" s="261">
        <v>20040205</v>
      </c>
      <c r="F1066" s="262">
        <v>4</v>
      </c>
      <c r="G1066">
        <v>28</v>
      </c>
      <c r="H1066" s="263" t="s">
        <v>369</v>
      </c>
      <c r="I1066" s="263" t="s">
        <v>312</v>
      </c>
      <c r="J1066" t="s">
        <v>4807</v>
      </c>
      <c r="L1066">
        <f>IFERROR(INDEX(所属情報!$E:$E,MATCH(男子登録情報!A1066,所属情報!$A:$A,0)),"")</f>
        <v>490054</v>
      </c>
      <c r="M1066" t="str">
        <f t="shared" si="32"/>
        <v>新谷　浩生 (4)</v>
      </c>
      <c r="N1066" t="str">
        <f t="shared" si="33"/>
        <v>ｼﾝﾀﾆ ﾋﾛｷ</v>
      </c>
      <c r="O1066" t="str">
        <f>$J1066&amp;" "&amp;$I1066&amp;" "&amp;"("&amp;$F1066&amp;")"</f>
        <v>JPN Hiroki (4)</v>
      </c>
      <c r="P1066" t="s">
        <v>4782</v>
      </c>
      <c r="Q1066" t="s">
        <v>4807</v>
      </c>
      <c r="R1066" s="118" t="str">
        <f>IF($B1066="","",RIGHT($E1066*1000+100+COUNTIF($E$2:$E1066,$E1066),9))</f>
        <v>040205101</v>
      </c>
    </row>
    <row r="1067" spans="1:18" customFormat="1" x14ac:dyDescent="0.4">
      <c r="A1067" s="259" t="s">
        <v>674</v>
      </c>
      <c r="B1067" s="259">
        <v>1066</v>
      </c>
      <c r="C1067" s="259" t="s">
        <v>2739</v>
      </c>
      <c r="D1067" s="259" t="s">
        <v>2740</v>
      </c>
      <c r="E1067" s="261">
        <v>20020619</v>
      </c>
      <c r="F1067" s="262">
        <v>4</v>
      </c>
      <c r="G1067">
        <v>28</v>
      </c>
      <c r="H1067" s="263" t="s">
        <v>2741</v>
      </c>
      <c r="I1067" s="263" t="s">
        <v>261</v>
      </c>
      <c r="J1067" t="s">
        <v>4807</v>
      </c>
      <c r="L1067">
        <f>IFERROR(INDEX(所属情報!$E:$E,MATCH(男子登録情報!A1067,所属情報!$A:$A,0)),"")</f>
        <v>490054</v>
      </c>
      <c r="M1067" t="str">
        <f t="shared" si="32"/>
        <v>唐治谷　翔大 (4)</v>
      </c>
      <c r="N1067" t="str">
        <f t="shared" si="33"/>
        <v>ﾄｼﾞﾀﾆ ｼｮｳﾀﾞｲ</v>
      </c>
      <c r="O1067" t="str">
        <f>$J1067&amp;" "&amp;$I1067&amp;" "&amp;"("&amp;$F1067&amp;")"</f>
        <v>JPN Shodai (4)</v>
      </c>
      <c r="P1067" t="s">
        <v>4770</v>
      </c>
      <c r="Q1067" t="s">
        <v>4807</v>
      </c>
      <c r="R1067" s="118" t="str">
        <f>IF($B1067="","",RIGHT($E1067*1000+100+COUNTIF($E$2:$E1067,$E1067),9))</f>
        <v>020619101</v>
      </c>
    </row>
    <row r="1068" spans="1:18" customFormat="1" x14ac:dyDescent="0.4">
      <c r="A1068" s="259" t="s">
        <v>674</v>
      </c>
      <c r="B1068" s="259">
        <v>1067</v>
      </c>
      <c r="C1068" s="259" t="s">
        <v>2742</v>
      </c>
      <c r="D1068" s="259" t="s">
        <v>2743</v>
      </c>
      <c r="E1068" s="261">
        <v>20030922</v>
      </c>
      <c r="F1068" s="262">
        <v>4</v>
      </c>
      <c r="G1068">
        <v>27</v>
      </c>
      <c r="H1068" s="263" t="s">
        <v>244</v>
      </c>
      <c r="I1068" s="263" t="s">
        <v>497</v>
      </c>
      <c r="J1068" t="s">
        <v>4807</v>
      </c>
      <c r="L1068">
        <f>IFERROR(INDEX(所属情報!$E:$E,MATCH(男子登録情報!A1068,所属情報!$A:$A,0)),"")</f>
        <v>490054</v>
      </c>
      <c r="M1068" t="str">
        <f t="shared" si="32"/>
        <v>山本　倫士 (4)</v>
      </c>
      <c r="N1068" t="str">
        <f t="shared" si="33"/>
        <v>ﾔﾏﾓﾄ ｻﾄｼ</v>
      </c>
      <c r="O1068" t="str">
        <f>$J1068&amp;" "&amp;$I1068&amp;" "&amp;"("&amp;$F1068&amp;")"</f>
        <v>JPN Satoshi (4)</v>
      </c>
      <c r="P1068" t="s">
        <v>4765</v>
      </c>
      <c r="Q1068" t="s">
        <v>4807</v>
      </c>
      <c r="R1068" s="118" t="str">
        <f>IF($B1068="","",RIGHT($E1068*1000+100+COUNTIF($E$2:$E1068,$E1068),9))</f>
        <v>030922101</v>
      </c>
    </row>
    <row r="1069" spans="1:18" customFormat="1" x14ac:dyDescent="0.4">
      <c r="A1069" s="259" t="s">
        <v>674</v>
      </c>
      <c r="B1069" s="259">
        <v>1068</v>
      </c>
      <c r="C1069" s="259" t="s">
        <v>3828</v>
      </c>
      <c r="D1069" s="259" t="s">
        <v>3829</v>
      </c>
      <c r="E1069" s="261">
        <v>20040528</v>
      </c>
      <c r="F1069" s="262">
        <v>3</v>
      </c>
      <c r="G1069">
        <v>28</v>
      </c>
      <c r="H1069" s="263" t="s">
        <v>1769</v>
      </c>
      <c r="I1069" s="263" t="s">
        <v>745</v>
      </c>
      <c r="J1069" t="s">
        <v>4807</v>
      </c>
      <c r="L1069">
        <f>IFERROR(INDEX(所属情報!$E:$E,MATCH(男子登録情報!A1069,所属情報!$A:$A,0)),"")</f>
        <v>490054</v>
      </c>
      <c r="M1069" t="str">
        <f t="shared" si="32"/>
        <v>柴　吹 (3)</v>
      </c>
      <c r="N1069" t="str">
        <f t="shared" si="33"/>
        <v>ｼﾊﾞ ｲﾌﾞｷ</v>
      </c>
      <c r="O1069" t="str">
        <f>$J1069&amp;" "&amp;$I1069&amp;" "&amp;"("&amp;$F1069&amp;")"</f>
        <v>JPN Ibuki (3)</v>
      </c>
      <c r="P1069" t="s">
        <v>4765</v>
      </c>
      <c r="Q1069" t="s">
        <v>4807</v>
      </c>
      <c r="R1069" s="118" t="str">
        <f>IF($B1069="","",RIGHT($E1069*1000+100+COUNTIF($E$2:$E1069,$E1069),9))</f>
        <v>040528101</v>
      </c>
    </row>
    <row r="1070" spans="1:18" customFormat="1" x14ac:dyDescent="0.4">
      <c r="A1070" s="259" t="s">
        <v>674</v>
      </c>
      <c r="B1070" s="259">
        <v>1069</v>
      </c>
      <c r="C1070" s="259" t="s">
        <v>3830</v>
      </c>
      <c r="D1070" s="259" t="s">
        <v>3831</v>
      </c>
      <c r="E1070" s="261">
        <v>20040625</v>
      </c>
      <c r="F1070" s="262">
        <v>3</v>
      </c>
      <c r="G1070">
        <v>28</v>
      </c>
      <c r="H1070" s="263" t="s">
        <v>1106</v>
      </c>
      <c r="I1070" s="263" t="s">
        <v>76</v>
      </c>
      <c r="J1070" t="s">
        <v>4807</v>
      </c>
      <c r="L1070">
        <f>IFERROR(INDEX(所属情報!$E:$E,MATCH(男子登録情報!A1070,所属情報!$A:$A,0)),"")</f>
        <v>490054</v>
      </c>
      <c r="M1070" t="str">
        <f t="shared" si="32"/>
        <v>水田　湧士 (3)</v>
      </c>
      <c r="N1070" t="str">
        <f t="shared" si="33"/>
        <v>ﾐｽﾞﾀ ﾕｳｼ</v>
      </c>
      <c r="O1070" t="str">
        <f>$J1070&amp;" "&amp;$I1070&amp;" "&amp;"("&amp;$F1070&amp;")"</f>
        <v>JPN Yushi (3)</v>
      </c>
      <c r="P1070" t="s">
        <v>4765</v>
      </c>
      <c r="Q1070" t="s">
        <v>4807</v>
      </c>
      <c r="R1070" s="118" t="str">
        <f>IF($B1070="","",RIGHT($E1070*1000+100+COUNTIF($E$2:$E1070,$E1070),9))</f>
        <v>040625101</v>
      </c>
    </row>
    <row r="1071" spans="1:18" customFormat="1" x14ac:dyDescent="0.4">
      <c r="A1071" s="259" t="s">
        <v>674</v>
      </c>
      <c r="B1071" s="259">
        <v>1070</v>
      </c>
      <c r="C1071" s="259" t="s">
        <v>3832</v>
      </c>
      <c r="D1071" s="259" t="s">
        <v>3833</v>
      </c>
      <c r="E1071" s="261">
        <v>20041227</v>
      </c>
      <c r="F1071" s="262">
        <v>3</v>
      </c>
      <c r="G1071">
        <v>27</v>
      </c>
      <c r="H1071" s="263" t="s">
        <v>244</v>
      </c>
      <c r="I1071" s="263" t="s">
        <v>1096</v>
      </c>
      <c r="J1071" t="s">
        <v>4807</v>
      </c>
      <c r="L1071">
        <f>IFERROR(INDEX(所属情報!$E:$E,MATCH(男子登録情報!A1071,所属情報!$A:$A,0)),"")</f>
        <v>490054</v>
      </c>
      <c r="M1071" t="str">
        <f t="shared" si="32"/>
        <v>山本　凜 (3)</v>
      </c>
      <c r="N1071" t="str">
        <f t="shared" si="33"/>
        <v>ﾔﾏﾓﾄ ﾘﾝ</v>
      </c>
      <c r="O1071" t="str">
        <f>$J1071&amp;" "&amp;$I1071&amp;" "&amp;"("&amp;$F1071&amp;")"</f>
        <v>JPN Rin (3)</v>
      </c>
      <c r="P1071" t="s">
        <v>4771</v>
      </c>
      <c r="Q1071" t="s">
        <v>4807</v>
      </c>
      <c r="R1071" s="118" t="str">
        <f>IF($B1071="","",RIGHT($E1071*1000+100+COUNTIF($E$2:$E1071,$E1071),9))</f>
        <v>041227103</v>
      </c>
    </row>
    <row r="1072" spans="1:18" customFormat="1" x14ac:dyDescent="0.4">
      <c r="A1072" s="259" t="s">
        <v>674</v>
      </c>
      <c r="B1072" s="259">
        <v>1071</v>
      </c>
      <c r="C1072" s="259" t="s">
        <v>3834</v>
      </c>
      <c r="D1072" s="259" t="s">
        <v>3835</v>
      </c>
      <c r="E1072" s="261">
        <v>20050111</v>
      </c>
      <c r="F1072" s="262">
        <v>3</v>
      </c>
      <c r="G1072">
        <v>28</v>
      </c>
      <c r="H1072" s="263" t="s">
        <v>905</v>
      </c>
      <c r="I1072" s="263" t="s">
        <v>37</v>
      </c>
      <c r="J1072" t="s">
        <v>4807</v>
      </c>
      <c r="L1072">
        <f>IFERROR(INDEX(所属情報!$E:$E,MATCH(男子登録情報!A1072,所属情報!$A:$A,0)),"")</f>
        <v>490054</v>
      </c>
      <c r="M1072" t="str">
        <f t="shared" si="32"/>
        <v>福本　温基 (3)</v>
      </c>
      <c r="N1072" t="str">
        <f t="shared" si="33"/>
        <v>ﾌｸﾓﾄ ﾊﾙｷ</v>
      </c>
      <c r="O1072" t="str">
        <f>$J1072&amp;" "&amp;$I1072&amp;" "&amp;"("&amp;$F1072&amp;")"</f>
        <v>JPN Haruki (3)</v>
      </c>
      <c r="P1072" t="s">
        <v>4771</v>
      </c>
      <c r="Q1072" t="s">
        <v>4807</v>
      </c>
      <c r="R1072" s="118" t="str">
        <f>IF($B1072="","",RIGHT($E1072*1000+100+COUNTIF($E$2:$E1072,$E1072),9))</f>
        <v>050111102</v>
      </c>
    </row>
    <row r="1073" spans="1:18" customFormat="1" x14ac:dyDescent="0.4">
      <c r="A1073" s="259" t="s">
        <v>674</v>
      </c>
      <c r="B1073" s="259">
        <v>1072</v>
      </c>
      <c r="C1073" s="259" t="s">
        <v>3836</v>
      </c>
      <c r="D1073" s="259" t="s">
        <v>3837</v>
      </c>
      <c r="E1073" s="261">
        <v>20040316</v>
      </c>
      <c r="F1073" s="262">
        <v>3</v>
      </c>
      <c r="G1073">
        <v>28</v>
      </c>
      <c r="H1073" s="263" t="s">
        <v>174</v>
      </c>
      <c r="I1073" s="263" t="s">
        <v>632</v>
      </c>
      <c r="J1073" t="s">
        <v>4807</v>
      </c>
      <c r="L1073">
        <f>IFERROR(INDEX(所属情報!$E:$E,MATCH(男子登録情報!A1073,所属情報!$A:$A,0)),"")</f>
        <v>490054</v>
      </c>
      <c r="M1073" t="str">
        <f t="shared" si="32"/>
        <v>木村　聡一郎 (3)</v>
      </c>
      <c r="N1073" t="str">
        <f t="shared" si="33"/>
        <v>ｷﾑﾗ ｿｳｲﾁﾛｳ</v>
      </c>
      <c r="O1073" t="str">
        <f>$J1073&amp;" "&amp;$I1073&amp;" "&amp;"("&amp;$F1073&amp;")"</f>
        <v>JPN Soichiro (3)</v>
      </c>
      <c r="P1073" t="s">
        <v>4771</v>
      </c>
      <c r="Q1073" t="s">
        <v>4807</v>
      </c>
      <c r="R1073" s="118" t="str">
        <f>IF($B1073="","",RIGHT($E1073*1000+100+COUNTIF($E$2:$E1073,$E1073),9))</f>
        <v>040316101</v>
      </c>
    </row>
    <row r="1074" spans="1:18" customFormat="1" x14ac:dyDescent="0.4">
      <c r="A1074" s="259" t="s">
        <v>674</v>
      </c>
      <c r="B1074" s="259">
        <v>1073</v>
      </c>
      <c r="C1074" s="259" t="s">
        <v>3838</v>
      </c>
      <c r="D1074" s="259" t="s">
        <v>3839</v>
      </c>
      <c r="E1074" s="261">
        <v>20030711</v>
      </c>
      <c r="F1074" s="262">
        <v>3</v>
      </c>
      <c r="G1074">
        <v>27</v>
      </c>
      <c r="H1074" s="263" t="s">
        <v>24</v>
      </c>
      <c r="I1074" s="263" t="s">
        <v>155</v>
      </c>
      <c r="J1074" t="s">
        <v>4807</v>
      </c>
      <c r="L1074">
        <f>IFERROR(INDEX(所属情報!$E:$E,MATCH(男子登録情報!A1074,所属情報!$A:$A,0)),"")</f>
        <v>490054</v>
      </c>
      <c r="M1074" t="str">
        <f t="shared" si="32"/>
        <v>川上　諒太 (3)</v>
      </c>
      <c r="N1074" t="str">
        <f t="shared" si="33"/>
        <v>ｶﾜｶﾐ ﾘｮｳﾀ</v>
      </c>
      <c r="O1074" t="str">
        <f>$J1074&amp;" "&amp;$I1074&amp;" "&amp;"("&amp;$F1074&amp;")"</f>
        <v>JPN Ryota (3)</v>
      </c>
      <c r="P1074" t="s">
        <v>4770</v>
      </c>
      <c r="Q1074" t="s">
        <v>4807</v>
      </c>
      <c r="R1074" s="118" t="str">
        <f>IF($B1074="","",RIGHT($E1074*1000+100+COUNTIF($E$2:$E1074,$E1074),9))</f>
        <v>030711102</v>
      </c>
    </row>
    <row r="1075" spans="1:18" customFormat="1" x14ac:dyDescent="0.4">
      <c r="A1075" s="259" t="s">
        <v>674</v>
      </c>
      <c r="B1075" s="259">
        <v>1074</v>
      </c>
      <c r="C1075" s="259" t="s">
        <v>3840</v>
      </c>
      <c r="D1075" s="259" t="s">
        <v>3841</v>
      </c>
      <c r="E1075" s="261">
        <v>20040423</v>
      </c>
      <c r="F1075" s="262">
        <v>3</v>
      </c>
      <c r="G1075">
        <v>37</v>
      </c>
      <c r="H1075" s="263" t="s">
        <v>4508</v>
      </c>
      <c r="I1075" s="263" t="s">
        <v>75</v>
      </c>
      <c r="J1075" t="s">
        <v>4807</v>
      </c>
      <c r="L1075">
        <f>IFERROR(INDEX(所属情報!$E:$E,MATCH(男子登録情報!A1075,所属情報!$A:$A,0)),"")</f>
        <v>490054</v>
      </c>
      <c r="M1075" t="str">
        <f t="shared" si="32"/>
        <v>玉越　奏太 (3)</v>
      </c>
      <c r="N1075" t="str">
        <f t="shared" si="33"/>
        <v>ﾀﾏｺﾞｼ ｿｳﾀ</v>
      </c>
      <c r="O1075" t="str">
        <f>$J1075&amp;" "&amp;$I1075&amp;" "&amp;"("&amp;$F1075&amp;")"</f>
        <v>JPN Sota (3)</v>
      </c>
      <c r="P1075" t="s">
        <v>4765</v>
      </c>
      <c r="Q1075" t="s">
        <v>4807</v>
      </c>
      <c r="R1075" s="118" t="str">
        <f>IF($B1075="","",RIGHT($E1075*1000+100+COUNTIF($E$2:$E1075,$E1075),9))</f>
        <v>040423103</v>
      </c>
    </row>
    <row r="1076" spans="1:18" customFormat="1" x14ac:dyDescent="0.4">
      <c r="A1076" s="259" t="s">
        <v>674</v>
      </c>
      <c r="B1076" s="259">
        <v>1075</v>
      </c>
      <c r="C1076" s="259" t="s">
        <v>3842</v>
      </c>
      <c r="D1076" s="259" t="s">
        <v>3843</v>
      </c>
      <c r="E1076" s="261">
        <v>20041122</v>
      </c>
      <c r="F1076" s="262">
        <v>3</v>
      </c>
      <c r="G1076">
        <v>33</v>
      </c>
      <c r="H1076" s="263" t="s">
        <v>4509</v>
      </c>
      <c r="I1076" s="263" t="s">
        <v>155</v>
      </c>
      <c r="J1076" t="s">
        <v>4807</v>
      </c>
      <c r="L1076">
        <f>IFERROR(INDEX(所属情報!$E:$E,MATCH(男子登録情報!A1076,所属情報!$A:$A,0)),"")</f>
        <v>490054</v>
      </c>
      <c r="M1076" t="str">
        <f t="shared" si="32"/>
        <v>仁科　遼大 (3)</v>
      </c>
      <c r="N1076" t="str">
        <f t="shared" si="33"/>
        <v>ﾆｼﾅ ﾘｮｳﾀ</v>
      </c>
      <c r="O1076" t="str">
        <f>$J1076&amp;" "&amp;$I1076&amp;" "&amp;"("&amp;$F1076&amp;")"</f>
        <v>JPN Ryota (3)</v>
      </c>
      <c r="P1076" t="s">
        <v>4766</v>
      </c>
      <c r="Q1076" t="s">
        <v>4807</v>
      </c>
      <c r="R1076" s="118" t="str">
        <f>IF($B1076="","",RIGHT($E1076*1000+100+COUNTIF($E$2:$E1076,$E1076),9))</f>
        <v>041122103</v>
      </c>
    </row>
    <row r="1077" spans="1:18" customFormat="1" x14ac:dyDescent="0.4">
      <c r="A1077" s="259" t="s">
        <v>674</v>
      </c>
      <c r="B1077" s="259">
        <v>1076</v>
      </c>
      <c r="C1077" s="259" t="s">
        <v>3844</v>
      </c>
      <c r="D1077" s="259" t="s">
        <v>3845</v>
      </c>
      <c r="E1077" s="261">
        <v>20040622</v>
      </c>
      <c r="F1077" s="262">
        <v>3</v>
      </c>
      <c r="G1077">
        <v>25</v>
      </c>
      <c r="H1077" s="263" t="s">
        <v>169</v>
      </c>
      <c r="I1077" s="263" t="s">
        <v>901</v>
      </c>
      <c r="J1077" t="s">
        <v>4807</v>
      </c>
      <c r="L1077">
        <f>IFERROR(INDEX(所属情報!$E:$E,MATCH(男子登録情報!A1077,所属情報!$A:$A,0)),"")</f>
        <v>490054</v>
      </c>
      <c r="M1077" t="str">
        <f t="shared" si="32"/>
        <v>山下　洸 (3)</v>
      </c>
      <c r="N1077" t="str">
        <f t="shared" si="33"/>
        <v>ﾔﾏｼﾀ ｺｳ</v>
      </c>
      <c r="O1077" t="str">
        <f>$J1077&amp;" "&amp;$I1077&amp;" "&amp;"("&amp;$F1077&amp;")"</f>
        <v>JPN Ko (3)</v>
      </c>
      <c r="P1077" t="s">
        <v>4773</v>
      </c>
      <c r="Q1077" t="s">
        <v>4807</v>
      </c>
      <c r="R1077" s="118" t="str">
        <f>IF($B1077="","",RIGHT($E1077*1000+100+COUNTIF($E$2:$E1077,$E1077),9))</f>
        <v>040622102</v>
      </c>
    </row>
    <row r="1078" spans="1:18" customFormat="1" x14ac:dyDescent="0.4">
      <c r="A1078" s="259" t="s">
        <v>674</v>
      </c>
      <c r="B1078" s="259">
        <v>1077</v>
      </c>
      <c r="C1078" s="259" t="s">
        <v>3846</v>
      </c>
      <c r="D1078" s="259" t="s">
        <v>3847</v>
      </c>
      <c r="E1078" s="261">
        <v>20040711</v>
      </c>
      <c r="F1078" s="262">
        <v>3</v>
      </c>
      <c r="G1078">
        <v>28</v>
      </c>
      <c r="H1078" s="263" t="s">
        <v>262</v>
      </c>
      <c r="I1078" s="263" t="s">
        <v>54</v>
      </c>
      <c r="J1078" t="s">
        <v>4807</v>
      </c>
      <c r="L1078">
        <f>IFERROR(INDEX(所属情報!$E:$E,MATCH(男子登録情報!A1078,所属情報!$A:$A,0)),"")</f>
        <v>490054</v>
      </c>
      <c r="M1078" t="str">
        <f t="shared" si="32"/>
        <v>杉本　皇輝 (3)</v>
      </c>
      <c r="N1078" t="str">
        <f t="shared" si="33"/>
        <v>ｽｷﾞﾓﾄ ｺｳｷ</v>
      </c>
      <c r="O1078" t="str">
        <f>$J1078&amp;" "&amp;$I1078&amp;" "&amp;"("&amp;$F1078&amp;")"</f>
        <v>JPN Koki (3)</v>
      </c>
      <c r="P1078" t="s">
        <v>4782</v>
      </c>
      <c r="Q1078" t="s">
        <v>4807</v>
      </c>
      <c r="R1078" s="118" t="str">
        <f>IF($B1078="","",RIGHT($E1078*1000+100+COUNTIF($E$2:$E1078,$E1078),9))</f>
        <v>040711101</v>
      </c>
    </row>
    <row r="1079" spans="1:18" customFormat="1" x14ac:dyDescent="0.4">
      <c r="A1079" s="259" t="s">
        <v>674</v>
      </c>
      <c r="B1079" s="259">
        <v>1078</v>
      </c>
      <c r="C1079" s="259" t="s">
        <v>3848</v>
      </c>
      <c r="D1079" s="259" t="s">
        <v>3849</v>
      </c>
      <c r="E1079" s="261">
        <v>20040602</v>
      </c>
      <c r="F1079" s="262">
        <v>3</v>
      </c>
      <c r="G1079">
        <v>27</v>
      </c>
      <c r="H1079" s="263" t="s">
        <v>302</v>
      </c>
      <c r="I1079" s="263" t="s">
        <v>210</v>
      </c>
      <c r="J1079" t="s">
        <v>4807</v>
      </c>
      <c r="L1079">
        <f>IFERROR(INDEX(所属情報!$E:$E,MATCH(男子登録情報!A1079,所属情報!$A:$A,0)),"")</f>
        <v>490054</v>
      </c>
      <c r="M1079" t="str">
        <f t="shared" si="32"/>
        <v>長野　滉之 (3)</v>
      </c>
      <c r="N1079" t="str">
        <f t="shared" si="33"/>
        <v>ﾅｶﾞﾉ ｺｳｼ</v>
      </c>
      <c r="O1079" t="str">
        <f>$J1079&amp;" "&amp;$I1079&amp;" "&amp;"("&amp;$F1079&amp;")"</f>
        <v>JPN Koshi (3)</v>
      </c>
      <c r="P1079" t="s">
        <v>4771</v>
      </c>
      <c r="Q1079" t="s">
        <v>4807</v>
      </c>
      <c r="R1079" s="118" t="str">
        <f>IF($B1079="","",RIGHT($E1079*1000+100+COUNTIF($E$2:$E1079,$E1079),9))</f>
        <v>040602101</v>
      </c>
    </row>
    <row r="1080" spans="1:18" customFormat="1" x14ac:dyDescent="0.4">
      <c r="A1080" s="259" t="s">
        <v>674</v>
      </c>
      <c r="B1080" s="259">
        <v>1079</v>
      </c>
      <c r="C1080" s="259" t="s">
        <v>5619</v>
      </c>
      <c r="D1080" s="259" t="s">
        <v>5620</v>
      </c>
      <c r="E1080" s="261">
        <v>20060125</v>
      </c>
      <c r="F1080" s="262">
        <v>2</v>
      </c>
      <c r="G1080">
        <v>27</v>
      </c>
      <c r="H1080" s="263" t="s">
        <v>6651</v>
      </c>
      <c r="I1080" s="263" t="s">
        <v>103</v>
      </c>
      <c r="J1080" t="s">
        <v>4807</v>
      </c>
      <c r="L1080">
        <f>IFERROR(INDEX(所属情報!$E:$E,MATCH(男子登録情報!A1080,所属情報!$A:$A,0)),"")</f>
        <v>490054</v>
      </c>
      <c r="M1080" t="str">
        <f t="shared" si="32"/>
        <v>黒田　琥央佑 (2)</v>
      </c>
      <c r="N1080" t="str">
        <f t="shared" si="33"/>
        <v>ｸﾛﾀﾞ ｺｳｽｹ</v>
      </c>
      <c r="O1080" t="str">
        <f>$J1080&amp;" "&amp;$I1080&amp;" "&amp;"("&amp;$F1080&amp;")"</f>
        <v>JPN Kosuke (2)</v>
      </c>
      <c r="P1080" t="s">
        <v>4771</v>
      </c>
      <c r="Q1080" t="s">
        <v>4807</v>
      </c>
      <c r="R1080" s="118" t="str">
        <f>IF($B1080="","",RIGHT($E1080*1000+100+COUNTIF($E$2:$E1080,$E1080),9))</f>
        <v>060125102</v>
      </c>
    </row>
    <row r="1081" spans="1:18" customFormat="1" x14ac:dyDescent="0.4">
      <c r="A1081" s="259" t="s">
        <v>674</v>
      </c>
      <c r="B1081" s="259">
        <v>1080</v>
      </c>
      <c r="C1081" s="259" t="s">
        <v>5621</v>
      </c>
      <c r="D1081" s="259" t="s">
        <v>5622</v>
      </c>
      <c r="E1081" s="261">
        <v>20050520</v>
      </c>
      <c r="F1081" s="262">
        <v>2</v>
      </c>
      <c r="G1081">
        <v>10</v>
      </c>
      <c r="H1081" s="263" t="s">
        <v>6652</v>
      </c>
      <c r="I1081" s="263" t="s">
        <v>103</v>
      </c>
      <c r="J1081" t="s">
        <v>4807</v>
      </c>
      <c r="L1081">
        <f>IFERROR(INDEX(所属情報!$E:$E,MATCH(男子登録情報!A1081,所属情報!$A:$A,0)),"")</f>
        <v>490054</v>
      </c>
      <c r="M1081" t="str">
        <f t="shared" si="32"/>
        <v>萩原　康介 (2)</v>
      </c>
      <c r="N1081" t="str">
        <f t="shared" si="33"/>
        <v>ﾊｷﾞﾜﾗ ｺｳｽｹ</v>
      </c>
      <c r="O1081" t="str">
        <f>$J1081&amp;" "&amp;$I1081&amp;" "&amp;"("&amp;$F1081&amp;")"</f>
        <v>JPN Kosuke (2)</v>
      </c>
      <c r="P1081" t="s">
        <v>4782</v>
      </c>
      <c r="Q1081" t="s">
        <v>4807</v>
      </c>
      <c r="R1081" s="118" t="str">
        <f>IF($B1081="","",RIGHT($E1081*1000+100+COUNTIF($E$2:$E1081,$E1081),9))</f>
        <v>050520102</v>
      </c>
    </row>
    <row r="1082" spans="1:18" customFormat="1" x14ac:dyDescent="0.4">
      <c r="A1082" s="259" t="s">
        <v>674</v>
      </c>
      <c r="B1082" s="259">
        <v>1081</v>
      </c>
      <c r="C1082" s="259" t="s">
        <v>5623</v>
      </c>
      <c r="D1082" s="259" t="s">
        <v>5624</v>
      </c>
      <c r="E1082" s="261">
        <v>20051129</v>
      </c>
      <c r="F1082" s="262">
        <v>2</v>
      </c>
      <c r="G1082">
        <v>28</v>
      </c>
      <c r="H1082" s="263" t="s">
        <v>741</v>
      </c>
      <c r="I1082" s="263" t="s">
        <v>485</v>
      </c>
      <c r="J1082" t="s">
        <v>4807</v>
      </c>
      <c r="L1082">
        <f>IFERROR(INDEX(所属情報!$E:$E,MATCH(男子登録情報!A1082,所属情報!$A:$A,0)),"")</f>
        <v>490054</v>
      </c>
      <c r="M1082" t="str">
        <f t="shared" si="32"/>
        <v>東　倫太朗 (2)</v>
      </c>
      <c r="N1082" t="str">
        <f t="shared" si="33"/>
        <v>ｱｽﾞﾏ ﾘﾝﾀﾛｳ</v>
      </c>
      <c r="O1082" t="str">
        <f>$J1082&amp;" "&amp;$I1082&amp;" "&amp;"("&amp;$F1082&amp;")"</f>
        <v>JPN Rintaro (2)</v>
      </c>
      <c r="P1082" t="s">
        <v>4765</v>
      </c>
      <c r="Q1082" t="s">
        <v>4807</v>
      </c>
      <c r="R1082" s="118" t="str">
        <f>IF($B1082="","",RIGHT($E1082*1000+100+COUNTIF($E$2:$E1082,$E1082),9))</f>
        <v>051129104</v>
      </c>
    </row>
    <row r="1083" spans="1:18" customFormat="1" x14ac:dyDescent="0.4">
      <c r="A1083" s="259" t="s">
        <v>674</v>
      </c>
      <c r="B1083" s="259">
        <v>1082</v>
      </c>
      <c r="C1083" s="259" t="s">
        <v>5625</v>
      </c>
      <c r="D1083" s="259" t="s">
        <v>5626</v>
      </c>
      <c r="E1083" s="261">
        <v>20060207</v>
      </c>
      <c r="F1083" s="262">
        <v>2</v>
      </c>
      <c r="G1083">
        <v>27</v>
      </c>
      <c r="H1083" s="263" t="s">
        <v>528</v>
      </c>
      <c r="I1083" s="263" t="s">
        <v>312</v>
      </c>
      <c r="J1083" t="s">
        <v>4807</v>
      </c>
      <c r="L1083">
        <f>IFERROR(INDEX(所属情報!$E:$E,MATCH(男子登録情報!A1083,所属情報!$A:$A,0)),"")</f>
        <v>490054</v>
      </c>
      <c r="M1083" t="str">
        <f t="shared" si="32"/>
        <v>土居　弘季 (2)</v>
      </c>
      <c r="N1083" t="str">
        <f t="shared" si="33"/>
        <v>ﾄﾞｲ ﾋﾛｷ</v>
      </c>
      <c r="O1083" t="str">
        <f>$J1083&amp;" "&amp;$I1083&amp;" "&amp;"("&amp;$F1083&amp;")"</f>
        <v>JPN Hiroki (2)</v>
      </c>
      <c r="P1083" t="s">
        <v>4766</v>
      </c>
      <c r="Q1083" t="s">
        <v>4807</v>
      </c>
      <c r="R1083" s="118" t="str">
        <f>IF($B1083="","",RIGHT($E1083*1000+100+COUNTIF($E$2:$E1083,$E1083),9))</f>
        <v>060207101</v>
      </c>
    </row>
    <row r="1084" spans="1:18" customFormat="1" x14ac:dyDescent="0.4">
      <c r="A1084" s="259" t="s">
        <v>674</v>
      </c>
      <c r="B1084" s="259">
        <v>1083</v>
      </c>
      <c r="C1084" s="259" t="s">
        <v>5627</v>
      </c>
      <c r="D1084" s="259" t="s">
        <v>5628</v>
      </c>
      <c r="E1084" s="261">
        <v>20050522</v>
      </c>
      <c r="F1084" s="262">
        <v>2</v>
      </c>
      <c r="G1084">
        <v>29</v>
      </c>
      <c r="H1084" s="263" t="s">
        <v>6653</v>
      </c>
      <c r="I1084" s="263" t="s">
        <v>84</v>
      </c>
      <c r="J1084" t="s">
        <v>4807</v>
      </c>
      <c r="L1084">
        <f>IFERROR(INDEX(所属情報!$E:$E,MATCH(男子登録情報!A1084,所属情報!$A:$A,0)),"")</f>
        <v>490054</v>
      </c>
      <c r="M1084" t="str">
        <f t="shared" si="32"/>
        <v>湊　大智 (2)</v>
      </c>
      <c r="N1084" t="str">
        <f t="shared" si="33"/>
        <v>ﾐﾅﾄ ﾀｲﾁ</v>
      </c>
      <c r="O1084" t="str">
        <f>$J1084&amp;" "&amp;$I1084&amp;" "&amp;"("&amp;$F1084&amp;")"</f>
        <v>JPN Taichi (2)</v>
      </c>
      <c r="P1084" t="s">
        <v>4764</v>
      </c>
      <c r="Q1084" t="s">
        <v>4807</v>
      </c>
      <c r="R1084" s="118" t="str">
        <f>IF($B1084="","",RIGHT($E1084*1000+100+COUNTIF($E$2:$E1084,$E1084),9))</f>
        <v>050522102</v>
      </c>
    </row>
    <row r="1085" spans="1:18" customFormat="1" x14ac:dyDescent="0.4">
      <c r="A1085" s="259" t="s">
        <v>674</v>
      </c>
      <c r="B1085" s="259">
        <v>1084</v>
      </c>
      <c r="C1085" s="259" t="s">
        <v>5629</v>
      </c>
      <c r="D1085" s="259" t="s">
        <v>5630</v>
      </c>
      <c r="E1085" s="261">
        <v>20000705</v>
      </c>
      <c r="F1085" s="262" t="s">
        <v>453</v>
      </c>
      <c r="G1085">
        <v>20</v>
      </c>
      <c r="H1085" s="263" t="s">
        <v>951</v>
      </c>
      <c r="I1085" s="263" t="s">
        <v>6654</v>
      </c>
      <c r="J1085" t="s">
        <v>4807</v>
      </c>
      <c r="L1085">
        <f>IFERROR(INDEX(所属情報!$E:$E,MATCH(男子登録情報!A1085,所属情報!$A:$A,0)),"")</f>
        <v>490054</v>
      </c>
      <c r="M1085" t="str">
        <f t="shared" si="32"/>
        <v>菅沼　直紘 (M2)</v>
      </c>
      <c r="N1085" t="str">
        <f t="shared" si="33"/>
        <v>ｽｶﾞﾇﾏ ﾅｵﾋﾛ</v>
      </c>
      <c r="O1085" t="str">
        <f>$J1085&amp;" "&amp;$I1085&amp;" "&amp;"("&amp;$F1085&amp;")"</f>
        <v>JPN Naohiro (M2)</v>
      </c>
      <c r="P1085" t="s">
        <v>4782</v>
      </c>
      <c r="Q1085" t="s">
        <v>4807</v>
      </c>
      <c r="R1085" s="118" t="str">
        <f>IF($B1085="","",RIGHT($E1085*1000+100+COUNTIF($E$2:$E1085,$E1085),9))</f>
        <v>000705101</v>
      </c>
    </row>
    <row r="1086" spans="1:18" customFormat="1" x14ac:dyDescent="0.4">
      <c r="A1086" s="259" t="s">
        <v>674</v>
      </c>
      <c r="B1086" s="259">
        <v>1085</v>
      </c>
      <c r="C1086" s="259" t="s">
        <v>5631</v>
      </c>
      <c r="D1086" s="259" t="s">
        <v>5632</v>
      </c>
      <c r="E1086" s="261">
        <v>20050720</v>
      </c>
      <c r="F1086" s="262">
        <v>2</v>
      </c>
      <c r="G1086">
        <v>28</v>
      </c>
      <c r="H1086" s="263" t="s">
        <v>305</v>
      </c>
      <c r="I1086" s="263" t="s">
        <v>4591</v>
      </c>
      <c r="J1086" t="s">
        <v>4807</v>
      </c>
      <c r="L1086">
        <f>IFERROR(INDEX(所属情報!$E:$E,MATCH(男子登録情報!A1086,所属情報!$A:$A,0)),"")</f>
        <v>490054</v>
      </c>
      <c r="M1086" t="str">
        <f t="shared" si="32"/>
        <v>松原　蒼 (2)</v>
      </c>
      <c r="N1086" t="str">
        <f t="shared" si="33"/>
        <v>ﾏﾂﾊﾞﾗ ｱｵｲ</v>
      </c>
      <c r="O1086" t="str">
        <f>$J1086&amp;" "&amp;$I1086&amp;" "&amp;"("&amp;$F1086&amp;")"</f>
        <v>JPN Aoi (2)</v>
      </c>
      <c r="P1086" t="s">
        <v>4764</v>
      </c>
      <c r="Q1086" t="s">
        <v>4807</v>
      </c>
      <c r="R1086" s="118" t="str">
        <f>IF($B1086="","",RIGHT($E1086*1000+100+COUNTIF($E$2:$E1086,$E1086),9))</f>
        <v>050720102</v>
      </c>
    </row>
    <row r="1087" spans="1:18" customFormat="1" x14ac:dyDescent="0.4">
      <c r="A1087" s="259" t="s">
        <v>674</v>
      </c>
      <c r="B1087" s="259">
        <v>1086</v>
      </c>
      <c r="C1087" s="259" t="s">
        <v>5633</v>
      </c>
      <c r="D1087" s="259" t="s">
        <v>5634</v>
      </c>
      <c r="E1087" s="261">
        <v>20051006</v>
      </c>
      <c r="F1087" s="262">
        <v>2</v>
      </c>
      <c r="G1087">
        <v>25</v>
      </c>
      <c r="H1087" s="263" t="s">
        <v>275</v>
      </c>
      <c r="I1087" s="263" t="s">
        <v>312</v>
      </c>
      <c r="J1087" t="s">
        <v>4807</v>
      </c>
      <c r="L1087">
        <f>IFERROR(INDEX(所属情報!$E:$E,MATCH(男子登録情報!A1087,所属情報!$A:$A,0)),"")</f>
        <v>490054</v>
      </c>
      <c r="M1087" t="str">
        <f t="shared" si="32"/>
        <v>前川　弘樹 (2)</v>
      </c>
      <c r="N1087" t="str">
        <f t="shared" si="33"/>
        <v>ﾏｴｶﾜ ﾋﾛｷ</v>
      </c>
      <c r="O1087" t="str">
        <f>$J1087&amp;" "&amp;$I1087&amp;" "&amp;"("&amp;$F1087&amp;")"</f>
        <v>JPN Hiroki (2)</v>
      </c>
      <c r="P1087" t="s">
        <v>4798</v>
      </c>
      <c r="Q1087" t="s">
        <v>4807</v>
      </c>
      <c r="R1087" s="118" t="str">
        <f>IF($B1087="","",RIGHT($E1087*1000+100+COUNTIF($E$2:$E1087,$E1087),9))</f>
        <v>051006103</v>
      </c>
    </row>
    <row r="1088" spans="1:18" customFormat="1" x14ac:dyDescent="0.4">
      <c r="A1088" s="259" t="s">
        <v>674</v>
      </c>
      <c r="B1088" s="259">
        <v>1087</v>
      </c>
      <c r="C1088" s="259" t="s">
        <v>5635</v>
      </c>
      <c r="D1088" s="259" t="s">
        <v>5636</v>
      </c>
      <c r="E1088" s="261">
        <v>20010923</v>
      </c>
      <c r="F1088" s="262" t="s">
        <v>453</v>
      </c>
      <c r="G1088">
        <v>28</v>
      </c>
      <c r="H1088" s="263" t="s">
        <v>6655</v>
      </c>
      <c r="I1088" s="263" t="s">
        <v>6656</v>
      </c>
      <c r="J1088" t="s">
        <v>4807</v>
      </c>
      <c r="L1088">
        <f>IFERROR(INDEX(所属情報!$E:$E,MATCH(男子登録情報!A1088,所属情報!$A:$A,0)),"")</f>
        <v>490054</v>
      </c>
      <c r="M1088" t="str">
        <f t="shared" si="32"/>
        <v>恵藤　伸泰 (M2)</v>
      </c>
      <c r="N1088" t="str">
        <f t="shared" si="33"/>
        <v>ｴﾄｳ ﾉﾌﾞﾔｽ</v>
      </c>
      <c r="O1088" t="str">
        <f>$J1088&amp;" "&amp;$I1088&amp;" "&amp;"("&amp;$F1088&amp;")"</f>
        <v>JPN Nobuyasu (M2)</v>
      </c>
      <c r="P1088" t="s">
        <v>4770</v>
      </c>
      <c r="Q1088" t="s">
        <v>4807</v>
      </c>
      <c r="R1088" s="118" t="str">
        <f>IF($B1088="","",RIGHT($E1088*1000+100+COUNTIF($E$2:$E1088,$E1088),9))</f>
        <v>010923101</v>
      </c>
    </row>
    <row r="1089" spans="1:18" customFormat="1" x14ac:dyDescent="0.4">
      <c r="A1089" s="259" t="s">
        <v>674</v>
      </c>
      <c r="B1089" s="259">
        <v>1088</v>
      </c>
      <c r="C1089" s="259" t="s">
        <v>5637</v>
      </c>
      <c r="D1089" s="259" t="s">
        <v>5638</v>
      </c>
      <c r="E1089" s="261">
        <v>20050523</v>
      </c>
      <c r="F1089" s="262">
        <v>2</v>
      </c>
      <c r="G1089">
        <v>28</v>
      </c>
      <c r="H1089" s="263" t="s">
        <v>6657</v>
      </c>
      <c r="I1089" s="263" t="s">
        <v>246</v>
      </c>
      <c r="J1089" t="s">
        <v>4807</v>
      </c>
      <c r="L1089">
        <f>IFERROR(INDEX(所属情報!$E:$E,MATCH(男子登録情報!A1089,所属情報!$A:$A,0)),"")</f>
        <v>490054</v>
      </c>
      <c r="M1089" t="str">
        <f t="shared" si="32"/>
        <v>尾嶋　祥太 (2)</v>
      </c>
      <c r="N1089" t="str">
        <f t="shared" si="33"/>
        <v>ｵｼﾞﾏ ｼｮｳﾀ</v>
      </c>
      <c r="O1089" t="str">
        <f>$J1089&amp;" "&amp;$I1089&amp;" "&amp;"("&amp;$F1089&amp;")"</f>
        <v>JPN Shota (2)</v>
      </c>
      <c r="P1089" t="s">
        <v>4765</v>
      </c>
      <c r="Q1089" t="s">
        <v>4807</v>
      </c>
      <c r="R1089" s="118" t="str">
        <f>IF($B1089="","",RIGHT($E1089*1000+100+COUNTIF($E$2:$E1089,$E1089),9))</f>
        <v>050523102</v>
      </c>
    </row>
    <row r="1090" spans="1:18" customFormat="1" x14ac:dyDescent="0.4">
      <c r="A1090" s="259" t="s">
        <v>674</v>
      </c>
      <c r="B1090" s="259">
        <v>1089</v>
      </c>
      <c r="C1090" s="259" t="s">
        <v>5639</v>
      </c>
      <c r="D1090" s="259" t="s">
        <v>5640</v>
      </c>
      <c r="E1090" s="261">
        <v>20050503</v>
      </c>
      <c r="F1090" s="262">
        <v>2</v>
      </c>
      <c r="G1090">
        <v>28</v>
      </c>
      <c r="H1090" s="263" t="s">
        <v>6658</v>
      </c>
      <c r="I1090" s="263" t="s">
        <v>154</v>
      </c>
      <c r="J1090" t="s">
        <v>4807</v>
      </c>
      <c r="L1090">
        <f>IFERROR(INDEX(所属情報!$E:$E,MATCH(男子登録情報!A1090,所属情報!$A:$A,0)),"")</f>
        <v>490054</v>
      </c>
      <c r="M1090" t="str">
        <f t="shared" ref="M1090:M1153" si="34">$C1090&amp;" "&amp;"("&amp;$F1090&amp;")"</f>
        <v>葛城　悠太 (2)</v>
      </c>
      <c r="N1090" t="str">
        <f t="shared" si="33"/>
        <v>ｶﾂﾗｷﾞ ﾕｳﾀ</v>
      </c>
      <c r="O1090" t="str">
        <f>$J1090&amp;" "&amp;$I1090&amp;" "&amp;"("&amp;$F1090&amp;")"</f>
        <v>JPN Yuta (2)</v>
      </c>
      <c r="P1090" t="s">
        <v>4802</v>
      </c>
      <c r="Q1090" t="s">
        <v>4807</v>
      </c>
      <c r="R1090" s="118" t="str">
        <f>IF($B1090="","",RIGHT($E1090*1000+100+COUNTIF($E$2:$E1090,$E1090),9))</f>
        <v>050503102</v>
      </c>
    </row>
    <row r="1091" spans="1:18" customFormat="1" x14ac:dyDescent="0.4">
      <c r="A1091" s="259" t="s">
        <v>674</v>
      </c>
      <c r="B1091" s="259">
        <v>1090</v>
      </c>
      <c r="C1091" s="259" t="s">
        <v>5641</v>
      </c>
      <c r="D1091" s="259" t="s">
        <v>5642</v>
      </c>
      <c r="E1091" s="261">
        <v>20050505</v>
      </c>
      <c r="F1091" s="262">
        <v>2</v>
      </c>
      <c r="G1091">
        <v>28</v>
      </c>
      <c r="H1091" s="263" t="s">
        <v>6659</v>
      </c>
      <c r="I1091" s="263" t="s">
        <v>6660</v>
      </c>
      <c r="J1091" t="s">
        <v>4807</v>
      </c>
      <c r="L1091">
        <f>IFERROR(INDEX(所属情報!$E:$E,MATCH(男子登録情報!A1091,所属情報!$A:$A,0)),"")</f>
        <v>490054</v>
      </c>
      <c r="M1091" t="str">
        <f t="shared" si="34"/>
        <v>川杉　泉理 (2)</v>
      </c>
      <c r="N1091" t="str">
        <f t="shared" ref="N1091:N1154" si="35">$D1091</f>
        <v>ｶﾜｽｷﾞ ｾﾝﾘ</v>
      </c>
      <c r="O1091" t="str">
        <f>$J1091&amp;" "&amp;$I1091&amp;" "&amp;"("&amp;$F1091&amp;")"</f>
        <v>JPN Senri (2)</v>
      </c>
      <c r="P1091" t="s">
        <v>4771</v>
      </c>
      <c r="Q1091" t="s">
        <v>4807</v>
      </c>
      <c r="R1091" s="118" t="str">
        <f>IF($B1091="","",RIGHT($E1091*1000+100+COUNTIF($E$2:$E1091,$E1091),9))</f>
        <v>050505103</v>
      </c>
    </row>
    <row r="1092" spans="1:18" customFormat="1" x14ac:dyDescent="0.4">
      <c r="A1092" s="259" t="s">
        <v>674</v>
      </c>
      <c r="B1092" s="259">
        <v>1091</v>
      </c>
      <c r="C1092" s="259" t="s">
        <v>5643</v>
      </c>
      <c r="D1092" s="259" t="s">
        <v>5644</v>
      </c>
      <c r="E1092" s="261">
        <v>20010129</v>
      </c>
      <c r="F1092" s="262" t="s">
        <v>453</v>
      </c>
      <c r="G1092">
        <v>23</v>
      </c>
      <c r="H1092" s="263" t="s">
        <v>848</v>
      </c>
      <c r="I1092" s="263" t="s">
        <v>266</v>
      </c>
      <c r="J1092" t="s">
        <v>4807</v>
      </c>
      <c r="L1092">
        <f>IFERROR(INDEX(所属情報!$E:$E,MATCH(男子登録情報!A1092,所属情報!$A:$A,0)),"")</f>
        <v>490054</v>
      </c>
      <c r="M1092" t="str">
        <f t="shared" si="34"/>
        <v>木田　大晴 (M2)</v>
      </c>
      <c r="N1092" t="str">
        <f t="shared" si="35"/>
        <v>ｷﾀﾞ ﾀｲｾｲ</v>
      </c>
      <c r="O1092" t="str">
        <f>$J1092&amp;" "&amp;$I1092&amp;" "&amp;"("&amp;$F1092&amp;")"</f>
        <v>JPN Taisei (M2)</v>
      </c>
      <c r="P1092" t="s">
        <v>4785</v>
      </c>
      <c r="Q1092" t="s">
        <v>4807</v>
      </c>
      <c r="R1092" s="118" t="str">
        <f>IF($B1092="","",RIGHT($E1092*1000+100+COUNTIF($E$2:$E1092,$E1092),9))</f>
        <v>010129101</v>
      </c>
    </row>
    <row r="1093" spans="1:18" customFormat="1" x14ac:dyDescent="0.4">
      <c r="A1093" s="259" t="s">
        <v>674</v>
      </c>
      <c r="B1093" s="259">
        <v>1092</v>
      </c>
      <c r="C1093" s="259" t="s">
        <v>5645</v>
      </c>
      <c r="D1093" s="259" t="s">
        <v>5646</v>
      </c>
      <c r="E1093" s="261">
        <v>20050709</v>
      </c>
      <c r="F1093" s="262">
        <v>2</v>
      </c>
      <c r="G1093">
        <v>30</v>
      </c>
      <c r="H1093" s="263" t="s">
        <v>164</v>
      </c>
      <c r="I1093" s="263" t="s">
        <v>84</v>
      </c>
      <c r="J1093" t="s">
        <v>4807</v>
      </c>
      <c r="L1093">
        <f>IFERROR(INDEX(所属情報!$E:$E,MATCH(男子登録情報!A1093,所属情報!$A:$A,0)),"")</f>
        <v>490054</v>
      </c>
      <c r="M1093" t="str">
        <f t="shared" si="34"/>
        <v>松村　泰知 (2)</v>
      </c>
      <c r="N1093" t="str">
        <f t="shared" si="35"/>
        <v>ﾏﾂﾑﾗ ﾀｲﾁ</v>
      </c>
      <c r="O1093" t="str">
        <f>$J1093&amp;" "&amp;$I1093&amp;" "&amp;"("&amp;$F1093&amp;")"</f>
        <v>JPN Taichi (2)</v>
      </c>
      <c r="P1093" t="s">
        <v>4766</v>
      </c>
      <c r="Q1093" t="s">
        <v>4807</v>
      </c>
      <c r="R1093" s="118" t="str">
        <f>IF($B1093="","",RIGHT($E1093*1000+100+COUNTIF($E$2:$E1093,$E1093),9))</f>
        <v>050709101</v>
      </c>
    </row>
    <row r="1094" spans="1:18" customFormat="1" x14ac:dyDescent="0.4">
      <c r="A1094" s="259" t="s">
        <v>674</v>
      </c>
      <c r="B1094" s="259">
        <v>1093</v>
      </c>
      <c r="C1094" s="259" t="s">
        <v>5647</v>
      </c>
      <c r="D1094" s="259" t="s">
        <v>5648</v>
      </c>
      <c r="E1094" s="261">
        <v>20040215</v>
      </c>
      <c r="F1094" s="262">
        <v>4</v>
      </c>
      <c r="G1094">
        <v>27</v>
      </c>
      <c r="H1094" s="263" t="s">
        <v>6661</v>
      </c>
      <c r="I1094" s="263" t="s">
        <v>1828</v>
      </c>
      <c r="J1094" t="s">
        <v>4807</v>
      </c>
      <c r="L1094">
        <f>IFERROR(INDEX(所属情報!$E:$E,MATCH(男子登録情報!A1094,所属情報!$A:$A,0)),"")</f>
        <v>490054</v>
      </c>
      <c r="M1094" t="str">
        <f t="shared" si="34"/>
        <v>岩城　伊弘人 (4)</v>
      </c>
      <c r="N1094" t="str">
        <f t="shared" si="35"/>
        <v>ｲﾜｼﾛ ｲｸﾄ</v>
      </c>
      <c r="O1094" t="str">
        <f>$J1094&amp;" "&amp;$I1094&amp;" "&amp;"("&amp;$F1094&amp;")"</f>
        <v>JPN Ikuto (4)</v>
      </c>
      <c r="P1094" t="s">
        <v>4770</v>
      </c>
      <c r="Q1094" t="s">
        <v>4807</v>
      </c>
      <c r="R1094" s="118" t="str">
        <f>IF($B1094="","",RIGHT($E1094*1000+100+COUNTIF($E$2:$E1094,$E1094),9))</f>
        <v>040215101</v>
      </c>
    </row>
    <row r="1095" spans="1:18" customFormat="1" x14ac:dyDescent="0.4">
      <c r="A1095" s="259" t="s">
        <v>674</v>
      </c>
      <c r="B1095" s="259">
        <v>1094</v>
      </c>
      <c r="C1095" s="259" t="s">
        <v>5649</v>
      </c>
      <c r="D1095" s="259" t="s">
        <v>5650</v>
      </c>
      <c r="E1095" s="261">
        <v>20050422</v>
      </c>
      <c r="F1095" s="262">
        <v>2</v>
      </c>
      <c r="G1095">
        <v>30</v>
      </c>
      <c r="H1095" s="263" t="s">
        <v>6662</v>
      </c>
      <c r="I1095" s="263" t="s">
        <v>6663</v>
      </c>
      <c r="J1095" t="s">
        <v>4807</v>
      </c>
      <c r="L1095">
        <f>IFERROR(INDEX(所属情報!$E:$E,MATCH(男子登録情報!A1095,所属情報!$A:$A,0)),"")</f>
        <v>490054</v>
      </c>
      <c r="M1095" t="str">
        <f t="shared" si="34"/>
        <v>上地　白竜 (2)</v>
      </c>
      <c r="N1095" t="str">
        <f t="shared" si="35"/>
        <v>ｶﾐｼﾞ ﾊｸﾘｭｳ</v>
      </c>
      <c r="O1095" t="str">
        <f>$J1095&amp;" "&amp;$I1095&amp;" "&amp;"("&amp;$F1095&amp;")"</f>
        <v>JPN Hakuryu (2)</v>
      </c>
      <c r="P1095" t="s">
        <v>4765</v>
      </c>
      <c r="Q1095" t="s">
        <v>4807</v>
      </c>
      <c r="R1095" s="118" t="str">
        <f>IF($B1095="","",RIGHT($E1095*1000+100+COUNTIF($E$2:$E1095,$E1095),9))</f>
        <v>050422104</v>
      </c>
    </row>
    <row r="1096" spans="1:18" customFormat="1" x14ac:dyDescent="0.4">
      <c r="A1096" s="259" t="s">
        <v>674</v>
      </c>
      <c r="B1096" s="259">
        <v>1095</v>
      </c>
      <c r="C1096" s="259" t="s">
        <v>5651</v>
      </c>
      <c r="D1096" s="259" t="s">
        <v>5652</v>
      </c>
      <c r="E1096" s="261">
        <v>20030611</v>
      </c>
      <c r="F1096" s="262">
        <v>3</v>
      </c>
      <c r="G1096">
        <v>28</v>
      </c>
      <c r="H1096" s="263" t="s">
        <v>6664</v>
      </c>
      <c r="I1096" s="263" t="s">
        <v>43</v>
      </c>
      <c r="J1096" t="s">
        <v>4807</v>
      </c>
      <c r="L1096">
        <f>IFERROR(INDEX(所属情報!$E:$E,MATCH(男子登録情報!A1096,所属情報!$A:$A,0)),"")</f>
        <v>490054</v>
      </c>
      <c r="M1096" t="str">
        <f t="shared" si="34"/>
        <v>東本　匠 (3)</v>
      </c>
      <c r="N1096" t="str">
        <f t="shared" si="35"/>
        <v>ﾋｶﾞｼﾓﾄ ﾀｸﾐ</v>
      </c>
      <c r="O1096" t="str">
        <f>$J1096&amp;" "&amp;$I1096&amp;" "&amp;"("&amp;$F1096&amp;")"</f>
        <v>JPN Takumi (3)</v>
      </c>
      <c r="P1096" t="s">
        <v>4765</v>
      </c>
      <c r="Q1096" t="s">
        <v>4807</v>
      </c>
      <c r="R1096" s="118" t="str">
        <f>IF($B1096="","",RIGHT($E1096*1000+100+COUNTIF($E$2:$E1096,$E1096),9))</f>
        <v>030611101</v>
      </c>
    </row>
    <row r="1097" spans="1:18" customFormat="1" x14ac:dyDescent="0.4">
      <c r="A1097" s="259" t="s">
        <v>674</v>
      </c>
      <c r="B1097" s="259">
        <v>1096</v>
      </c>
      <c r="C1097" s="259" t="s">
        <v>5653</v>
      </c>
      <c r="D1097" s="259"/>
      <c r="E1097" s="261"/>
      <c r="F1097" s="262"/>
      <c r="H1097" s="263"/>
      <c r="I1097" s="263"/>
      <c r="J1097" t="s">
        <v>4807</v>
      </c>
      <c r="L1097">
        <f>IFERROR(INDEX(所属情報!$E:$E,MATCH(男子登録情報!A1097,所属情報!$A:$A,0)),"")</f>
        <v>490054</v>
      </c>
      <c r="M1097" t="str">
        <f t="shared" si="34"/>
        <v>古賀　天 ()</v>
      </c>
      <c r="N1097">
        <f t="shared" si="35"/>
        <v>0</v>
      </c>
      <c r="O1097" t="str">
        <f>$J1097&amp;" "&amp;$I1097&amp;" "&amp;"("&amp;$F1097&amp;")"</f>
        <v>JPN  ()</v>
      </c>
      <c r="P1097" t="s">
        <v>4777</v>
      </c>
      <c r="Q1097" t="s">
        <v>4807</v>
      </c>
      <c r="R1097" s="118" t="str">
        <f>IF($B1097="","",RIGHT($E1097*1000+100+COUNTIF($E$2:$E1097,$E1097),9))</f>
        <v>100</v>
      </c>
    </row>
    <row r="1098" spans="1:18" customFormat="1" x14ac:dyDescent="0.4">
      <c r="A1098" s="259" t="s">
        <v>609</v>
      </c>
      <c r="B1098" s="259">
        <v>1097</v>
      </c>
      <c r="C1098" s="259" t="s">
        <v>617</v>
      </c>
      <c r="D1098" s="259" t="s">
        <v>618</v>
      </c>
      <c r="E1098" s="261">
        <v>19980805</v>
      </c>
      <c r="F1098" s="262" t="s">
        <v>6422</v>
      </c>
      <c r="G1098">
        <v>27</v>
      </c>
      <c r="H1098" s="263" t="s">
        <v>619</v>
      </c>
      <c r="I1098" s="263" t="s">
        <v>55</v>
      </c>
      <c r="J1098" t="s">
        <v>4807</v>
      </c>
      <c r="L1098">
        <f>IFERROR(INDEX(所属情報!$E:$E,MATCH(男子登録情報!A1098,所属情報!$A:$A,0)),"")</f>
        <v>490051</v>
      </c>
      <c r="M1098" t="str">
        <f t="shared" si="34"/>
        <v>大塚　遼 (D3)</v>
      </c>
      <c r="N1098" t="str">
        <f t="shared" si="35"/>
        <v>ｵｵﾂｶ ﾘｮｳ</v>
      </c>
      <c r="O1098" t="str">
        <f>$J1098&amp;" "&amp;$I1098&amp;" "&amp;"("&amp;$F1098&amp;")"</f>
        <v>JPN Ryo (D3)</v>
      </c>
      <c r="P1098" t="s">
        <v>4771</v>
      </c>
      <c r="Q1098" t="s">
        <v>4807</v>
      </c>
      <c r="R1098" s="118" t="str">
        <f>IF($B1098="","",RIGHT($E1098*1000+100+COUNTIF($E$2:$E1098,$E1098),9))</f>
        <v>980805101</v>
      </c>
    </row>
    <row r="1099" spans="1:18" customFormat="1" x14ac:dyDescent="0.4">
      <c r="A1099" s="259" t="s">
        <v>609</v>
      </c>
      <c r="B1099" s="259">
        <v>1098</v>
      </c>
      <c r="C1099" s="259" t="s">
        <v>611</v>
      </c>
      <c r="D1099" s="259" t="s">
        <v>612</v>
      </c>
      <c r="E1099" s="261">
        <v>19980119</v>
      </c>
      <c r="F1099" s="262" t="s">
        <v>6422</v>
      </c>
      <c r="G1099">
        <v>42</v>
      </c>
      <c r="H1099" s="263" t="s">
        <v>613</v>
      </c>
      <c r="I1099" s="263" t="s">
        <v>614</v>
      </c>
      <c r="J1099" t="s">
        <v>4807</v>
      </c>
      <c r="L1099">
        <f>IFERROR(INDEX(所属情報!$E:$E,MATCH(男子登録情報!A1099,所属情報!$A:$A,0)),"")</f>
        <v>490051</v>
      </c>
      <c r="M1099" t="str">
        <f t="shared" si="34"/>
        <v>木高　佳周 (D3)</v>
      </c>
      <c r="N1099" t="str">
        <f t="shared" si="35"/>
        <v>ｷﾀﾞｶ ﾖｼﾅﾘ</v>
      </c>
      <c r="O1099" t="str">
        <f>$J1099&amp;" "&amp;$I1099&amp;" "&amp;"("&amp;$F1099&amp;")"</f>
        <v>JPN Yoshinari (D3)</v>
      </c>
      <c r="P1099" t="s">
        <v>4771</v>
      </c>
      <c r="Q1099" t="s">
        <v>4807</v>
      </c>
      <c r="R1099" s="118" t="str">
        <f>IF($B1099="","",RIGHT($E1099*1000+100+COUNTIF($E$2:$E1099,$E1099),9))</f>
        <v>980119101</v>
      </c>
    </row>
    <row r="1100" spans="1:18" customFormat="1" x14ac:dyDescent="0.4">
      <c r="A1100" s="259" t="s">
        <v>609</v>
      </c>
      <c r="B1100" s="259">
        <v>1099</v>
      </c>
      <c r="C1100" s="259" t="s">
        <v>635</v>
      </c>
      <c r="D1100" s="259" t="s">
        <v>636</v>
      </c>
      <c r="E1100" s="261">
        <v>20011102</v>
      </c>
      <c r="F1100" s="262" t="s">
        <v>453</v>
      </c>
      <c r="G1100">
        <v>25</v>
      </c>
      <c r="H1100" s="263" t="s">
        <v>619</v>
      </c>
      <c r="I1100" s="263" t="s">
        <v>222</v>
      </c>
      <c r="J1100" t="s">
        <v>4807</v>
      </c>
      <c r="L1100">
        <f>IFERROR(INDEX(所属情報!$E:$E,MATCH(男子登録情報!A1100,所属情報!$A:$A,0)),"")</f>
        <v>490051</v>
      </c>
      <c r="M1100" t="str">
        <f t="shared" si="34"/>
        <v>大塚　陽斗 (M2)</v>
      </c>
      <c r="N1100" t="str">
        <f t="shared" si="35"/>
        <v>ｵｵﾂｶ ﾊﾙﾄ</v>
      </c>
      <c r="O1100" t="str">
        <f>$J1100&amp;" "&amp;$I1100&amp;" "&amp;"("&amp;$F1100&amp;")"</f>
        <v>JPN Haruto (M2)</v>
      </c>
      <c r="P1100" t="s">
        <v>4766</v>
      </c>
      <c r="Q1100" t="s">
        <v>4807</v>
      </c>
      <c r="R1100" s="118" t="str">
        <f>IF($B1100="","",RIGHT($E1100*1000+100+COUNTIF($E$2:$E1100,$E1100),9))</f>
        <v>011102101</v>
      </c>
    </row>
    <row r="1101" spans="1:18" customFormat="1" x14ac:dyDescent="0.4">
      <c r="A1101" s="259" t="s">
        <v>609</v>
      </c>
      <c r="B1101" s="259">
        <v>1100</v>
      </c>
      <c r="C1101" s="259" t="s">
        <v>637</v>
      </c>
      <c r="D1101" s="259" t="s">
        <v>638</v>
      </c>
      <c r="E1101" s="261">
        <v>20010902</v>
      </c>
      <c r="F1101" s="262" t="s">
        <v>453</v>
      </c>
      <c r="G1101">
        <v>25</v>
      </c>
      <c r="H1101" s="263" t="s">
        <v>431</v>
      </c>
      <c r="I1101" s="263" t="s">
        <v>81</v>
      </c>
      <c r="J1101" t="s">
        <v>4807</v>
      </c>
      <c r="L1101">
        <f>IFERROR(INDEX(所属情報!$E:$E,MATCH(男子登録情報!A1101,所属情報!$A:$A,0)),"")</f>
        <v>490051</v>
      </c>
      <c r="M1101" t="str">
        <f t="shared" si="34"/>
        <v>奥村　涼介 (M2)</v>
      </c>
      <c r="N1101" t="str">
        <f t="shared" si="35"/>
        <v>ｵｸﾑﾗ ﾘｮｳｽｹ</v>
      </c>
      <c r="O1101" t="str">
        <f>$J1101&amp;" "&amp;$I1101&amp;" "&amp;"("&amp;$F1101&amp;")"</f>
        <v>JPN Ryosuke (M2)</v>
      </c>
      <c r="P1101" t="s">
        <v>4791</v>
      </c>
      <c r="Q1101" t="s">
        <v>4807</v>
      </c>
      <c r="R1101" s="118" t="str">
        <f>IF($B1101="","",RIGHT($E1101*1000+100+COUNTIF($E$2:$E1101,$E1101),9))</f>
        <v>010902101</v>
      </c>
    </row>
    <row r="1102" spans="1:18" customFormat="1" x14ac:dyDescent="0.4">
      <c r="A1102" s="259" t="s">
        <v>609</v>
      </c>
      <c r="B1102" s="259">
        <v>1101</v>
      </c>
      <c r="C1102" s="259" t="s">
        <v>639</v>
      </c>
      <c r="D1102" s="259" t="s">
        <v>640</v>
      </c>
      <c r="E1102" s="261">
        <v>20000802</v>
      </c>
      <c r="F1102" s="262">
        <v>6</v>
      </c>
      <c r="G1102">
        <v>27</v>
      </c>
      <c r="H1102" s="263" t="s">
        <v>641</v>
      </c>
      <c r="I1102" s="263" t="s">
        <v>81</v>
      </c>
      <c r="J1102" t="s">
        <v>4807</v>
      </c>
      <c r="L1102">
        <f>IFERROR(INDEX(所属情報!$E:$E,MATCH(男子登録情報!A1102,所属情報!$A:$A,0)),"")</f>
        <v>490051</v>
      </c>
      <c r="M1102" t="str">
        <f t="shared" si="34"/>
        <v>海北　遼介 (6)</v>
      </c>
      <c r="N1102" t="str">
        <f t="shared" si="35"/>
        <v>ｶｲｷﾀ ﾘｮｳｽｹ</v>
      </c>
      <c r="O1102" t="str">
        <f>$J1102&amp;" "&amp;$I1102&amp;" "&amp;"("&amp;$F1102&amp;")"</f>
        <v>JPN Ryosuke (6)</v>
      </c>
      <c r="P1102" t="s">
        <v>4771</v>
      </c>
      <c r="Q1102" t="s">
        <v>4807</v>
      </c>
      <c r="R1102" s="118" t="str">
        <f>IF($B1102="","",RIGHT($E1102*1000+100+COUNTIF($E$2:$E1102,$E1102),9))</f>
        <v>000802101</v>
      </c>
    </row>
    <row r="1103" spans="1:18" customFormat="1" x14ac:dyDescent="0.4">
      <c r="A1103" s="259" t="s">
        <v>609</v>
      </c>
      <c r="B1103" s="259">
        <v>1102</v>
      </c>
      <c r="C1103" s="259" t="s">
        <v>642</v>
      </c>
      <c r="D1103" s="259" t="s">
        <v>643</v>
      </c>
      <c r="E1103" s="261">
        <v>20020120</v>
      </c>
      <c r="F1103" s="262" t="s">
        <v>453</v>
      </c>
      <c r="G1103">
        <v>28</v>
      </c>
      <c r="H1103" s="263" t="s">
        <v>87</v>
      </c>
      <c r="I1103" s="263" t="s">
        <v>644</v>
      </c>
      <c r="J1103" t="s">
        <v>4807</v>
      </c>
      <c r="L1103">
        <f>IFERROR(INDEX(所属情報!$E:$E,MATCH(男子登録情報!A1103,所属情報!$A:$A,0)),"")</f>
        <v>490051</v>
      </c>
      <c r="M1103" t="str">
        <f t="shared" si="34"/>
        <v>小林　恒方 (M2)</v>
      </c>
      <c r="N1103" t="str">
        <f t="shared" si="35"/>
        <v>ｺﾊﾞﾔｼ ﾂﾈﾏｻ</v>
      </c>
      <c r="O1103" t="str">
        <f>$J1103&amp;" "&amp;$I1103&amp;" "&amp;"("&amp;$F1103&amp;")"</f>
        <v>JPN Tsunemasa (M2)</v>
      </c>
      <c r="P1103" t="s">
        <v>4770</v>
      </c>
      <c r="Q1103" t="s">
        <v>4807</v>
      </c>
      <c r="R1103" s="118" t="str">
        <f>IF($B1103="","",RIGHT($E1103*1000+100+COUNTIF($E$2:$E1103,$E1103),9))</f>
        <v>020120101</v>
      </c>
    </row>
    <row r="1104" spans="1:18" customFormat="1" x14ac:dyDescent="0.4">
      <c r="A1104" s="259" t="s">
        <v>609</v>
      </c>
      <c r="B1104" s="259">
        <v>1103</v>
      </c>
      <c r="C1104" s="259" t="s">
        <v>645</v>
      </c>
      <c r="D1104" s="259" t="s">
        <v>646</v>
      </c>
      <c r="E1104" s="261">
        <v>20010522</v>
      </c>
      <c r="F1104" s="262" t="s">
        <v>453</v>
      </c>
      <c r="G1104">
        <v>27</v>
      </c>
      <c r="H1104" s="263" t="s">
        <v>647</v>
      </c>
      <c r="I1104" s="263" t="s">
        <v>648</v>
      </c>
      <c r="J1104" t="s">
        <v>4807</v>
      </c>
      <c r="L1104">
        <f>IFERROR(INDEX(所属情報!$E:$E,MATCH(男子登録情報!A1104,所属情報!$A:$A,0)),"")</f>
        <v>490051</v>
      </c>
      <c r="M1104" t="str">
        <f t="shared" si="34"/>
        <v>佐伯　有輝人 (M2)</v>
      </c>
      <c r="N1104" t="str">
        <f t="shared" si="35"/>
        <v>ｻｴｷ ﾕｷﾄ</v>
      </c>
      <c r="O1104" t="str">
        <f>$J1104&amp;" "&amp;$I1104&amp;" "&amp;"("&amp;$F1104&amp;")"</f>
        <v>JPN Yukito (M2)</v>
      </c>
      <c r="P1104" t="s">
        <v>4765</v>
      </c>
      <c r="Q1104" t="s">
        <v>4807</v>
      </c>
      <c r="R1104" s="118" t="str">
        <f>IF($B1104="","",RIGHT($E1104*1000+100+COUNTIF($E$2:$E1104,$E1104),9))</f>
        <v>010522101</v>
      </c>
    </row>
    <row r="1105" spans="1:18" customFormat="1" x14ac:dyDescent="0.4">
      <c r="A1105" s="259" t="s">
        <v>609</v>
      </c>
      <c r="B1105" s="259">
        <v>1104</v>
      </c>
      <c r="C1105" s="259" t="s">
        <v>649</v>
      </c>
      <c r="D1105" s="259" t="s">
        <v>650</v>
      </c>
      <c r="E1105" s="261">
        <v>20010825</v>
      </c>
      <c r="F1105" s="262" t="s">
        <v>453</v>
      </c>
      <c r="G1105">
        <v>27</v>
      </c>
      <c r="H1105" s="263" t="s">
        <v>129</v>
      </c>
      <c r="I1105" s="263" t="s">
        <v>202</v>
      </c>
      <c r="J1105" t="s">
        <v>4807</v>
      </c>
      <c r="L1105">
        <f>IFERROR(INDEX(所属情報!$E:$E,MATCH(男子登録情報!A1105,所属情報!$A:$A,0)),"")</f>
        <v>490051</v>
      </c>
      <c r="M1105" t="str">
        <f t="shared" si="34"/>
        <v>佐藤　耀介 (M2)</v>
      </c>
      <c r="N1105" t="str">
        <f t="shared" si="35"/>
        <v>ｻﾄｳ ﾖｳｽｹ</v>
      </c>
      <c r="O1105" t="str">
        <f>$J1105&amp;" "&amp;$I1105&amp;" "&amp;"("&amp;$F1105&amp;")"</f>
        <v>JPN Yosuke (M2)</v>
      </c>
      <c r="P1105" t="s">
        <v>4782</v>
      </c>
      <c r="Q1105" t="s">
        <v>4807</v>
      </c>
      <c r="R1105" s="118" t="str">
        <f>IF($B1105="","",RIGHT($E1105*1000+100+COUNTIF($E$2:$E1105,$E1105),9))</f>
        <v>010825101</v>
      </c>
    </row>
    <row r="1106" spans="1:18" customFormat="1" x14ac:dyDescent="0.4">
      <c r="A1106" s="259" t="s">
        <v>609</v>
      </c>
      <c r="B1106" s="259">
        <v>1105</v>
      </c>
      <c r="C1106" s="259" t="s">
        <v>657</v>
      </c>
      <c r="D1106" s="259" t="s">
        <v>658</v>
      </c>
      <c r="E1106" s="261">
        <v>20010808</v>
      </c>
      <c r="F1106" s="262" t="s">
        <v>453</v>
      </c>
      <c r="G1106">
        <v>27</v>
      </c>
      <c r="H1106" s="263" t="s">
        <v>301</v>
      </c>
      <c r="I1106" s="263" t="s">
        <v>659</v>
      </c>
      <c r="J1106" t="s">
        <v>4807</v>
      </c>
      <c r="L1106">
        <f>IFERROR(INDEX(所属情報!$E:$E,MATCH(男子登録情報!A1106,所属情報!$A:$A,0)),"")</f>
        <v>490051</v>
      </c>
      <c r="M1106" t="str">
        <f t="shared" si="34"/>
        <v>冨田　和道 (M2)</v>
      </c>
      <c r="N1106" t="str">
        <f t="shared" si="35"/>
        <v>ﾄﾐﾀ ｶｽﾞﾐﾁ</v>
      </c>
      <c r="O1106" t="str">
        <f>$J1106&amp;" "&amp;$I1106&amp;" "&amp;"("&amp;$F1106&amp;")"</f>
        <v>JPN Kazumichi (M2)</v>
      </c>
      <c r="P1106" t="s">
        <v>4771</v>
      </c>
      <c r="Q1106" t="s">
        <v>4807</v>
      </c>
      <c r="R1106" s="118" t="str">
        <f>IF($B1106="","",RIGHT($E1106*1000+100+COUNTIF($E$2:$E1106,$E1106),9))</f>
        <v>010808101</v>
      </c>
    </row>
    <row r="1107" spans="1:18" customFormat="1" x14ac:dyDescent="0.4">
      <c r="A1107" s="259" t="s">
        <v>609</v>
      </c>
      <c r="B1107" s="259">
        <v>1106</v>
      </c>
      <c r="C1107" s="259" t="s">
        <v>661</v>
      </c>
      <c r="D1107" s="259" t="s">
        <v>662</v>
      </c>
      <c r="E1107" s="261">
        <v>20010926</v>
      </c>
      <c r="F1107" s="262" t="s">
        <v>453</v>
      </c>
      <c r="G1107">
        <v>24</v>
      </c>
      <c r="H1107" s="263" t="s">
        <v>244</v>
      </c>
      <c r="I1107" s="263" t="s">
        <v>239</v>
      </c>
      <c r="J1107" t="s">
        <v>4807</v>
      </c>
      <c r="L1107">
        <f>IFERROR(INDEX(所属情報!$E:$E,MATCH(男子登録情報!A1107,所属情報!$A:$A,0)),"")</f>
        <v>490051</v>
      </c>
      <c r="M1107" t="str">
        <f t="shared" si="34"/>
        <v>山本　崇人 (M2)</v>
      </c>
      <c r="N1107" t="str">
        <f t="shared" si="35"/>
        <v>ﾔﾏﾓﾄ ﾀｶﾄ</v>
      </c>
      <c r="O1107" t="str">
        <f>$J1107&amp;" "&amp;$I1107&amp;" "&amp;"("&amp;$F1107&amp;")"</f>
        <v>JPN Takato (M2)</v>
      </c>
      <c r="P1107" t="s">
        <v>4764</v>
      </c>
      <c r="Q1107" t="s">
        <v>4807</v>
      </c>
      <c r="R1107" s="118" t="str">
        <f>IF($B1107="","",RIGHT($E1107*1000+100+COUNTIF($E$2:$E1107,$E1107),9))</f>
        <v>010926101</v>
      </c>
    </row>
    <row r="1108" spans="1:18" customFormat="1" x14ac:dyDescent="0.4">
      <c r="A1108" s="259" t="s">
        <v>609</v>
      </c>
      <c r="B1108" s="259">
        <v>1107</v>
      </c>
      <c r="C1108" s="259" t="s">
        <v>653</v>
      </c>
      <c r="D1108" s="259" t="s">
        <v>654</v>
      </c>
      <c r="E1108" s="261">
        <v>20010312</v>
      </c>
      <c r="F1108" s="262" t="s">
        <v>453</v>
      </c>
      <c r="G1108">
        <v>28</v>
      </c>
      <c r="H1108" s="263" t="s">
        <v>655</v>
      </c>
      <c r="I1108" s="263" t="s">
        <v>656</v>
      </c>
      <c r="J1108" t="s">
        <v>4807</v>
      </c>
      <c r="L1108">
        <f>IFERROR(INDEX(所属情報!$E:$E,MATCH(男子登録情報!A1108,所属情報!$A:$A,0)),"")</f>
        <v>490051</v>
      </c>
      <c r="M1108" t="str">
        <f t="shared" si="34"/>
        <v>田上　陽悠 (M2)</v>
      </c>
      <c r="N1108" t="str">
        <f t="shared" si="35"/>
        <v>ﾀｶﾞﾐ ﾊﾙﾋｻ</v>
      </c>
      <c r="O1108" t="str">
        <f>$J1108&amp;" "&amp;$I1108&amp;" "&amp;"("&amp;$F1108&amp;")"</f>
        <v>JPN Haruhisa (M2)</v>
      </c>
      <c r="P1108" t="s">
        <v>4791</v>
      </c>
      <c r="Q1108" t="s">
        <v>4807</v>
      </c>
      <c r="R1108" s="118" t="str">
        <f>IF($B1108="","",RIGHT($E1108*1000+100+COUNTIF($E$2:$E1108,$E1108),9))</f>
        <v>010312101</v>
      </c>
    </row>
    <row r="1109" spans="1:18" customFormat="1" x14ac:dyDescent="0.4">
      <c r="A1109" s="259" t="s">
        <v>609</v>
      </c>
      <c r="B1109" s="259">
        <v>1108</v>
      </c>
      <c r="C1109" s="259" t="s">
        <v>2458</v>
      </c>
      <c r="D1109" s="259" t="s">
        <v>2459</v>
      </c>
      <c r="E1109" s="261">
        <v>20001208</v>
      </c>
      <c r="F1109" s="262" t="s">
        <v>453</v>
      </c>
      <c r="G1109">
        <v>26</v>
      </c>
      <c r="H1109" s="263" t="s">
        <v>110</v>
      </c>
      <c r="I1109" s="263" t="s">
        <v>59</v>
      </c>
      <c r="J1109" t="s">
        <v>4807</v>
      </c>
      <c r="L1109">
        <f>IFERROR(INDEX(所属情報!$E:$E,MATCH(男子登録情報!A1109,所属情報!$A:$A,0)),"")</f>
        <v>490051</v>
      </c>
      <c r="M1109" t="str">
        <f t="shared" si="34"/>
        <v>中村　拓矢 (M2)</v>
      </c>
      <c r="N1109" t="str">
        <f t="shared" si="35"/>
        <v>ﾅｶﾑﾗ ﾀｸﾔ</v>
      </c>
      <c r="O1109" t="str">
        <f>$J1109&amp;" "&amp;$I1109&amp;" "&amp;"("&amp;$F1109&amp;")"</f>
        <v>JPN Takuya (M2)</v>
      </c>
      <c r="P1109" t="s">
        <v>4771</v>
      </c>
      <c r="Q1109" t="s">
        <v>4807</v>
      </c>
      <c r="R1109" s="118" t="str">
        <f>IF($B1109="","",RIGHT($E1109*1000+100+COUNTIF($E$2:$E1109,$E1109),9))</f>
        <v>001208101</v>
      </c>
    </row>
    <row r="1110" spans="1:18" customFormat="1" x14ac:dyDescent="0.4">
      <c r="A1110" s="259" t="s">
        <v>609</v>
      </c>
      <c r="B1110" s="259">
        <v>1109</v>
      </c>
      <c r="C1110" s="259" t="s">
        <v>343</v>
      </c>
      <c r="D1110" s="259" t="s">
        <v>344</v>
      </c>
      <c r="E1110" s="261">
        <v>20011021</v>
      </c>
      <c r="F1110" s="262" t="s">
        <v>453</v>
      </c>
      <c r="G1110">
        <v>35</v>
      </c>
      <c r="H1110" s="263" t="s">
        <v>345</v>
      </c>
      <c r="I1110" s="263" t="s">
        <v>346</v>
      </c>
      <c r="J1110" t="s">
        <v>4807</v>
      </c>
      <c r="L1110">
        <f>IFERROR(INDEX(所属情報!$E:$E,MATCH(男子登録情報!A1110,所属情報!$A:$A,0)),"")</f>
        <v>490051</v>
      </c>
      <c r="M1110" t="str">
        <f t="shared" si="34"/>
        <v>武林　悠天 (M2)</v>
      </c>
      <c r="N1110" t="str">
        <f t="shared" si="35"/>
        <v>ﾀｹﾊﾞﾔｼ ﾊﾙﾀｶ</v>
      </c>
      <c r="O1110" t="str">
        <f>$J1110&amp;" "&amp;$I1110&amp;" "&amp;"("&amp;$F1110&amp;")"</f>
        <v>JPN Harutaka (M2)</v>
      </c>
      <c r="P1110" t="s">
        <v>4782</v>
      </c>
      <c r="Q1110" t="s">
        <v>4807</v>
      </c>
      <c r="R1110" s="118" t="str">
        <f>IF($B1110="","",RIGHT($E1110*1000+100+COUNTIF($E$2:$E1110,$E1110),9))</f>
        <v>011021101</v>
      </c>
    </row>
    <row r="1111" spans="1:18" customFormat="1" x14ac:dyDescent="0.4">
      <c r="A1111" s="259" t="s">
        <v>609</v>
      </c>
      <c r="B1111" s="259">
        <v>1110</v>
      </c>
      <c r="C1111" s="259" t="s">
        <v>997</v>
      </c>
      <c r="D1111" s="259" t="s">
        <v>998</v>
      </c>
      <c r="E1111" s="261">
        <v>20020806</v>
      </c>
      <c r="F1111" s="262">
        <v>5</v>
      </c>
      <c r="G1111">
        <v>27</v>
      </c>
      <c r="H1111" s="263" t="s">
        <v>203</v>
      </c>
      <c r="I1111" s="263" t="s">
        <v>360</v>
      </c>
      <c r="J1111" t="s">
        <v>4807</v>
      </c>
      <c r="L1111">
        <f>IFERROR(INDEX(所属情報!$E:$E,MATCH(男子登録情報!A1111,所属情報!$A:$A,0)),"")</f>
        <v>490051</v>
      </c>
      <c r="M1111" t="str">
        <f t="shared" si="34"/>
        <v>菊池　太賀 (5)</v>
      </c>
      <c r="N1111" t="str">
        <f t="shared" si="35"/>
        <v>ｷｸﾁ ﾀｲｶﾞ</v>
      </c>
      <c r="O1111" t="str">
        <f>$J1111&amp;" "&amp;$I1111&amp;" "&amp;"("&amp;$F1111&amp;")"</f>
        <v>JPN Taiga (5)</v>
      </c>
      <c r="P1111" t="s">
        <v>4770</v>
      </c>
      <c r="Q1111" t="s">
        <v>4807</v>
      </c>
      <c r="R1111" s="118" t="str">
        <f>IF($B1111="","",RIGHT($E1111*1000+100+COUNTIF($E$2:$E1111,$E1111),9))</f>
        <v>020806101</v>
      </c>
    </row>
    <row r="1112" spans="1:18" customFormat="1" x14ac:dyDescent="0.4">
      <c r="A1112" s="259" t="s">
        <v>609</v>
      </c>
      <c r="B1112" s="259">
        <v>1111</v>
      </c>
      <c r="C1112" s="259" t="s">
        <v>999</v>
      </c>
      <c r="D1112" s="259" t="s">
        <v>1000</v>
      </c>
      <c r="E1112" s="261">
        <v>20010515</v>
      </c>
      <c r="F1112" s="262" t="s">
        <v>150</v>
      </c>
      <c r="G1112">
        <v>29</v>
      </c>
      <c r="H1112" s="263" t="s">
        <v>1001</v>
      </c>
      <c r="I1112" s="263" t="s">
        <v>63</v>
      </c>
      <c r="J1112" t="s">
        <v>4807</v>
      </c>
      <c r="L1112">
        <f>IFERROR(INDEX(所属情報!$E:$E,MATCH(男子登録情報!A1112,所属情報!$A:$A,0)),"")</f>
        <v>490051</v>
      </c>
      <c r="M1112" t="str">
        <f t="shared" si="34"/>
        <v>西岡田　航大 (M1)</v>
      </c>
      <c r="N1112" t="str">
        <f t="shared" si="35"/>
        <v>ﾆｼｵｶﾀﾞ ｺｳﾀﾞｲ</v>
      </c>
      <c r="O1112" t="str">
        <f>$J1112&amp;" "&amp;$I1112&amp;" "&amp;"("&amp;$F1112&amp;")"</f>
        <v>JPN Kodai (M1)</v>
      </c>
      <c r="P1112" t="s">
        <v>4765</v>
      </c>
      <c r="Q1112" t="s">
        <v>4807</v>
      </c>
      <c r="R1112" s="118" t="str">
        <f>IF($B1112="","",RIGHT($E1112*1000+100+COUNTIF($E$2:$E1112,$E1112),9))</f>
        <v>010515101</v>
      </c>
    </row>
    <row r="1113" spans="1:18" customFormat="1" x14ac:dyDescent="0.4">
      <c r="A1113" s="259" t="s">
        <v>609</v>
      </c>
      <c r="B1113" s="259">
        <v>1112</v>
      </c>
      <c r="C1113" s="259" t="s">
        <v>1002</v>
      </c>
      <c r="D1113" s="259" t="s">
        <v>1003</v>
      </c>
      <c r="E1113" s="261">
        <v>20020919</v>
      </c>
      <c r="F1113" s="262" t="s">
        <v>150</v>
      </c>
      <c r="G1113">
        <v>27</v>
      </c>
      <c r="H1113" s="263" t="s">
        <v>396</v>
      </c>
      <c r="I1113" s="263" t="s">
        <v>312</v>
      </c>
      <c r="J1113" t="s">
        <v>4807</v>
      </c>
      <c r="L1113">
        <f>IFERROR(INDEX(所属情報!$E:$E,MATCH(男子登録情報!A1113,所属情報!$A:$A,0)),"")</f>
        <v>490051</v>
      </c>
      <c r="M1113" t="str">
        <f t="shared" si="34"/>
        <v>武田　博樹 (M1)</v>
      </c>
      <c r="N1113" t="str">
        <f t="shared" si="35"/>
        <v>ﾀｹﾀﾞ ﾋﾛｷ</v>
      </c>
      <c r="O1113" t="str">
        <f>$J1113&amp;" "&amp;$I1113&amp;" "&amp;"("&amp;$F1113&amp;")"</f>
        <v>JPN Hiroki (M1)</v>
      </c>
      <c r="P1113" t="s">
        <v>4770</v>
      </c>
      <c r="Q1113" t="s">
        <v>4807</v>
      </c>
      <c r="R1113" s="118" t="str">
        <f>IF($B1113="","",RIGHT($E1113*1000+100+COUNTIF($E$2:$E1113,$E1113),9))</f>
        <v>020919102</v>
      </c>
    </row>
    <row r="1114" spans="1:18" customFormat="1" x14ac:dyDescent="0.4">
      <c r="A1114" s="259" t="s">
        <v>609</v>
      </c>
      <c r="B1114" s="259">
        <v>1113</v>
      </c>
      <c r="C1114" s="259" t="s">
        <v>1004</v>
      </c>
      <c r="D1114" s="259" t="s">
        <v>1005</v>
      </c>
      <c r="E1114" s="261">
        <v>20010805</v>
      </c>
      <c r="F1114" s="262" t="s">
        <v>150</v>
      </c>
      <c r="G1114">
        <v>27</v>
      </c>
      <c r="H1114" s="263" t="s">
        <v>781</v>
      </c>
      <c r="I1114" s="263" t="s">
        <v>312</v>
      </c>
      <c r="J1114" t="s">
        <v>4807</v>
      </c>
      <c r="L1114">
        <f>IFERROR(INDEX(所属情報!$E:$E,MATCH(男子登録情報!A1114,所属情報!$A:$A,0)),"")</f>
        <v>490051</v>
      </c>
      <c r="M1114" t="str">
        <f t="shared" si="34"/>
        <v>沖田　啓紀 (M1)</v>
      </c>
      <c r="N1114" t="str">
        <f t="shared" si="35"/>
        <v>ｵｷﾀ ﾋﾛｷ</v>
      </c>
      <c r="O1114" t="str">
        <f>$J1114&amp;" "&amp;$I1114&amp;" "&amp;"("&amp;$F1114&amp;")"</f>
        <v>JPN Hiroki (M1)</v>
      </c>
      <c r="P1114" t="s">
        <v>4766</v>
      </c>
      <c r="Q1114" t="s">
        <v>4807</v>
      </c>
      <c r="R1114" s="118" t="str">
        <f>IF($B1114="","",RIGHT($E1114*1000+100+COUNTIF($E$2:$E1114,$E1114),9))</f>
        <v>010805101</v>
      </c>
    </row>
    <row r="1115" spans="1:18" customFormat="1" x14ac:dyDescent="0.4">
      <c r="A1115" s="259" t="s">
        <v>609</v>
      </c>
      <c r="B1115" s="259">
        <v>1114</v>
      </c>
      <c r="C1115" s="259" t="s">
        <v>1006</v>
      </c>
      <c r="D1115" s="259" t="s">
        <v>1007</v>
      </c>
      <c r="E1115" s="261">
        <v>20020407</v>
      </c>
      <c r="F1115" s="262" t="s">
        <v>150</v>
      </c>
      <c r="G1115">
        <v>28</v>
      </c>
      <c r="H1115" s="263" t="s">
        <v>336</v>
      </c>
      <c r="I1115" s="263" t="s">
        <v>1008</v>
      </c>
      <c r="J1115" t="s">
        <v>4807</v>
      </c>
      <c r="L1115">
        <f>IFERROR(INDEX(所属情報!$E:$E,MATCH(男子登録情報!A1115,所属情報!$A:$A,0)),"")</f>
        <v>490051</v>
      </c>
      <c r="M1115" t="str">
        <f t="shared" si="34"/>
        <v>尾田　晴風 (M1)</v>
      </c>
      <c r="N1115" t="str">
        <f t="shared" si="35"/>
        <v>ｵﾀﾞ ﾊﾔｶ</v>
      </c>
      <c r="O1115" t="str">
        <f>$J1115&amp;" "&amp;$I1115&amp;" "&amp;"("&amp;$F1115&amp;")"</f>
        <v>JPN Hayaka (M1)</v>
      </c>
      <c r="P1115" t="s">
        <v>4765</v>
      </c>
      <c r="Q1115" t="s">
        <v>4807</v>
      </c>
      <c r="R1115" s="118" t="str">
        <f>IF($B1115="","",RIGHT($E1115*1000+100+COUNTIF($E$2:$E1115,$E1115),9))</f>
        <v>020407101</v>
      </c>
    </row>
    <row r="1116" spans="1:18" customFormat="1" x14ac:dyDescent="0.4">
      <c r="A1116" s="259" t="s">
        <v>609</v>
      </c>
      <c r="B1116" s="259">
        <v>1115</v>
      </c>
      <c r="C1116" s="259" t="s">
        <v>1009</v>
      </c>
      <c r="D1116" s="259" t="s">
        <v>1010</v>
      </c>
      <c r="E1116" s="261">
        <v>20010719</v>
      </c>
      <c r="F1116" s="262" t="s">
        <v>150</v>
      </c>
      <c r="G1116">
        <v>27</v>
      </c>
      <c r="H1116" s="263" t="s">
        <v>495</v>
      </c>
      <c r="I1116" s="263" t="s">
        <v>33</v>
      </c>
      <c r="J1116" t="s">
        <v>4807</v>
      </c>
      <c r="L1116">
        <f>IFERROR(INDEX(所属情報!$E:$E,MATCH(男子登録情報!A1116,所属情報!$A:$A,0)),"")</f>
        <v>490051</v>
      </c>
      <c r="M1116" t="str">
        <f t="shared" si="34"/>
        <v>野田　雄也 (M1)</v>
      </c>
      <c r="N1116" t="str">
        <f t="shared" si="35"/>
        <v>ﾉﾀﾞ ﾕｳﾔ</v>
      </c>
      <c r="O1116" t="str">
        <f>$J1116&amp;" "&amp;$I1116&amp;" "&amp;"("&amp;$F1116&amp;")"</f>
        <v>JPN Yuya (M1)</v>
      </c>
      <c r="P1116" t="s">
        <v>4770</v>
      </c>
      <c r="Q1116" t="s">
        <v>4807</v>
      </c>
      <c r="R1116" s="118" t="str">
        <f>IF($B1116="","",RIGHT($E1116*1000+100+COUNTIF($E$2:$E1116,$E1116),9))</f>
        <v>010719101</v>
      </c>
    </row>
    <row r="1117" spans="1:18" customFormat="1" x14ac:dyDescent="0.4">
      <c r="A1117" s="259" t="s">
        <v>609</v>
      </c>
      <c r="B1117" s="259">
        <v>1116</v>
      </c>
      <c r="C1117" s="259" t="s">
        <v>1011</v>
      </c>
      <c r="D1117" s="259" t="s">
        <v>1012</v>
      </c>
      <c r="E1117" s="261">
        <v>20030308</v>
      </c>
      <c r="F1117" s="262" t="s">
        <v>150</v>
      </c>
      <c r="G1117">
        <v>25</v>
      </c>
      <c r="H1117" s="263" t="s">
        <v>1013</v>
      </c>
      <c r="I1117" s="263" t="s">
        <v>155</v>
      </c>
      <c r="J1117" t="s">
        <v>4807</v>
      </c>
      <c r="L1117">
        <f>IFERROR(INDEX(所属情報!$E:$E,MATCH(男子登録情報!A1117,所属情報!$A:$A,0)),"")</f>
        <v>490051</v>
      </c>
      <c r="M1117" t="str">
        <f t="shared" si="34"/>
        <v>山路　涼太 (M1)</v>
      </c>
      <c r="N1117" t="str">
        <f t="shared" si="35"/>
        <v>ﾔﾏｼﾞ ﾘｮｳﾀ</v>
      </c>
      <c r="O1117" t="str">
        <f>$J1117&amp;" "&amp;$I1117&amp;" "&amp;"("&amp;$F1117&amp;")"</f>
        <v>JPN Ryota (M1)</v>
      </c>
      <c r="P1117" t="s">
        <v>4775</v>
      </c>
      <c r="Q1117" t="s">
        <v>4807</v>
      </c>
      <c r="R1117" s="118" t="str">
        <f>IF($B1117="","",RIGHT($E1117*1000+100+COUNTIF($E$2:$E1117,$E1117),9))</f>
        <v>030308101</v>
      </c>
    </row>
    <row r="1118" spans="1:18" customFormat="1" x14ac:dyDescent="0.4">
      <c r="A1118" s="259" t="s">
        <v>609</v>
      </c>
      <c r="B1118" s="259">
        <v>1117</v>
      </c>
      <c r="C1118" s="259" t="s">
        <v>1014</v>
      </c>
      <c r="D1118" s="259" t="s">
        <v>1015</v>
      </c>
      <c r="E1118" s="261">
        <v>20020730</v>
      </c>
      <c r="F1118" s="262" t="s">
        <v>150</v>
      </c>
      <c r="G1118">
        <v>28</v>
      </c>
      <c r="H1118" s="263" t="s">
        <v>333</v>
      </c>
      <c r="I1118" s="263" t="s">
        <v>543</v>
      </c>
      <c r="J1118" t="s">
        <v>4807</v>
      </c>
      <c r="L1118">
        <f>IFERROR(INDEX(所属情報!$E:$E,MATCH(男子登録情報!A1118,所属情報!$A:$A,0)),"")</f>
        <v>490051</v>
      </c>
      <c r="M1118" t="str">
        <f t="shared" si="34"/>
        <v>辻本　駿葵 (M1)</v>
      </c>
      <c r="N1118" t="str">
        <f t="shared" si="35"/>
        <v>ﾂｼﾞﾓﾄ ｼｭﾝｷ</v>
      </c>
      <c r="O1118" t="str">
        <f>$J1118&amp;" "&amp;$I1118&amp;" "&amp;"("&amp;$F1118&amp;")"</f>
        <v>JPN Shunki (M1)</v>
      </c>
      <c r="P1118" t="s">
        <v>4771</v>
      </c>
      <c r="Q1118" t="s">
        <v>4807</v>
      </c>
      <c r="R1118" s="118" t="str">
        <f>IF($B1118="","",RIGHT($E1118*1000+100+COUNTIF($E$2:$E1118,$E1118),9))</f>
        <v>020730101</v>
      </c>
    </row>
    <row r="1119" spans="1:18" customFormat="1" x14ac:dyDescent="0.4">
      <c r="A1119" s="259" t="s">
        <v>609</v>
      </c>
      <c r="B1119" s="259">
        <v>1118</v>
      </c>
      <c r="C1119" s="259" t="s">
        <v>1066</v>
      </c>
      <c r="D1119" s="259" t="s">
        <v>1067</v>
      </c>
      <c r="E1119" s="261">
        <v>20021225</v>
      </c>
      <c r="F1119" s="262" t="s">
        <v>150</v>
      </c>
      <c r="G1119">
        <v>40</v>
      </c>
      <c r="H1119" s="263" t="s">
        <v>413</v>
      </c>
      <c r="I1119" s="263" t="s">
        <v>179</v>
      </c>
      <c r="J1119" t="s">
        <v>4807</v>
      </c>
      <c r="L1119">
        <f>IFERROR(INDEX(所属情報!$E:$E,MATCH(男子登録情報!A1119,所属情報!$A:$A,0)),"")</f>
        <v>490051</v>
      </c>
      <c r="M1119" t="str">
        <f t="shared" si="34"/>
        <v>川井　流星 (M1)</v>
      </c>
      <c r="N1119" t="str">
        <f t="shared" si="35"/>
        <v>ｶﾜｲ ﾘｭｳｾｲ</v>
      </c>
      <c r="O1119" t="str">
        <f>$J1119&amp;" "&amp;$I1119&amp;" "&amp;"("&amp;$F1119&amp;")"</f>
        <v>JPN Ryusei (M1)</v>
      </c>
      <c r="P1119" t="s">
        <v>4765</v>
      </c>
      <c r="Q1119" t="s">
        <v>4807</v>
      </c>
      <c r="R1119" s="118" t="str">
        <f>IF($B1119="","",RIGHT($E1119*1000+100+COUNTIF($E$2:$E1119,$E1119),9))</f>
        <v>021225101</v>
      </c>
    </row>
    <row r="1120" spans="1:18" customFormat="1" x14ac:dyDescent="0.4">
      <c r="A1120" s="259" t="s">
        <v>609</v>
      </c>
      <c r="B1120" s="259">
        <v>1119</v>
      </c>
      <c r="C1120" s="259" t="s">
        <v>1068</v>
      </c>
      <c r="D1120" s="259" t="s">
        <v>1069</v>
      </c>
      <c r="E1120" s="261">
        <v>20020415</v>
      </c>
      <c r="F1120" s="262" t="s">
        <v>150</v>
      </c>
      <c r="G1120">
        <v>27</v>
      </c>
      <c r="H1120" s="263" t="s">
        <v>1070</v>
      </c>
      <c r="I1120" s="263" t="s">
        <v>66</v>
      </c>
      <c r="J1120" t="s">
        <v>4807</v>
      </c>
      <c r="L1120">
        <f>IFERROR(INDEX(所属情報!$E:$E,MATCH(男子登録情報!A1120,所属情報!$A:$A,0)),"")</f>
        <v>490051</v>
      </c>
      <c r="M1120" t="str">
        <f t="shared" si="34"/>
        <v>小南　翔 (M1)</v>
      </c>
      <c r="N1120" t="str">
        <f t="shared" si="35"/>
        <v>ｺﾐﾅﾐ ｼｮｳ</v>
      </c>
      <c r="O1120" t="str">
        <f>$J1120&amp;" "&amp;$I1120&amp;" "&amp;"("&amp;$F1120&amp;")"</f>
        <v>JPN Sho (M1)</v>
      </c>
      <c r="P1120" t="s">
        <v>4766</v>
      </c>
      <c r="Q1120" t="s">
        <v>4807</v>
      </c>
      <c r="R1120" s="118" t="str">
        <f>IF($B1120="","",RIGHT($E1120*1000+100+COUNTIF($E$2:$E1120,$E1120),9))</f>
        <v>020415101</v>
      </c>
    </row>
    <row r="1121" spans="1:18" customFormat="1" x14ac:dyDescent="0.4">
      <c r="A1121" s="259" t="s">
        <v>609</v>
      </c>
      <c r="B1121" s="259">
        <v>1120</v>
      </c>
      <c r="C1121" s="259" t="s">
        <v>1071</v>
      </c>
      <c r="D1121" s="259" t="s">
        <v>1072</v>
      </c>
      <c r="E1121" s="261">
        <v>20020806</v>
      </c>
      <c r="F1121" s="262" t="s">
        <v>150</v>
      </c>
      <c r="G1121">
        <v>34</v>
      </c>
      <c r="H1121" s="263" t="s">
        <v>205</v>
      </c>
      <c r="I1121" s="263" t="s">
        <v>105</v>
      </c>
      <c r="J1121" t="s">
        <v>4807</v>
      </c>
      <c r="L1121">
        <f>IFERROR(INDEX(所属情報!$E:$E,MATCH(男子登録情報!A1121,所属情報!$A:$A,0)),"")</f>
        <v>490051</v>
      </c>
      <c r="M1121" t="str">
        <f t="shared" si="34"/>
        <v>河本　琉希 (M1)</v>
      </c>
      <c r="N1121" t="str">
        <f t="shared" si="35"/>
        <v>ｶﾜﾓﾄ ﾘｭｳｷ</v>
      </c>
      <c r="O1121" t="str">
        <f>$J1121&amp;" "&amp;$I1121&amp;" "&amp;"("&amp;$F1121&amp;")"</f>
        <v>JPN Ryuki (M1)</v>
      </c>
      <c r="P1121" t="s">
        <v>4764</v>
      </c>
      <c r="Q1121" t="s">
        <v>4807</v>
      </c>
      <c r="R1121" s="118" t="str">
        <f>IF($B1121="","",RIGHT($E1121*1000+100+COUNTIF($E$2:$E1121,$E1121),9))</f>
        <v>020806102</v>
      </c>
    </row>
    <row r="1122" spans="1:18" customFormat="1" x14ac:dyDescent="0.4">
      <c r="A1122" s="259" t="s">
        <v>609</v>
      </c>
      <c r="B1122" s="259">
        <v>1121</v>
      </c>
      <c r="C1122" s="259" t="s">
        <v>1073</v>
      </c>
      <c r="D1122" s="259" t="s">
        <v>1074</v>
      </c>
      <c r="E1122" s="261">
        <v>20020814</v>
      </c>
      <c r="F1122" s="262" t="s">
        <v>150</v>
      </c>
      <c r="G1122">
        <v>24</v>
      </c>
      <c r="H1122" s="263" t="s">
        <v>1075</v>
      </c>
      <c r="I1122" s="263" t="s">
        <v>125</v>
      </c>
      <c r="J1122" t="s">
        <v>4807</v>
      </c>
      <c r="L1122">
        <f>IFERROR(INDEX(所属情報!$E:$E,MATCH(男子登録情報!A1122,所属情報!$A:$A,0)),"")</f>
        <v>490051</v>
      </c>
      <c r="M1122" t="str">
        <f t="shared" si="34"/>
        <v>天白　陸斗 (M1)</v>
      </c>
      <c r="N1122" t="str">
        <f t="shared" si="35"/>
        <v>ﾃﾝﾊﾟｸ ﾘｸﾄ</v>
      </c>
      <c r="O1122" t="str">
        <f>$J1122&amp;" "&amp;$I1122&amp;" "&amp;"("&amp;$F1122&amp;")"</f>
        <v>JPN Rikuto (M1)</v>
      </c>
      <c r="P1122" t="s">
        <v>4764</v>
      </c>
      <c r="Q1122" t="s">
        <v>4807</v>
      </c>
      <c r="R1122" s="118" t="str">
        <f>IF($B1122="","",RIGHT($E1122*1000+100+COUNTIF($E$2:$E1122,$E1122),9))</f>
        <v>020814101</v>
      </c>
    </row>
    <row r="1123" spans="1:18" customFormat="1" x14ac:dyDescent="0.4">
      <c r="A1123" s="259" t="s">
        <v>609</v>
      </c>
      <c r="B1123" s="259">
        <v>1122</v>
      </c>
      <c r="C1123" s="259" t="s">
        <v>2460</v>
      </c>
      <c r="D1123" s="259" t="s">
        <v>2461</v>
      </c>
      <c r="E1123" s="261">
        <v>20020426</v>
      </c>
      <c r="F1123" s="262">
        <v>5</v>
      </c>
      <c r="G1123">
        <v>8</v>
      </c>
      <c r="H1123" s="263" t="s">
        <v>2462</v>
      </c>
      <c r="I1123" s="263" t="s">
        <v>430</v>
      </c>
      <c r="J1123" t="s">
        <v>4807</v>
      </c>
      <c r="L1123">
        <f>IFERROR(INDEX(所属情報!$E:$E,MATCH(男子登録情報!A1123,所属情報!$A:$A,0)),"")</f>
        <v>490051</v>
      </c>
      <c r="M1123" t="str">
        <f t="shared" si="34"/>
        <v>島谷　浩明 (5)</v>
      </c>
      <c r="N1123" t="str">
        <f t="shared" si="35"/>
        <v>ｼﾏﾔ ﾋﾛｱｷ</v>
      </c>
      <c r="O1123" t="str">
        <f>$J1123&amp;" "&amp;$I1123&amp;" "&amp;"("&amp;$F1123&amp;")"</f>
        <v>JPN Hiroaki (5)</v>
      </c>
      <c r="P1123" t="s">
        <v>4766</v>
      </c>
      <c r="Q1123" t="s">
        <v>4807</v>
      </c>
      <c r="R1123" s="118" t="str">
        <f>IF($B1123="","",RIGHT($E1123*1000+100+COUNTIF($E$2:$E1123,$E1123),9))</f>
        <v>020426101</v>
      </c>
    </row>
    <row r="1124" spans="1:18" customFormat="1" x14ac:dyDescent="0.4">
      <c r="A1124" s="259" t="s">
        <v>609</v>
      </c>
      <c r="B1124" s="259">
        <v>1123</v>
      </c>
      <c r="C1124" s="259" t="s">
        <v>2463</v>
      </c>
      <c r="D1124" s="259" t="s">
        <v>2464</v>
      </c>
      <c r="E1124" s="261">
        <v>20011121</v>
      </c>
      <c r="F1124" s="262" t="s">
        <v>150</v>
      </c>
      <c r="G1124">
        <v>27</v>
      </c>
      <c r="H1124" s="263" t="s">
        <v>51</v>
      </c>
      <c r="I1124" s="263" t="s">
        <v>254</v>
      </c>
      <c r="J1124" t="s">
        <v>4807</v>
      </c>
      <c r="L1124">
        <f>IFERROR(INDEX(所属情報!$E:$E,MATCH(男子登録情報!A1124,所属情報!$A:$A,0)),"")</f>
        <v>490051</v>
      </c>
      <c r="M1124" t="str">
        <f t="shared" si="34"/>
        <v>屋宜　峻輔 (M1)</v>
      </c>
      <c r="N1124" t="str">
        <f t="shared" si="35"/>
        <v>ﾔｷﾞ ｼｭﾝｽｹ</v>
      </c>
      <c r="O1124" t="str">
        <f>$J1124&amp;" "&amp;$I1124&amp;" "&amp;"("&amp;$F1124&amp;")"</f>
        <v>JPN Shunsuke (M1)</v>
      </c>
      <c r="P1124" t="s">
        <v>4766</v>
      </c>
      <c r="Q1124" t="s">
        <v>4807</v>
      </c>
      <c r="R1124" s="118" t="str">
        <f>IF($B1124="","",RIGHT($E1124*1000+100+COUNTIF($E$2:$E1124,$E1124),9))</f>
        <v>011121101</v>
      </c>
    </row>
    <row r="1125" spans="1:18" customFormat="1" x14ac:dyDescent="0.4">
      <c r="A1125" s="259" t="s">
        <v>609</v>
      </c>
      <c r="B1125" s="259">
        <v>1124</v>
      </c>
      <c r="C1125" s="259" t="s">
        <v>2465</v>
      </c>
      <c r="D1125" s="259" t="s">
        <v>2466</v>
      </c>
      <c r="E1125" s="261">
        <v>20020923</v>
      </c>
      <c r="F1125" s="262" t="s">
        <v>150</v>
      </c>
      <c r="G1125">
        <v>27</v>
      </c>
      <c r="H1125" s="263" t="s">
        <v>1097</v>
      </c>
      <c r="I1125" s="263" t="s">
        <v>55</v>
      </c>
      <c r="J1125" t="s">
        <v>4807</v>
      </c>
      <c r="L1125">
        <f>IFERROR(INDEX(所属情報!$E:$E,MATCH(男子登録情報!A1125,所属情報!$A:$A,0)),"")</f>
        <v>490051</v>
      </c>
      <c r="M1125" t="str">
        <f t="shared" si="34"/>
        <v>石谷　崚 (M1)</v>
      </c>
      <c r="N1125" t="str">
        <f t="shared" si="35"/>
        <v>ｲｼﾀﾆ ﾘｮｳ</v>
      </c>
      <c r="O1125" t="str">
        <f>$J1125&amp;" "&amp;$I1125&amp;" "&amp;"("&amp;$F1125&amp;")"</f>
        <v>JPN Ryo (M1)</v>
      </c>
      <c r="P1125" t="s">
        <v>4764</v>
      </c>
      <c r="Q1125" t="s">
        <v>4807</v>
      </c>
      <c r="R1125" s="118" t="str">
        <f>IF($B1125="","",RIGHT($E1125*1000+100+COUNTIF($E$2:$E1125,$E1125),9))</f>
        <v>020923101</v>
      </c>
    </row>
    <row r="1126" spans="1:18" customFormat="1" x14ac:dyDescent="0.4">
      <c r="A1126" s="259" t="s">
        <v>609</v>
      </c>
      <c r="B1126" s="259">
        <v>1125</v>
      </c>
      <c r="C1126" s="259" t="s">
        <v>3780</v>
      </c>
      <c r="D1126" s="259" t="s">
        <v>3781</v>
      </c>
      <c r="E1126" s="261">
        <v>20021021</v>
      </c>
      <c r="F1126" s="262" t="s">
        <v>150</v>
      </c>
      <c r="G1126">
        <v>27</v>
      </c>
      <c r="H1126" s="263" t="s">
        <v>491</v>
      </c>
      <c r="I1126" s="263" t="s">
        <v>4490</v>
      </c>
      <c r="J1126" t="s">
        <v>4807</v>
      </c>
      <c r="L1126">
        <f>IFERROR(INDEX(所属情報!$E:$E,MATCH(男子登録情報!A1126,所属情報!$A:$A,0)),"")</f>
        <v>490051</v>
      </c>
      <c r="M1126" t="str">
        <f t="shared" si="34"/>
        <v>坂口　誠治 (M1)</v>
      </c>
      <c r="N1126" t="str">
        <f t="shared" si="35"/>
        <v>ｻｶｸﾞﾁ ｾｲｼﾞ</v>
      </c>
      <c r="O1126" t="str">
        <f>$J1126&amp;" "&amp;$I1126&amp;" "&amp;"("&amp;$F1126&amp;")"</f>
        <v>JPN Seiji (M1)</v>
      </c>
      <c r="P1126" t="s">
        <v>4764</v>
      </c>
      <c r="Q1126" t="s">
        <v>4807</v>
      </c>
      <c r="R1126" s="118" t="str">
        <f>IF($B1126="","",RIGHT($E1126*1000+100+COUNTIF($E$2:$E1126,$E1126),9))</f>
        <v>021021101</v>
      </c>
    </row>
    <row r="1127" spans="1:18" customFormat="1" x14ac:dyDescent="0.4">
      <c r="A1127" s="259" t="s">
        <v>609</v>
      </c>
      <c r="B1127" s="259">
        <v>1126</v>
      </c>
      <c r="C1127" s="259" t="s">
        <v>2467</v>
      </c>
      <c r="D1127" s="259" t="s">
        <v>2468</v>
      </c>
      <c r="E1127" s="261">
        <v>20030508</v>
      </c>
      <c r="F1127" s="262">
        <v>4</v>
      </c>
      <c r="G1127">
        <v>27</v>
      </c>
      <c r="H1127" s="263" t="s">
        <v>161</v>
      </c>
      <c r="I1127" s="263" t="s">
        <v>73</v>
      </c>
      <c r="J1127" t="s">
        <v>4807</v>
      </c>
      <c r="L1127">
        <f>IFERROR(INDEX(所属情報!$E:$E,MATCH(男子登録情報!A1127,所属情報!$A:$A,0)),"")</f>
        <v>490051</v>
      </c>
      <c r="M1127" t="str">
        <f t="shared" si="34"/>
        <v>吉田　隼人 (4)</v>
      </c>
      <c r="N1127" t="str">
        <f t="shared" si="35"/>
        <v>ﾖｼﾀﾞ ﾊﾔﾄ</v>
      </c>
      <c r="O1127" t="str">
        <f>$J1127&amp;" "&amp;$I1127&amp;" "&amp;"("&amp;$F1127&amp;")"</f>
        <v>JPN Hayato (4)</v>
      </c>
      <c r="P1127" t="s">
        <v>4770</v>
      </c>
      <c r="Q1127" t="s">
        <v>4807</v>
      </c>
      <c r="R1127" s="118" t="str">
        <f>IF($B1127="","",RIGHT($E1127*1000+100+COUNTIF($E$2:$E1127,$E1127),9))</f>
        <v>030508102</v>
      </c>
    </row>
    <row r="1128" spans="1:18" customFormat="1" x14ac:dyDescent="0.4">
      <c r="A1128" s="259" t="s">
        <v>609</v>
      </c>
      <c r="B1128" s="259">
        <v>1127</v>
      </c>
      <c r="C1128" s="259" t="s">
        <v>2469</v>
      </c>
      <c r="D1128" s="259" t="s">
        <v>2470</v>
      </c>
      <c r="E1128" s="261">
        <v>20030725</v>
      </c>
      <c r="F1128" s="262">
        <v>4</v>
      </c>
      <c r="G1128">
        <v>32</v>
      </c>
      <c r="H1128" s="263" t="s">
        <v>60</v>
      </c>
      <c r="I1128" s="263" t="s">
        <v>306</v>
      </c>
      <c r="J1128" t="s">
        <v>4807</v>
      </c>
      <c r="L1128">
        <f>IFERROR(INDEX(所属情報!$E:$E,MATCH(男子登録情報!A1128,所属情報!$A:$A,0)),"")</f>
        <v>490051</v>
      </c>
      <c r="M1128" t="str">
        <f t="shared" si="34"/>
        <v>嘉藤　和真 (4)</v>
      </c>
      <c r="N1128" t="str">
        <f t="shared" si="35"/>
        <v>ｶﾄｳ ｶｽﾞﾏ</v>
      </c>
      <c r="O1128" t="str">
        <f>$J1128&amp;" "&amp;$I1128&amp;" "&amp;"("&amp;$F1128&amp;")"</f>
        <v>JPN Kazuma (4)</v>
      </c>
      <c r="P1128" t="s">
        <v>4764</v>
      </c>
      <c r="Q1128" t="s">
        <v>4807</v>
      </c>
      <c r="R1128" s="118" t="str">
        <f>IF($B1128="","",RIGHT($E1128*1000+100+COUNTIF($E$2:$E1128,$E1128),9))</f>
        <v>030725102</v>
      </c>
    </row>
    <row r="1129" spans="1:18" customFormat="1" x14ac:dyDescent="0.4">
      <c r="A1129" s="259" t="s">
        <v>609</v>
      </c>
      <c r="B1129" s="259">
        <v>1128</v>
      </c>
      <c r="C1129" s="259" t="s">
        <v>2471</v>
      </c>
      <c r="D1129" s="259" t="s">
        <v>2472</v>
      </c>
      <c r="E1129" s="261">
        <v>20040213</v>
      </c>
      <c r="F1129" s="262">
        <v>4</v>
      </c>
      <c r="G1129">
        <v>27</v>
      </c>
      <c r="H1129" s="263" t="s">
        <v>174</v>
      </c>
      <c r="I1129" s="263" t="s">
        <v>466</v>
      </c>
      <c r="J1129" t="s">
        <v>4807</v>
      </c>
      <c r="L1129">
        <f>IFERROR(INDEX(所属情報!$E:$E,MATCH(男子登録情報!A1129,所属情報!$A:$A,0)),"")</f>
        <v>490051</v>
      </c>
      <c r="M1129" t="str">
        <f t="shared" si="34"/>
        <v>木村　悠 (4)</v>
      </c>
      <c r="N1129" t="str">
        <f t="shared" si="35"/>
        <v>ｷﾑﾗ ﾕｳ</v>
      </c>
      <c r="O1129" t="str">
        <f>$J1129&amp;" "&amp;$I1129&amp;" "&amp;"("&amp;$F1129&amp;")"</f>
        <v>JPN Yu (4)</v>
      </c>
      <c r="P1129" t="s">
        <v>4764</v>
      </c>
      <c r="Q1129" t="s">
        <v>4807</v>
      </c>
      <c r="R1129" s="118" t="str">
        <f>IF($B1129="","",RIGHT($E1129*1000+100+COUNTIF($E$2:$E1129,$E1129),9))</f>
        <v>040213101</v>
      </c>
    </row>
    <row r="1130" spans="1:18" customFormat="1" x14ac:dyDescent="0.4">
      <c r="A1130" s="259" t="s">
        <v>609</v>
      </c>
      <c r="B1130" s="259">
        <v>1129</v>
      </c>
      <c r="C1130" s="259" t="s">
        <v>2473</v>
      </c>
      <c r="D1130" s="259" t="s">
        <v>2474</v>
      </c>
      <c r="E1130" s="261">
        <v>20030827</v>
      </c>
      <c r="F1130" s="262">
        <v>4</v>
      </c>
      <c r="G1130">
        <v>27</v>
      </c>
      <c r="H1130" s="263" t="s">
        <v>267</v>
      </c>
      <c r="I1130" s="263" t="s">
        <v>371</v>
      </c>
      <c r="J1130" t="s">
        <v>4807</v>
      </c>
      <c r="L1130">
        <f>IFERROR(INDEX(所属情報!$E:$E,MATCH(男子登録情報!A1130,所属情報!$A:$A,0)),"")</f>
        <v>490051</v>
      </c>
      <c r="M1130" t="str">
        <f t="shared" si="34"/>
        <v>中西　大悟 (4)</v>
      </c>
      <c r="N1130" t="str">
        <f t="shared" si="35"/>
        <v>ﾅｶﾆｼ ﾀﾞｲｺﾞ</v>
      </c>
      <c r="O1130" t="str">
        <f>$J1130&amp;" "&amp;$I1130&amp;" "&amp;"("&amp;$F1130&amp;")"</f>
        <v>JPN Daigo (4)</v>
      </c>
      <c r="P1130" t="s">
        <v>4764</v>
      </c>
      <c r="Q1130" t="s">
        <v>4807</v>
      </c>
      <c r="R1130" s="118" t="str">
        <f>IF($B1130="","",RIGHT($E1130*1000+100+COUNTIF($E$2:$E1130,$E1130),9))</f>
        <v>030827101</v>
      </c>
    </row>
    <row r="1131" spans="1:18" customFormat="1" x14ac:dyDescent="0.4">
      <c r="A1131" s="259" t="s">
        <v>609</v>
      </c>
      <c r="B1131" s="259">
        <v>1130</v>
      </c>
      <c r="C1131" s="259" t="s">
        <v>2475</v>
      </c>
      <c r="D1131" s="259" t="s">
        <v>2476</v>
      </c>
      <c r="E1131" s="261">
        <v>20030910</v>
      </c>
      <c r="F1131" s="262">
        <v>4</v>
      </c>
      <c r="G1131">
        <v>27</v>
      </c>
      <c r="H1131" s="263" t="s">
        <v>931</v>
      </c>
      <c r="I1131" s="263" t="s">
        <v>254</v>
      </c>
      <c r="J1131" t="s">
        <v>4807</v>
      </c>
      <c r="L1131">
        <f>IFERROR(INDEX(所属情報!$E:$E,MATCH(男子登録情報!A1131,所属情報!$A:$A,0)),"")</f>
        <v>490051</v>
      </c>
      <c r="M1131" t="str">
        <f t="shared" si="34"/>
        <v>岡　俊輔 (4)</v>
      </c>
      <c r="N1131" t="str">
        <f t="shared" si="35"/>
        <v>ｵｶ ｼｭﾝｽｹ</v>
      </c>
      <c r="O1131" t="str">
        <f>$J1131&amp;" "&amp;$I1131&amp;" "&amp;"("&amp;$F1131&amp;")"</f>
        <v>JPN Shunsuke (4)</v>
      </c>
      <c r="P1131" t="s">
        <v>4765</v>
      </c>
      <c r="Q1131" t="s">
        <v>4807</v>
      </c>
      <c r="R1131" s="118" t="str">
        <f>IF($B1131="","",RIGHT($E1131*1000+100+COUNTIF($E$2:$E1131,$E1131),9))</f>
        <v>030910102</v>
      </c>
    </row>
    <row r="1132" spans="1:18" customFormat="1" x14ac:dyDescent="0.4">
      <c r="A1132" s="259" t="s">
        <v>609</v>
      </c>
      <c r="B1132" s="259">
        <v>1131</v>
      </c>
      <c r="C1132" s="259" t="s">
        <v>2477</v>
      </c>
      <c r="D1132" s="259" t="s">
        <v>2478</v>
      </c>
      <c r="E1132" s="261">
        <v>20020701</v>
      </c>
      <c r="F1132" s="262">
        <v>4</v>
      </c>
      <c r="G1132">
        <v>14</v>
      </c>
      <c r="H1132" s="263" t="s">
        <v>556</v>
      </c>
      <c r="I1132" s="263" t="s">
        <v>2479</v>
      </c>
      <c r="J1132" t="s">
        <v>4807</v>
      </c>
      <c r="L1132">
        <f>IFERROR(INDEX(所属情報!$E:$E,MATCH(男子登録情報!A1132,所属情報!$A:$A,0)),"")</f>
        <v>490051</v>
      </c>
      <c r="M1132" t="str">
        <f t="shared" si="34"/>
        <v>金子　アレックス (4)</v>
      </c>
      <c r="N1132" t="str">
        <f t="shared" si="35"/>
        <v>ｶﾈｺ ｱﾚｯｸｽ</v>
      </c>
      <c r="O1132" t="str">
        <f>$J1132&amp;" "&amp;$I1132&amp;" "&amp;"("&amp;$F1132&amp;")"</f>
        <v>JPN Alex (4)</v>
      </c>
      <c r="P1132" t="s">
        <v>4765</v>
      </c>
      <c r="Q1132" t="s">
        <v>4807</v>
      </c>
      <c r="R1132" s="118" t="str">
        <f>IF($B1132="","",RIGHT($E1132*1000+100+COUNTIF($E$2:$E1132,$E1132),9))</f>
        <v>020701101</v>
      </c>
    </row>
    <row r="1133" spans="1:18" customFormat="1" x14ac:dyDescent="0.4">
      <c r="A1133" s="259" t="s">
        <v>609</v>
      </c>
      <c r="B1133" s="259">
        <v>1132</v>
      </c>
      <c r="C1133" s="259" t="s">
        <v>2480</v>
      </c>
      <c r="D1133" s="259" t="s">
        <v>2481</v>
      </c>
      <c r="E1133" s="261">
        <v>20020815</v>
      </c>
      <c r="F1133" s="262">
        <v>4</v>
      </c>
      <c r="G1133">
        <v>26</v>
      </c>
      <c r="H1133" s="263" t="s">
        <v>247</v>
      </c>
      <c r="I1133" s="263" t="s">
        <v>2482</v>
      </c>
      <c r="J1133" t="s">
        <v>4807</v>
      </c>
      <c r="L1133">
        <f>IFERROR(INDEX(所属情報!$E:$E,MATCH(男子登録情報!A1133,所属情報!$A:$A,0)),"")</f>
        <v>490051</v>
      </c>
      <c r="M1133" t="str">
        <f t="shared" si="34"/>
        <v>松井　天 (4)</v>
      </c>
      <c r="N1133" t="str">
        <f t="shared" si="35"/>
        <v>ﾏﾂｲ ﾃﾝ</v>
      </c>
      <c r="O1133" t="str">
        <f>$J1133&amp;" "&amp;$I1133&amp;" "&amp;"("&amp;$F1133&amp;")"</f>
        <v>JPN Ten (4)</v>
      </c>
      <c r="P1133" t="s">
        <v>4766</v>
      </c>
      <c r="Q1133" t="s">
        <v>4807</v>
      </c>
      <c r="R1133" s="118" t="str">
        <f>IF($B1133="","",RIGHT($E1133*1000+100+COUNTIF($E$2:$E1133,$E1133),9))</f>
        <v>020815101</v>
      </c>
    </row>
    <row r="1134" spans="1:18" customFormat="1" x14ac:dyDescent="0.4">
      <c r="A1134" s="259" t="s">
        <v>609</v>
      </c>
      <c r="B1134" s="259">
        <v>1133</v>
      </c>
      <c r="C1134" s="259" t="s">
        <v>2483</v>
      </c>
      <c r="D1134" s="259" t="s">
        <v>2484</v>
      </c>
      <c r="E1134" s="261">
        <v>20020520</v>
      </c>
      <c r="F1134" s="262">
        <v>4</v>
      </c>
      <c r="G1134">
        <v>9</v>
      </c>
      <c r="H1134" s="263" t="s">
        <v>2485</v>
      </c>
      <c r="I1134" s="263" t="s">
        <v>106</v>
      </c>
      <c r="J1134" t="s">
        <v>4807</v>
      </c>
      <c r="L1134">
        <f>IFERROR(INDEX(所属情報!$E:$E,MATCH(男子登録情報!A1134,所属情報!$A:$A,0)),"")</f>
        <v>490051</v>
      </c>
      <c r="M1134" t="str">
        <f t="shared" si="34"/>
        <v>関根　功織 (4)</v>
      </c>
      <c r="N1134" t="str">
        <f t="shared" si="35"/>
        <v>ｾｷﾈ ｲｵﾘ</v>
      </c>
      <c r="O1134" t="str">
        <f>$J1134&amp;" "&amp;$I1134&amp;" "&amp;"("&amp;$F1134&amp;")"</f>
        <v>JPN Iori (4)</v>
      </c>
      <c r="P1134" t="s">
        <v>4765</v>
      </c>
      <c r="Q1134" t="s">
        <v>4807</v>
      </c>
      <c r="R1134" s="118" t="str">
        <f>IF($B1134="","",RIGHT($E1134*1000+100+COUNTIF($E$2:$E1134,$E1134),9))</f>
        <v>020520101</v>
      </c>
    </row>
    <row r="1135" spans="1:18" customFormat="1" x14ac:dyDescent="0.4">
      <c r="A1135" s="259" t="s">
        <v>609</v>
      </c>
      <c r="B1135" s="259">
        <v>1134</v>
      </c>
      <c r="C1135" s="259" t="s">
        <v>2486</v>
      </c>
      <c r="D1135" s="259" t="s">
        <v>2487</v>
      </c>
      <c r="E1135" s="261">
        <v>20031011</v>
      </c>
      <c r="F1135" s="262">
        <v>4</v>
      </c>
      <c r="G1135">
        <v>37</v>
      </c>
      <c r="H1135" s="263" t="s">
        <v>2488</v>
      </c>
      <c r="I1135" s="263" t="s">
        <v>36</v>
      </c>
      <c r="J1135" t="s">
        <v>4807</v>
      </c>
      <c r="L1135">
        <f>IFERROR(INDEX(所属情報!$E:$E,MATCH(男子登録情報!A1135,所属情報!$A:$A,0)),"")</f>
        <v>490051</v>
      </c>
      <c r="M1135" t="str">
        <f t="shared" si="34"/>
        <v>渦岡　祐貴 (4)</v>
      </c>
      <c r="N1135" t="str">
        <f t="shared" si="35"/>
        <v>ｳｽﾞｵｶ ﾕｳｷ</v>
      </c>
      <c r="O1135" t="str">
        <f>$J1135&amp;" "&amp;$I1135&amp;" "&amp;"("&amp;$F1135&amp;")"</f>
        <v>JPN Yuki (4)</v>
      </c>
      <c r="P1135" t="s">
        <v>4766</v>
      </c>
      <c r="Q1135" t="s">
        <v>4807</v>
      </c>
      <c r="R1135" s="118" t="str">
        <f>IF($B1135="","",RIGHT($E1135*1000+100+COUNTIF($E$2:$E1135,$E1135),9))</f>
        <v>031011101</v>
      </c>
    </row>
    <row r="1136" spans="1:18" customFormat="1" x14ac:dyDescent="0.4">
      <c r="A1136" s="259" t="s">
        <v>609</v>
      </c>
      <c r="B1136" s="259">
        <v>1135</v>
      </c>
      <c r="C1136" s="259" t="s">
        <v>2489</v>
      </c>
      <c r="D1136" s="259" t="s">
        <v>2490</v>
      </c>
      <c r="E1136" s="261">
        <v>20020701</v>
      </c>
      <c r="F1136" s="262">
        <v>4</v>
      </c>
      <c r="G1136">
        <v>27</v>
      </c>
      <c r="H1136" s="263" t="s">
        <v>493</v>
      </c>
      <c r="I1136" s="263" t="s">
        <v>132</v>
      </c>
      <c r="J1136" t="s">
        <v>4807</v>
      </c>
      <c r="L1136">
        <f>IFERROR(INDEX(所属情報!$E:$E,MATCH(男子登録情報!A1136,所属情報!$A:$A,0)),"")</f>
        <v>490051</v>
      </c>
      <c r="M1136" t="str">
        <f t="shared" si="34"/>
        <v>吉村　祐真 (4)</v>
      </c>
      <c r="N1136" t="str">
        <f t="shared" si="35"/>
        <v>ﾖｼﾑﾗ ﾕｳﾏ</v>
      </c>
      <c r="O1136" t="str">
        <f>$J1136&amp;" "&amp;$I1136&amp;" "&amp;"("&amp;$F1136&amp;")"</f>
        <v>JPN Yuma (4)</v>
      </c>
      <c r="P1136" t="s">
        <v>4765</v>
      </c>
      <c r="Q1136" t="s">
        <v>4807</v>
      </c>
      <c r="R1136" s="118" t="str">
        <f>IF($B1136="","",RIGHT($E1136*1000+100+COUNTIF($E$2:$E1136,$E1136),9))</f>
        <v>020701102</v>
      </c>
    </row>
    <row r="1137" spans="1:18" customFormat="1" x14ac:dyDescent="0.4">
      <c r="A1137" s="259" t="s">
        <v>609</v>
      </c>
      <c r="B1137" s="259">
        <v>1136</v>
      </c>
      <c r="C1137" s="259" t="s">
        <v>2491</v>
      </c>
      <c r="D1137" s="259" t="s">
        <v>2492</v>
      </c>
      <c r="E1137" s="261">
        <v>20030528</v>
      </c>
      <c r="F1137" s="262">
        <v>4</v>
      </c>
      <c r="G1137">
        <v>27</v>
      </c>
      <c r="H1137" s="263" t="s">
        <v>401</v>
      </c>
      <c r="I1137" s="263" t="s">
        <v>109</v>
      </c>
      <c r="J1137" t="s">
        <v>4807</v>
      </c>
      <c r="L1137">
        <f>IFERROR(INDEX(所属情報!$E:$E,MATCH(男子登録情報!A1137,所属情報!$A:$A,0)),"")</f>
        <v>490051</v>
      </c>
      <c r="M1137" t="str">
        <f t="shared" si="34"/>
        <v>市川　達也 (4)</v>
      </c>
      <c r="N1137" t="str">
        <f t="shared" si="35"/>
        <v>ｲﾁｶﾜ ﾀﾂﾔ</v>
      </c>
      <c r="O1137" t="str">
        <f>$J1137&amp;" "&amp;$I1137&amp;" "&amp;"("&amp;$F1137&amp;")"</f>
        <v>JPN Tatsuya (4)</v>
      </c>
      <c r="P1137" t="s">
        <v>4765</v>
      </c>
      <c r="Q1137" t="s">
        <v>4807</v>
      </c>
      <c r="R1137" s="118" t="str">
        <f>IF($B1137="","",RIGHT($E1137*1000+100+COUNTIF($E$2:$E1137,$E1137),9))</f>
        <v>030528102</v>
      </c>
    </row>
    <row r="1138" spans="1:18" customFormat="1" x14ac:dyDescent="0.4">
      <c r="A1138" s="259" t="s">
        <v>609</v>
      </c>
      <c r="B1138" s="259">
        <v>1137</v>
      </c>
      <c r="C1138" s="259" t="s">
        <v>2493</v>
      </c>
      <c r="D1138" s="259" t="s">
        <v>2494</v>
      </c>
      <c r="E1138" s="261">
        <v>20031231</v>
      </c>
      <c r="F1138" s="262">
        <v>4</v>
      </c>
      <c r="G1138">
        <v>36</v>
      </c>
      <c r="H1138" s="263" t="s">
        <v>2495</v>
      </c>
      <c r="I1138" s="263" t="s">
        <v>422</v>
      </c>
      <c r="J1138" t="s">
        <v>4807</v>
      </c>
      <c r="L1138">
        <f>IFERROR(INDEX(所属情報!$E:$E,MATCH(男子登録情報!A1138,所属情報!$A:$A,0)),"")</f>
        <v>490051</v>
      </c>
      <c r="M1138" t="str">
        <f t="shared" si="34"/>
        <v>宮成　輝一 (4)</v>
      </c>
      <c r="N1138" t="str">
        <f t="shared" si="35"/>
        <v>ﾐﾔﾅﾘ ｷｲﾁ</v>
      </c>
      <c r="O1138" t="str">
        <f>$J1138&amp;" "&amp;$I1138&amp;" "&amp;"("&amp;$F1138&amp;")"</f>
        <v>JPN Kiichi (4)</v>
      </c>
      <c r="P1138" t="s">
        <v>4765</v>
      </c>
      <c r="Q1138" t="s">
        <v>4807</v>
      </c>
      <c r="R1138" s="118" t="str">
        <f>IF($B1138="","",RIGHT($E1138*1000+100+COUNTIF($E$2:$E1138,$E1138),9))</f>
        <v>031231101</v>
      </c>
    </row>
    <row r="1139" spans="1:18" customFormat="1" x14ac:dyDescent="0.4">
      <c r="A1139" s="259" t="s">
        <v>609</v>
      </c>
      <c r="B1139" s="259">
        <v>1138</v>
      </c>
      <c r="C1139" s="259" t="s">
        <v>2496</v>
      </c>
      <c r="D1139" s="259" t="s">
        <v>2497</v>
      </c>
      <c r="E1139" s="261">
        <v>20030629</v>
      </c>
      <c r="F1139" s="262">
        <v>4</v>
      </c>
      <c r="G1139">
        <v>27</v>
      </c>
      <c r="H1139" s="263" t="s">
        <v>2498</v>
      </c>
      <c r="I1139" s="263" t="s">
        <v>419</v>
      </c>
      <c r="J1139" t="s">
        <v>4807</v>
      </c>
      <c r="L1139">
        <f>IFERROR(INDEX(所属情報!$E:$E,MATCH(男子登録情報!A1139,所属情報!$A:$A,0)),"")</f>
        <v>490051</v>
      </c>
      <c r="M1139" t="str">
        <f t="shared" si="34"/>
        <v>国吉　遼河 (4)</v>
      </c>
      <c r="N1139" t="str">
        <f t="shared" si="35"/>
        <v>ｸﾆﾖｼ ﾘｮｳｶﾞ</v>
      </c>
      <c r="O1139" t="str">
        <f>$J1139&amp;" "&amp;$I1139&amp;" "&amp;"("&amp;$F1139&amp;")"</f>
        <v>JPN Ryoga (4)</v>
      </c>
      <c r="P1139" t="s">
        <v>4764</v>
      </c>
      <c r="Q1139" t="s">
        <v>4807</v>
      </c>
      <c r="R1139" s="118" t="str">
        <f>IF($B1139="","",RIGHT($E1139*1000+100+COUNTIF($E$2:$E1139,$E1139),9))</f>
        <v>030629101</v>
      </c>
    </row>
    <row r="1140" spans="1:18" customFormat="1" x14ac:dyDescent="0.4">
      <c r="A1140" s="259" t="s">
        <v>609</v>
      </c>
      <c r="B1140" s="259">
        <v>1139</v>
      </c>
      <c r="C1140" s="259" t="s">
        <v>2499</v>
      </c>
      <c r="D1140" s="259" t="s">
        <v>2500</v>
      </c>
      <c r="E1140" s="261">
        <v>20030501</v>
      </c>
      <c r="F1140" s="262">
        <v>4</v>
      </c>
      <c r="G1140">
        <v>28</v>
      </c>
      <c r="H1140" s="263" t="s">
        <v>1113</v>
      </c>
      <c r="I1140" s="263" t="s">
        <v>464</v>
      </c>
      <c r="J1140" t="s">
        <v>4807</v>
      </c>
      <c r="L1140">
        <f>IFERROR(INDEX(所属情報!$E:$E,MATCH(男子登録情報!A1140,所属情報!$A:$A,0)),"")</f>
        <v>490051</v>
      </c>
      <c r="M1140" t="str">
        <f t="shared" si="34"/>
        <v>中治　秀朗 (4)</v>
      </c>
      <c r="N1140" t="str">
        <f t="shared" si="35"/>
        <v>ﾅｶｼﾞ ﾋﾃﾞｱｷ</v>
      </c>
      <c r="O1140" t="str">
        <f>$J1140&amp;" "&amp;$I1140&amp;" "&amp;"("&amp;$F1140&amp;")"</f>
        <v>JPN Hideaki (4)</v>
      </c>
      <c r="P1140" t="s">
        <v>4771</v>
      </c>
      <c r="Q1140" t="s">
        <v>4807</v>
      </c>
      <c r="R1140" s="118" t="str">
        <f>IF($B1140="","",RIGHT($E1140*1000+100+COUNTIF($E$2:$E1140,$E1140),9))</f>
        <v>030501102</v>
      </c>
    </row>
    <row r="1141" spans="1:18" customFormat="1" x14ac:dyDescent="0.4">
      <c r="A1141" s="259" t="s">
        <v>609</v>
      </c>
      <c r="B1141" s="259">
        <v>1140</v>
      </c>
      <c r="C1141" s="259" t="s">
        <v>3782</v>
      </c>
      <c r="D1141" s="259" t="s">
        <v>3783</v>
      </c>
      <c r="E1141" s="261">
        <v>20031223</v>
      </c>
      <c r="F1141" s="262">
        <v>4</v>
      </c>
      <c r="G1141">
        <v>37</v>
      </c>
      <c r="H1141" s="263" t="s">
        <v>61</v>
      </c>
      <c r="I1141" s="263" t="s">
        <v>98</v>
      </c>
      <c r="J1141" t="s">
        <v>4807</v>
      </c>
      <c r="L1141">
        <f>IFERROR(INDEX(所属情報!$E:$E,MATCH(男子登録情報!A1141,所属情報!$A:$A,0)),"")</f>
        <v>490051</v>
      </c>
      <c r="M1141" t="str">
        <f t="shared" si="34"/>
        <v>谷口　彰悟 (4)</v>
      </c>
      <c r="N1141" t="str">
        <f t="shared" si="35"/>
        <v>ﾀﾆｸﾞﾁ ｼｮｳｺﾞ</v>
      </c>
      <c r="O1141" t="str">
        <f>$J1141&amp;" "&amp;$I1141&amp;" "&amp;"("&amp;$F1141&amp;")"</f>
        <v>JPN Shogo (4)</v>
      </c>
      <c r="P1141" t="s">
        <v>4764</v>
      </c>
      <c r="Q1141" t="s">
        <v>4807</v>
      </c>
      <c r="R1141" s="118" t="str">
        <f>IF($B1141="","",RIGHT($E1141*1000+100+COUNTIF($E$2:$E1141,$E1141),9))</f>
        <v>031223102</v>
      </c>
    </row>
    <row r="1142" spans="1:18" customFormat="1" x14ac:dyDescent="0.4">
      <c r="A1142" s="259" t="s">
        <v>609</v>
      </c>
      <c r="B1142" s="259">
        <v>1141</v>
      </c>
      <c r="C1142" s="259" t="s">
        <v>3313</v>
      </c>
      <c r="D1142" s="259" t="s">
        <v>3314</v>
      </c>
      <c r="E1142" s="261">
        <v>20040926</v>
      </c>
      <c r="F1142" s="262">
        <v>3</v>
      </c>
      <c r="G1142">
        <v>29</v>
      </c>
      <c r="H1142" s="263" t="s">
        <v>310</v>
      </c>
      <c r="I1142" s="263" t="s">
        <v>750</v>
      </c>
      <c r="J1142" t="s">
        <v>4807</v>
      </c>
      <c r="L1142">
        <f>IFERROR(INDEX(所属情報!$E:$E,MATCH(男子登録情報!A1142,所属情報!$A:$A,0)),"")</f>
        <v>490051</v>
      </c>
      <c r="M1142" t="str">
        <f t="shared" si="34"/>
        <v>金光　将英 (3)</v>
      </c>
      <c r="N1142" t="str">
        <f t="shared" si="35"/>
        <v>ｶﾈﾐﾂ ｼｮｳｴｲ</v>
      </c>
      <c r="O1142" t="str">
        <f>$J1142&amp;" "&amp;$I1142&amp;" "&amp;"("&amp;$F1142&amp;")"</f>
        <v>JPN Shoei (3)</v>
      </c>
      <c r="P1142" t="s">
        <v>4764</v>
      </c>
      <c r="Q1142" t="s">
        <v>4807</v>
      </c>
      <c r="R1142" s="118" t="str">
        <f>IF($B1142="","",RIGHT($E1142*1000+100+COUNTIF($E$2:$E1142,$E1142),9))</f>
        <v>040926101</v>
      </c>
    </row>
    <row r="1143" spans="1:18" customFormat="1" x14ac:dyDescent="0.4">
      <c r="A1143" s="259" t="s">
        <v>609</v>
      </c>
      <c r="B1143" s="259">
        <v>1142</v>
      </c>
      <c r="C1143" s="259" t="s">
        <v>3784</v>
      </c>
      <c r="D1143" s="259" t="s">
        <v>3785</v>
      </c>
      <c r="E1143" s="261">
        <v>20041221</v>
      </c>
      <c r="F1143" s="262">
        <v>3</v>
      </c>
      <c r="G1143">
        <v>36</v>
      </c>
      <c r="H1143" s="263" t="s">
        <v>2106</v>
      </c>
      <c r="I1143" s="263" t="s">
        <v>4491</v>
      </c>
      <c r="J1143" t="s">
        <v>4807</v>
      </c>
      <c r="L1143">
        <f>IFERROR(INDEX(所属情報!$E:$E,MATCH(男子登録情報!A1143,所属情報!$A:$A,0)),"")</f>
        <v>490051</v>
      </c>
      <c r="M1143" t="str">
        <f t="shared" si="34"/>
        <v>南本　寛茂 (3)</v>
      </c>
      <c r="N1143" t="str">
        <f t="shared" si="35"/>
        <v>ﾐﾅﾐﾓﾄ ﾋﾛｼｹﾞ</v>
      </c>
      <c r="O1143" t="str">
        <f>$J1143&amp;" "&amp;$I1143&amp;" "&amp;"("&amp;$F1143&amp;")"</f>
        <v>JPN Hiroshige (3)</v>
      </c>
      <c r="P1143" t="s">
        <v>4764</v>
      </c>
      <c r="Q1143" t="s">
        <v>4807</v>
      </c>
      <c r="R1143" s="118" t="str">
        <f>IF($B1143="","",RIGHT($E1143*1000+100+COUNTIF($E$2:$E1143,$E1143),9))</f>
        <v>041221103</v>
      </c>
    </row>
    <row r="1144" spans="1:18" customFormat="1" x14ac:dyDescent="0.4">
      <c r="A1144" s="259" t="s">
        <v>609</v>
      </c>
      <c r="B1144" s="259">
        <v>1143</v>
      </c>
      <c r="C1144" s="259" t="s">
        <v>3786</v>
      </c>
      <c r="D1144" s="259" t="s">
        <v>3787</v>
      </c>
      <c r="E1144" s="261">
        <v>20030612</v>
      </c>
      <c r="F1144" s="262">
        <v>3</v>
      </c>
      <c r="G1144">
        <v>24</v>
      </c>
      <c r="H1144" s="263" t="s">
        <v>333</v>
      </c>
      <c r="I1144" s="263" t="s">
        <v>136</v>
      </c>
      <c r="J1144" t="s">
        <v>4807</v>
      </c>
      <c r="L1144">
        <f>IFERROR(INDEX(所属情報!$E:$E,MATCH(男子登録情報!A1144,所属情報!$A:$A,0)),"")</f>
        <v>490051</v>
      </c>
      <c r="M1144" t="str">
        <f t="shared" si="34"/>
        <v>辻本　健太郎 (3)</v>
      </c>
      <c r="N1144" t="str">
        <f t="shared" si="35"/>
        <v>ﾂｼﾞﾓﾄ ｹﾝﾀﾛｳ</v>
      </c>
      <c r="O1144" t="str">
        <f>$J1144&amp;" "&amp;$I1144&amp;" "&amp;"("&amp;$F1144&amp;")"</f>
        <v>JPN Kentaro (3)</v>
      </c>
      <c r="P1144" t="s">
        <v>4765</v>
      </c>
      <c r="Q1144" t="s">
        <v>4807</v>
      </c>
      <c r="R1144" s="118" t="str">
        <f>IF($B1144="","",RIGHT($E1144*1000+100+COUNTIF($E$2:$E1144,$E1144),9))</f>
        <v>030612101</v>
      </c>
    </row>
    <row r="1145" spans="1:18" customFormat="1" x14ac:dyDescent="0.4">
      <c r="A1145" s="259" t="s">
        <v>609</v>
      </c>
      <c r="B1145" s="259">
        <v>1144</v>
      </c>
      <c r="C1145" s="259" t="s">
        <v>3788</v>
      </c>
      <c r="D1145" s="259" t="s">
        <v>3789</v>
      </c>
      <c r="E1145" s="261">
        <v>20040601</v>
      </c>
      <c r="F1145" s="262">
        <v>3</v>
      </c>
      <c r="G1145">
        <v>27</v>
      </c>
      <c r="H1145" s="263" t="s">
        <v>178</v>
      </c>
      <c r="I1145" s="263" t="s">
        <v>745</v>
      </c>
      <c r="J1145" t="s">
        <v>4807</v>
      </c>
      <c r="L1145">
        <f>IFERROR(INDEX(所属情報!$E:$E,MATCH(男子登録情報!A1145,所属情報!$A:$A,0)),"")</f>
        <v>490051</v>
      </c>
      <c r="M1145" t="str">
        <f t="shared" si="34"/>
        <v>増田　伊吹 (3)</v>
      </c>
      <c r="N1145" t="str">
        <f t="shared" si="35"/>
        <v>ﾏｽﾀﾞ ｲﾌﾞｷ</v>
      </c>
      <c r="O1145" t="str">
        <f>$J1145&amp;" "&amp;$I1145&amp;" "&amp;"("&amp;$F1145&amp;")"</f>
        <v>JPN Ibuki (3)</v>
      </c>
      <c r="P1145" t="s">
        <v>4771</v>
      </c>
      <c r="Q1145" t="s">
        <v>4807</v>
      </c>
      <c r="R1145" s="118" t="str">
        <f>IF($B1145="","",RIGHT($E1145*1000+100+COUNTIF($E$2:$E1145,$E1145),9))</f>
        <v>040601101</v>
      </c>
    </row>
    <row r="1146" spans="1:18" customFormat="1" x14ac:dyDescent="0.4">
      <c r="A1146" s="259" t="s">
        <v>609</v>
      </c>
      <c r="B1146" s="259">
        <v>1145</v>
      </c>
      <c r="C1146" s="259" t="s">
        <v>3790</v>
      </c>
      <c r="D1146" s="259" t="s">
        <v>3791</v>
      </c>
      <c r="E1146" s="261">
        <v>20041120</v>
      </c>
      <c r="F1146" s="262">
        <v>3</v>
      </c>
      <c r="G1146">
        <v>28</v>
      </c>
      <c r="H1146" s="263" t="s">
        <v>381</v>
      </c>
      <c r="I1146" s="263" t="s">
        <v>425</v>
      </c>
      <c r="J1146" t="s">
        <v>4807</v>
      </c>
      <c r="L1146">
        <f>IFERROR(INDEX(所属情報!$E:$E,MATCH(男子登録情報!A1146,所属情報!$A:$A,0)),"")</f>
        <v>490051</v>
      </c>
      <c r="M1146" t="str">
        <f t="shared" si="34"/>
        <v>浜口　峻一 (3)</v>
      </c>
      <c r="N1146" t="str">
        <f t="shared" si="35"/>
        <v>ﾊﾏｸﾞﾁ ｼｭﾝｲﾁ</v>
      </c>
      <c r="O1146" t="str">
        <f>$J1146&amp;" "&amp;$I1146&amp;" "&amp;"("&amp;$F1146&amp;")"</f>
        <v>JPN Shunichi (3)</v>
      </c>
      <c r="P1146" t="s">
        <v>4771</v>
      </c>
      <c r="Q1146" t="s">
        <v>4807</v>
      </c>
      <c r="R1146" s="118" t="str">
        <f>IF($B1146="","",RIGHT($E1146*1000+100+COUNTIF($E$2:$E1146,$E1146),9))</f>
        <v>041120101</v>
      </c>
    </row>
    <row r="1147" spans="1:18" customFormat="1" x14ac:dyDescent="0.4">
      <c r="A1147" s="259" t="s">
        <v>609</v>
      </c>
      <c r="B1147" s="259">
        <v>1146</v>
      </c>
      <c r="C1147" s="259" t="s">
        <v>3792</v>
      </c>
      <c r="D1147" s="259" t="s">
        <v>3793</v>
      </c>
      <c r="E1147" s="261">
        <v>20030909</v>
      </c>
      <c r="F1147" s="262">
        <v>3</v>
      </c>
      <c r="G1147">
        <v>27</v>
      </c>
      <c r="H1147" s="263" t="s">
        <v>4492</v>
      </c>
      <c r="I1147" s="263" t="s">
        <v>417</v>
      </c>
      <c r="J1147" t="s">
        <v>4807</v>
      </c>
      <c r="L1147">
        <f>IFERROR(INDEX(所属情報!$E:$E,MATCH(男子登録情報!A1147,所属情報!$A:$A,0)),"")</f>
        <v>490051</v>
      </c>
      <c r="M1147" t="str">
        <f t="shared" si="34"/>
        <v>杉林　直人 (3)</v>
      </c>
      <c r="N1147" t="str">
        <f t="shared" si="35"/>
        <v>ｽｷﾞﾊﾞﾔｼ ﾅｵﾄ</v>
      </c>
      <c r="O1147" t="str">
        <f>$J1147&amp;" "&amp;$I1147&amp;" "&amp;"("&amp;$F1147&amp;")"</f>
        <v>JPN Naoto (3)</v>
      </c>
      <c r="P1147" t="s">
        <v>4764</v>
      </c>
      <c r="Q1147" t="s">
        <v>4807</v>
      </c>
      <c r="R1147" s="118" t="str">
        <f>IF($B1147="","",RIGHT($E1147*1000+100+COUNTIF($E$2:$E1147,$E1147),9))</f>
        <v>030909101</v>
      </c>
    </row>
    <row r="1148" spans="1:18" customFormat="1" x14ac:dyDescent="0.4">
      <c r="A1148" s="259" t="s">
        <v>609</v>
      </c>
      <c r="B1148" s="259">
        <v>1147</v>
      </c>
      <c r="C1148" s="259" t="s">
        <v>3794</v>
      </c>
      <c r="D1148" s="259" t="s">
        <v>3795</v>
      </c>
      <c r="E1148" s="261">
        <v>20041128</v>
      </c>
      <c r="F1148" s="262">
        <v>3</v>
      </c>
      <c r="G1148">
        <v>27</v>
      </c>
      <c r="H1148" s="263" t="s">
        <v>4493</v>
      </c>
      <c r="I1148" s="263" t="s">
        <v>119</v>
      </c>
      <c r="J1148" t="s">
        <v>4807</v>
      </c>
      <c r="L1148">
        <f>IFERROR(INDEX(所属情報!$E:$E,MATCH(男子登録情報!A1148,所属情報!$A:$A,0)),"")</f>
        <v>490051</v>
      </c>
      <c r="M1148" t="str">
        <f t="shared" si="34"/>
        <v>岩嶋　一輝 (3)</v>
      </c>
      <c r="N1148" t="str">
        <f t="shared" si="35"/>
        <v>ｲﾜｼﾏ ｶｽﾞｷ</v>
      </c>
      <c r="O1148" t="str">
        <f>$J1148&amp;" "&amp;$I1148&amp;" "&amp;"("&amp;$F1148&amp;")"</f>
        <v>JPN Kazuki (3)</v>
      </c>
      <c r="P1148" t="s">
        <v>4764</v>
      </c>
      <c r="Q1148" t="s">
        <v>4807</v>
      </c>
      <c r="R1148" s="118" t="str">
        <f>IF($B1148="","",RIGHT($E1148*1000+100+COUNTIF($E$2:$E1148,$E1148),9))</f>
        <v>041128101</v>
      </c>
    </row>
    <row r="1149" spans="1:18" customFormat="1" x14ac:dyDescent="0.4">
      <c r="A1149" s="259" t="s">
        <v>609</v>
      </c>
      <c r="B1149" s="259">
        <v>1148</v>
      </c>
      <c r="C1149" s="259" t="s">
        <v>3796</v>
      </c>
      <c r="D1149" s="259" t="s">
        <v>3797</v>
      </c>
      <c r="E1149" s="261">
        <v>20050201</v>
      </c>
      <c r="F1149" s="262">
        <v>3</v>
      </c>
      <c r="G1149">
        <v>27</v>
      </c>
      <c r="H1149" s="263" t="s">
        <v>4494</v>
      </c>
      <c r="I1149" s="263" t="s">
        <v>4495</v>
      </c>
      <c r="J1149" t="s">
        <v>4807</v>
      </c>
      <c r="L1149">
        <f>IFERROR(INDEX(所属情報!$E:$E,MATCH(男子登録情報!A1149,所属情報!$A:$A,0)),"")</f>
        <v>490051</v>
      </c>
      <c r="M1149" t="str">
        <f t="shared" si="34"/>
        <v>比護　智與 (3)</v>
      </c>
      <c r="N1149" t="str">
        <f t="shared" si="35"/>
        <v>ﾋｺﾞ ﾄﾓﾖ</v>
      </c>
      <c r="O1149" t="str">
        <f>$J1149&amp;" "&amp;$I1149&amp;" "&amp;"("&amp;$F1149&amp;")"</f>
        <v>JPN Tomoyo (3)</v>
      </c>
      <c r="P1149" t="s">
        <v>4765</v>
      </c>
      <c r="Q1149" t="s">
        <v>4807</v>
      </c>
      <c r="R1149" s="118" t="str">
        <f>IF($B1149="","",RIGHT($E1149*1000+100+COUNTIF($E$2:$E1149,$E1149),9))</f>
        <v>050201101</v>
      </c>
    </row>
    <row r="1150" spans="1:18" customFormat="1" x14ac:dyDescent="0.4">
      <c r="A1150" s="259" t="s">
        <v>609</v>
      </c>
      <c r="B1150" s="259">
        <v>1149</v>
      </c>
      <c r="C1150" s="259" t="s">
        <v>3798</v>
      </c>
      <c r="D1150" s="259" t="s">
        <v>3799</v>
      </c>
      <c r="E1150" s="261">
        <v>20041013</v>
      </c>
      <c r="F1150" s="262">
        <v>3</v>
      </c>
      <c r="G1150">
        <v>28</v>
      </c>
      <c r="H1150" s="263" t="s">
        <v>373</v>
      </c>
      <c r="I1150" s="263" t="s">
        <v>54</v>
      </c>
      <c r="J1150" t="s">
        <v>4807</v>
      </c>
      <c r="L1150">
        <f>IFERROR(INDEX(所属情報!$E:$E,MATCH(男子登録情報!A1150,所属情報!$A:$A,0)),"")</f>
        <v>490051</v>
      </c>
      <c r="M1150" t="str">
        <f t="shared" si="34"/>
        <v>髙木　洸希 (3)</v>
      </c>
      <c r="N1150" t="str">
        <f t="shared" si="35"/>
        <v>ﾀｶｷﾞ ｺｳｷ</v>
      </c>
      <c r="O1150" t="str">
        <f>$J1150&amp;" "&amp;$I1150&amp;" "&amp;"("&amp;$F1150&amp;")"</f>
        <v>JPN Koki (3)</v>
      </c>
      <c r="P1150" t="s">
        <v>4765</v>
      </c>
      <c r="Q1150" t="s">
        <v>4807</v>
      </c>
      <c r="R1150" s="118" t="str">
        <f>IF($B1150="","",RIGHT($E1150*1000+100+COUNTIF($E$2:$E1150,$E1150),9))</f>
        <v>041013101</v>
      </c>
    </row>
    <row r="1151" spans="1:18" customFormat="1" x14ac:dyDescent="0.4">
      <c r="A1151" s="259" t="s">
        <v>609</v>
      </c>
      <c r="B1151" s="259">
        <v>1150</v>
      </c>
      <c r="C1151" s="259" t="s">
        <v>3800</v>
      </c>
      <c r="D1151" s="259" t="s">
        <v>3801</v>
      </c>
      <c r="E1151" s="261">
        <v>20041020</v>
      </c>
      <c r="F1151" s="262">
        <v>3</v>
      </c>
      <c r="G1151">
        <v>34</v>
      </c>
      <c r="H1151" s="263" t="s">
        <v>493</v>
      </c>
      <c r="I1151" s="263" t="s">
        <v>4496</v>
      </c>
      <c r="J1151" t="s">
        <v>4807</v>
      </c>
      <c r="L1151">
        <f>IFERROR(INDEX(所属情報!$E:$E,MATCH(男子登録情報!A1151,所属情報!$A:$A,0)),"")</f>
        <v>490051</v>
      </c>
      <c r="M1151" t="str">
        <f t="shared" si="34"/>
        <v>吉村　成央 (3)</v>
      </c>
      <c r="N1151" t="str">
        <f t="shared" si="35"/>
        <v>ﾖｼﾑﾗ ｾｲｵｳ</v>
      </c>
      <c r="O1151" t="str">
        <f>$J1151&amp;" "&amp;$I1151&amp;" "&amp;"("&amp;$F1151&amp;")"</f>
        <v>JPN Seio (3)</v>
      </c>
      <c r="P1151" t="s">
        <v>4765</v>
      </c>
      <c r="Q1151" t="s">
        <v>4807</v>
      </c>
      <c r="R1151" s="118" t="str">
        <f>IF($B1151="","",RIGHT($E1151*1000+100+COUNTIF($E$2:$E1151,$E1151),9))</f>
        <v>041020101</v>
      </c>
    </row>
    <row r="1152" spans="1:18" customFormat="1" x14ac:dyDescent="0.4">
      <c r="A1152" s="259" t="s">
        <v>609</v>
      </c>
      <c r="B1152" s="259">
        <v>1151</v>
      </c>
      <c r="C1152" s="259" t="s">
        <v>3802</v>
      </c>
      <c r="D1152" s="259" t="s">
        <v>3803</v>
      </c>
      <c r="E1152" s="261">
        <v>20040530</v>
      </c>
      <c r="F1152" s="262">
        <v>3</v>
      </c>
      <c r="G1152">
        <v>26</v>
      </c>
      <c r="H1152" s="263" t="s">
        <v>4497</v>
      </c>
      <c r="I1152" s="263" t="s">
        <v>68</v>
      </c>
      <c r="J1152" t="s">
        <v>4807</v>
      </c>
      <c r="L1152">
        <f>IFERROR(INDEX(所属情報!$E:$E,MATCH(男子登録情報!A1152,所属情報!$A:$A,0)),"")</f>
        <v>490051</v>
      </c>
      <c r="M1152" t="str">
        <f t="shared" si="34"/>
        <v>隅垣　宏太 (3)</v>
      </c>
      <c r="N1152" t="str">
        <f t="shared" si="35"/>
        <v>ｽﾐｶﾞｷ ｺｳﾀ</v>
      </c>
      <c r="O1152" t="str">
        <f>$J1152&amp;" "&amp;$I1152&amp;" "&amp;"("&amp;$F1152&amp;")"</f>
        <v>JPN Kota (3)</v>
      </c>
      <c r="P1152" t="s">
        <v>4766</v>
      </c>
      <c r="Q1152" t="s">
        <v>4807</v>
      </c>
      <c r="R1152" s="118" t="str">
        <f>IF($B1152="","",RIGHT($E1152*1000+100+COUNTIF($E$2:$E1152,$E1152),9))</f>
        <v>040530102</v>
      </c>
    </row>
    <row r="1153" spans="1:18" customFormat="1" x14ac:dyDescent="0.4">
      <c r="A1153" s="259" t="s">
        <v>609</v>
      </c>
      <c r="B1153" s="259">
        <v>1152</v>
      </c>
      <c r="C1153" s="259" t="s">
        <v>3804</v>
      </c>
      <c r="D1153" s="259" t="s">
        <v>3805</v>
      </c>
      <c r="E1153" s="261">
        <v>20040510</v>
      </c>
      <c r="F1153" s="262">
        <v>3</v>
      </c>
      <c r="G1153">
        <v>23</v>
      </c>
      <c r="H1153" s="263" t="s">
        <v>4498</v>
      </c>
      <c r="I1153" s="263" t="s">
        <v>338</v>
      </c>
      <c r="J1153" t="s">
        <v>4807</v>
      </c>
      <c r="L1153">
        <f>IFERROR(INDEX(所属情報!$E:$E,MATCH(男子登録情報!A1153,所属情報!$A:$A,0)),"")</f>
        <v>490051</v>
      </c>
      <c r="M1153" t="str">
        <f t="shared" si="34"/>
        <v>倉内　翔平 (3)</v>
      </c>
      <c r="N1153" t="str">
        <f t="shared" si="35"/>
        <v>ｸﾗｳﾁ ｼｮｳﾍｲ</v>
      </c>
      <c r="O1153" t="str">
        <f>$J1153&amp;" "&amp;$I1153&amp;" "&amp;"("&amp;$F1153&amp;")"</f>
        <v>JPN Shohei (3)</v>
      </c>
      <c r="P1153" t="s">
        <v>4772</v>
      </c>
      <c r="Q1153" t="s">
        <v>4807</v>
      </c>
      <c r="R1153" s="118" t="str">
        <f>IF($B1153="","",RIGHT($E1153*1000+100+COUNTIF($E$2:$E1153,$E1153),9))</f>
        <v>040510101</v>
      </c>
    </row>
    <row r="1154" spans="1:18" customFormat="1" x14ac:dyDescent="0.4">
      <c r="A1154" s="259" t="s">
        <v>609</v>
      </c>
      <c r="B1154" s="259">
        <v>1153</v>
      </c>
      <c r="C1154" s="259" t="s">
        <v>3806</v>
      </c>
      <c r="D1154" s="259" t="s">
        <v>3807</v>
      </c>
      <c r="E1154" s="261">
        <v>20040901</v>
      </c>
      <c r="F1154" s="262">
        <v>3</v>
      </c>
      <c r="G1154">
        <v>27</v>
      </c>
      <c r="H1154" s="263" t="s">
        <v>281</v>
      </c>
      <c r="I1154" s="263" t="s">
        <v>4499</v>
      </c>
      <c r="J1154" t="s">
        <v>4807</v>
      </c>
      <c r="L1154">
        <f>IFERROR(INDEX(所属情報!$E:$E,MATCH(男子登録情報!A1154,所属情報!$A:$A,0)),"")</f>
        <v>490051</v>
      </c>
      <c r="M1154" t="str">
        <f t="shared" ref="M1154:M1217" si="36">$C1154&amp;" "&amp;"("&amp;$F1154&amp;")"</f>
        <v>安達　琉魁 (3)</v>
      </c>
      <c r="N1154" t="str">
        <f t="shared" si="35"/>
        <v>ｱﾀﾞﾁ ﾘｭｳｶﾞ</v>
      </c>
      <c r="O1154" t="str">
        <f>$J1154&amp;" "&amp;$I1154&amp;" "&amp;"("&amp;$F1154&amp;")"</f>
        <v>JPN Ryuga (3)</v>
      </c>
      <c r="P1154" t="s">
        <v>4766</v>
      </c>
      <c r="Q1154" t="s">
        <v>4807</v>
      </c>
      <c r="R1154" s="118" t="str">
        <f>IF($B1154="","",RIGHT($E1154*1000+100+COUNTIF($E$2:$E1154,$E1154),9))</f>
        <v>040901102</v>
      </c>
    </row>
    <row r="1155" spans="1:18" customFormat="1" x14ac:dyDescent="0.4">
      <c r="A1155" s="259" t="s">
        <v>609</v>
      </c>
      <c r="B1155" s="259">
        <v>1154</v>
      </c>
      <c r="C1155" s="259" t="s">
        <v>3808</v>
      </c>
      <c r="D1155" s="259" t="s">
        <v>3809</v>
      </c>
      <c r="E1155" s="261">
        <v>20041116</v>
      </c>
      <c r="F1155" s="262">
        <v>3</v>
      </c>
      <c r="G1155">
        <v>25</v>
      </c>
      <c r="H1155" s="263" t="s">
        <v>244</v>
      </c>
      <c r="I1155" s="263" t="s">
        <v>304</v>
      </c>
      <c r="J1155" t="s">
        <v>4807</v>
      </c>
      <c r="L1155">
        <f>IFERROR(INDEX(所属情報!$E:$E,MATCH(男子登録情報!A1155,所属情報!$A:$A,0)),"")</f>
        <v>490051</v>
      </c>
      <c r="M1155" t="str">
        <f t="shared" si="36"/>
        <v>山本　瑛大 (3)</v>
      </c>
      <c r="N1155" t="str">
        <f t="shared" ref="N1155:N1218" si="37">$D1155</f>
        <v>ﾔﾏﾓﾄ ｱｷﾋﾛ</v>
      </c>
      <c r="O1155" t="str">
        <f>$J1155&amp;" "&amp;$I1155&amp;" "&amp;"("&amp;$F1155&amp;")"</f>
        <v>JPN Akihiro (3)</v>
      </c>
      <c r="P1155" t="s">
        <v>4765</v>
      </c>
      <c r="Q1155" t="s">
        <v>4807</v>
      </c>
      <c r="R1155" s="118" t="str">
        <f>IF($B1155="","",RIGHT($E1155*1000+100+COUNTIF($E$2:$E1155,$E1155),9))</f>
        <v>041116102</v>
      </c>
    </row>
    <row r="1156" spans="1:18" customFormat="1" x14ac:dyDescent="0.4">
      <c r="A1156" s="259" t="s">
        <v>609</v>
      </c>
      <c r="B1156" s="259">
        <v>1155</v>
      </c>
      <c r="C1156" s="259" t="s">
        <v>3810</v>
      </c>
      <c r="D1156" s="259" t="s">
        <v>3811</v>
      </c>
      <c r="E1156" s="261">
        <v>20041023</v>
      </c>
      <c r="F1156" s="262">
        <v>3</v>
      </c>
      <c r="G1156">
        <v>25</v>
      </c>
      <c r="H1156" s="263" t="s">
        <v>431</v>
      </c>
      <c r="I1156" s="263" t="s">
        <v>75</v>
      </c>
      <c r="J1156" t="s">
        <v>4807</v>
      </c>
      <c r="L1156">
        <f>IFERROR(INDEX(所属情報!$E:$E,MATCH(男子登録情報!A1156,所属情報!$A:$A,0)),"")</f>
        <v>490051</v>
      </c>
      <c r="M1156" t="str">
        <f t="shared" si="36"/>
        <v>奥村　颯太 (3)</v>
      </c>
      <c r="N1156" t="str">
        <f t="shared" si="37"/>
        <v>ｵｸﾑﾗ ｿｳﾀ</v>
      </c>
      <c r="O1156" t="str">
        <f>$J1156&amp;" "&amp;$I1156&amp;" "&amp;"("&amp;$F1156&amp;")"</f>
        <v>JPN Sota (3)</v>
      </c>
      <c r="P1156" t="s">
        <v>4764</v>
      </c>
      <c r="Q1156" t="s">
        <v>4807</v>
      </c>
      <c r="R1156" s="118" t="str">
        <f>IF($B1156="","",RIGHT($E1156*1000+100+COUNTIF($E$2:$E1156,$E1156),9))</f>
        <v>041023103</v>
      </c>
    </row>
    <row r="1157" spans="1:18" customFormat="1" x14ac:dyDescent="0.4">
      <c r="A1157" s="259" t="s">
        <v>609</v>
      </c>
      <c r="B1157" s="259">
        <v>1156</v>
      </c>
      <c r="C1157" s="259" t="s">
        <v>3812</v>
      </c>
      <c r="D1157" s="259" t="s">
        <v>3813</v>
      </c>
      <c r="E1157" s="261">
        <v>20031024</v>
      </c>
      <c r="F1157" s="262">
        <v>3</v>
      </c>
      <c r="G1157">
        <v>27</v>
      </c>
      <c r="H1157" s="263" t="s">
        <v>1102</v>
      </c>
      <c r="I1157" s="263" t="s">
        <v>386</v>
      </c>
      <c r="J1157" t="s">
        <v>4807</v>
      </c>
      <c r="L1157">
        <f>IFERROR(INDEX(所属情報!$E:$E,MATCH(男子登録情報!A1157,所属情報!$A:$A,0)),"")</f>
        <v>490051</v>
      </c>
      <c r="M1157" t="str">
        <f t="shared" si="36"/>
        <v>田畑　慧太 (3)</v>
      </c>
      <c r="N1157" t="str">
        <f t="shared" si="37"/>
        <v>ﾀﾊﾞﾀ ｹｲﾀ</v>
      </c>
      <c r="O1157" t="str">
        <f>$J1157&amp;" "&amp;$I1157&amp;" "&amp;"("&amp;$F1157&amp;")"</f>
        <v>JPN Keita (3)</v>
      </c>
      <c r="P1157" t="s">
        <v>4766</v>
      </c>
      <c r="Q1157" t="s">
        <v>4807</v>
      </c>
      <c r="R1157" s="118" t="str">
        <f>IF($B1157="","",RIGHT($E1157*1000+100+COUNTIF($E$2:$E1157,$E1157),9))</f>
        <v>031024103</v>
      </c>
    </row>
    <row r="1158" spans="1:18" customFormat="1" x14ac:dyDescent="0.4">
      <c r="A1158" s="259" t="s">
        <v>609</v>
      </c>
      <c r="B1158" s="259">
        <v>1157</v>
      </c>
      <c r="C1158" s="259" t="s">
        <v>3814</v>
      </c>
      <c r="D1158" s="259" t="s">
        <v>3815</v>
      </c>
      <c r="E1158" s="261">
        <v>20041229</v>
      </c>
      <c r="F1158" s="262">
        <v>3</v>
      </c>
      <c r="G1158">
        <v>33</v>
      </c>
      <c r="H1158" s="263" t="s">
        <v>4500</v>
      </c>
      <c r="I1158" s="263" t="s">
        <v>4501</v>
      </c>
      <c r="J1158" t="s">
        <v>4807</v>
      </c>
      <c r="L1158">
        <f>IFERROR(INDEX(所属情報!$E:$E,MATCH(男子登録情報!A1158,所属情報!$A:$A,0)),"")</f>
        <v>490051</v>
      </c>
      <c r="M1158" t="str">
        <f t="shared" si="36"/>
        <v>片山　朔 (3)</v>
      </c>
      <c r="N1158" t="str">
        <f t="shared" si="37"/>
        <v>ｶﾀﾔﾏ ｻｸ</v>
      </c>
      <c r="O1158" t="str">
        <f>$J1158&amp;" "&amp;$I1158&amp;" "&amp;"("&amp;$F1158&amp;")"</f>
        <v>JPN Saku (3)</v>
      </c>
      <c r="P1158" t="s">
        <v>4765</v>
      </c>
      <c r="Q1158" t="s">
        <v>4807</v>
      </c>
      <c r="R1158" s="118" t="str">
        <f>IF($B1158="","",RIGHT($E1158*1000+100+COUNTIF($E$2:$E1158,$E1158),9))</f>
        <v>041229102</v>
      </c>
    </row>
    <row r="1159" spans="1:18" customFormat="1" x14ac:dyDescent="0.4">
      <c r="A1159" s="259" t="s">
        <v>609</v>
      </c>
      <c r="B1159" s="259">
        <v>1158</v>
      </c>
      <c r="C1159" s="259" t="s">
        <v>5654</v>
      </c>
      <c r="D1159" s="259" t="s">
        <v>5655</v>
      </c>
      <c r="E1159" s="261">
        <v>20060220</v>
      </c>
      <c r="F1159" s="262">
        <v>2</v>
      </c>
      <c r="G1159">
        <v>28</v>
      </c>
      <c r="H1159" s="263" t="s">
        <v>6665</v>
      </c>
      <c r="I1159" s="263" t="s">
        <v>266</v>
      </c>
      <c r="J1159" t="s">
        <v>4807</v>
      </c>
      <c r="L1159">
        <f>IFERROR(INDEX(所属情報!$E:$E,MATCH(男子登録情報!A1159,所属情報!$A:$A,0)),"")</f>
        <v>490051</v>
      </c>
      <c r="M1159" t="str">
        <f t="shared" si="36"/>
        <v>日下　大誠 (2)</v>
      </c>
      <c r="N1159" t="str">
        <f t="shared" si="37"/>
        <v>ｸｻｶ ﾀｲｾｲ</v>
      </c>
      <c r="O1159" t="str">
        <f>$J1159&amp;" "&amp;$I1159&amp;" "&amp;"("&amp;$F1159&amp;")"</f>
        <v>JPN Taisei (2)</v>
      </c>
      <c r="P1159" t="s">
        <v>4765</v>
      </c>
      <c r="Q1159" t="s">
        <v>4807</v>
      </c>
      <c r="R1159" s="118" t="str">
        <f>IF($B1159="","",RIGHT($E1159*1000+100+COUNTIF($E$2:$E1159,$E1159),9))</f>
        <v>060220101</v>
      </c>
    </row>
    <row r="1160" spans="1:18" customFormat="1" x14ac:dyDescent="0.4">
      <c r="A1160" s="259" t="s">
        <v>609</v>
      </c>
      <c r="B1160" s="259">
        <v>1159</v>
      </c>
      <c r="C1160" s="259" t="s">
        <v>5656</v>
      </c>
      <c r="D1160" s="259" t="s">
        <v>5657</v>
      </c>
      <c r="E1160" s="261">
        <v>20040614</v>
      </c>
      <c r="F1160" s="262">
        <v>2</v>
      </c>
      <c r="G1160">
        <v>27</v>
      </c>
      <c r="H1160" s="263" t="s">
        <v>562</v>
      </c>
      <c r="I1160" s="263" t="s">
        <v>303</v>
      </c>
      <c r="J1160" t="s">
        <v>4807</v>
      </c>
      <c r="L1160">
        <f>IFERROR(INDEX(所属情報!$E:$E,MATCH(男子登録情報!A1160,所属情報!$A:$A,0)),"")</f>
        <v>490051</v>
      </c>
      <c r="M1160" t="str">
        <f t="shared" si="36"/>
        <v>千田　晃士朗 (2)</v>
      </c>
      <c r="N1160" t="str">
        <f t="shared" si="37"/>
        <v>ｾﾝﾀﾞ ｺｳｼﾛｳ</v>
      </c>
      <c r="O1160" t="str">
        <f>$J1160&amp;" "&amp;$I1160&amp;" "&amp;"("&amp;$F1160&amp;")"</f>
        <v>JPN Koshiro (2)</v>
      </c>
      <c r="P1160" t="s">
        <v>4765</v>
      </c>
      <c r="Q1160" t="s">
        <v>4807</v>
      </c>
      <c r="R1160" s="118" t="str">
        <f>IF($B1160="","",RIGHT($E1160*1000+100+COUNTIF($E$2:$E1160,$E1160),9))</f>
        <v>040614103</v>
      </c>
    </row>
    <row r="1161" spans="1:18" customFormat="1" x14ac:dyDescent="0.4">
      <c r="A1161" s="259" t="s">
        <v>609</v>
      </c>
      <c r="B1161" s="259">
        <v>1160</v>
      </c>
      <c r="C1161" s="259" t="s">
        <v>5658</v>
      </c>
      <c r="D1161" s="259" t="s">
        <v>5659</v>
      </c>
      <c r="E1161" s="261">
        <v>20050503</v>
      </c>
      <c r="F1161" s="262">
        <v>2</v>
      </c>
      <c r="G1161">
        <v>25</v>
      </c>
      <c r="H1161" s="263" t="s">
        <v>38</v>
      </c>
      <c r="I1161" s="263" t="s">
        <v>98</v>
      </c>
      <c r="J1161" t="s">
        <v>4807</v>
      </c>
      <c r="L1161">
        <f>IFERROR(INDEX(所属情報!$E:$E,MATCH(男子登録情報!A1161,所属情報!$A:$A,0)),"")</f>
        <v>490051</v>
      </c>
      <c r="M1161" t="str">
        <f t="shared" si="36"/>
        <v>山田　翔悟 (2)</v>
      </c>
      <c r="N1161" t="str">
        <f t="shared" si="37"/>
        <v>ﾔﾏﾀﾞ ｼｮｳｺﾞ</v>
      </c>
      <c r="O1161" t="str">
        <f>$J1161&amp;" "&amp;$I1161&amp;" "&amp;"("&amp;$F1161&amp;")"</f>
        <v>JPN Shogo (2)</v>
      </c>
      <c r="P1161" t="s">
        <v>4771</v>
      </c>
      <c r="Q1161" t="s">
        <v>4807</v>
      </c>
      <c r="R1161" s="118" t="str">
        <f>IF($B1161="","",RIGHT($E1161*1000+100+COUNTIF($E$2:$E1161,$E1161),9))</f>
        <v>050503103</v>
      </c>
    </row>
    <row r="1162" spans="1:18" customFormat="1" x14ac:dyDescent="0.4">
      <c r="A1162" s="259" t="s">
        <v>609</v>
      </c>
      <c r="B1162" s="259">
        <v>1161</v>
      </c>
      <c r="C1162" s="259" t="s">
        <v>5660</v>
      </c>
      <c r="D1162" s="259" t="s">
        <v>5661</v>
      </c>
      <c r="E1162" s="261">
        <v>20040418</v>
      </c>
      <c r="F1162" s="262">
        <v>2</v>
      </c>
      <c r="G1162">
        <v>10</v>
      </c>
      <c r="H1162" s="263" t="s">
        <v>421</v>
      </c>
      <c r="I1162" s="263" t="s">
        <v>112</v>
      </c>
      <c r="J1162" t="s">
        <v>4807</v>
      </c>
      <c r="L1162">
        <f>IFERROR(INDEX(所属情報!$E:$E,MATCH(男子登録情報!A1162,所属情報!$A:$A,0)),"")</f>
        <v>490051</v>
      </c>
      <c r="M1162" t="str">
        <f t="shared" si="36"/>
        <v>中嶋　律空 (2)</v>
      </c>
      <c r="N1162" t="str">
        <f t="shared" si="37"/>
        <v>ﾅｶｼﾞﾏ ﾘｸ</v>
      </c>
      <c r="O1162" t="str">
        <f>$J1162&amp;" "&amp;$I1162&amp;" "&amp;"("&amp;$F1162&amp;")"</f>
        <v>JPN Riku (2)</v>
      </c>
      <c r="P1162" t="s">
        <v>4766</v>
      </c>
      <c r="Q1162" t="s">
        <v>4807</v>
      </c>
      <c r="R1162" s="118" t="str">
        <f>IF($B1162="","",RIGHT($E1162*1000+100+COUNTIF($E$2:$E1162,$E1162),9))</f>
        <v>040418101</v>
      </c>
    </row>
    <row r="1163" spans="1:18" customFormat="1" x14ac:dyDescent="0.4">
      <c r="A1163" s="259" t="s">
        <v>609</v>
      </c>
      <c r="B1163" s="259">
        <v>1162</v>
      </c>
      <c r="C1163" s="259" t="s">
        <v>5662</v>
      </c>
      <c r="D1163" s="259" t="s">
        <v>5663</v>
      </c>
      <c r="E1163" s="261">
        <v>20060204</v>
      </c>
      <c r="F1163" s="262">
        <v>2</v>
      </c>
      <c r="G1163">
        <v>16</v>
      </c>
      <c r="H1163" s="263" t="s">
        <v>6666</v>
      </c>
      <c r="I1163" s="263" t="s">
        <v>6667</v>
      </c>
      <c r="J1163" t="s">
        <v>4807</v>
      </c>
      <c r="L1163">
        <f>IFERROR(INDEX(所属情報!$E:$E,MATCH(男子登録情報!A1163,所属情報!$A:$A,0)),"")</f>
        <v>490051</v>
      </c>
      <c r="M1163" t="str">
        <f t="shared" si="36"/>
        <v>浜守　光映 (2)</v>
      </c>
      <c r="N1163" t="str">
        <f t="shared" si="37"/>
        <v>ﾊﾏﾓﾘ ﾃﾙｷ</v>
      </c>
      <c r="O1163" t="str">
        <f>$J1163&amp;" "&amp;$I1163&amp;" "&amp;"("&amp;$F1163&amp;")"</f>
        <v>JPN Teruki (2)</v>
      </c>
      <c r="P1163" t="s">
        <v>4765</v>
      </c>
      <c r="Q1163" t="s">
        <v>4807</v>
      </c>
      <c r="R1163" s="118" t="str">
        <f>IF($B1163="","",RIGHT($E1163*1000+100+COUNTIF($E$2:$E1163,$E1163),9))</f>
        <v>060204101</v>
      </c>
    </row>
    <row r="1164" spans="1:18" customFormat="1" x14ac:dyDescent="0.4">
      <c r="A1164" s="259" t="s">
        <v>609</v>
      </c>
      <c r="B1164" s="259">
        <v>1163</v>
      </c>
      <c r="C1164" s="259" t="s">
        <v>5664</v>
      </c>
      <c r="D1164" s="259" t="s">
        <v>5665</v>
      </c>
      <c r="E1164" s="261">
        <v>20050517</v>
      </c>
      <c r="F1164" s="262">
        <v>2</v>
      </c>
      <c r="G1164">
        <v>27</v>
      </c>
      <c r="H1164" s="263" t="s">
        <v>317</v>
      </c>
      <c r="I1164" s="263" t="s">
        <v>48</v>
      </c>
      <c r="J1164" t="s">
        <v>4807</v>
      </c>
      <c r="L1164">
        <f>IFERROR(INDEX(所属情報!$E:$E,MATCH(男子登録情報!A1164,所属情報!$A:$A,0)),"")</f>
        <v>490051</v>
      </c>
      <c r="M1164" t="str">
        <f t="shared" si="36"/>
        <v>吉川　大智 (2)</v>
      </c>
      <c r="N1164" t="str">
        <f t="shared" si="37"/>
        <v>ﾖｼｶﾜ ﾀﾞｲﾁ</v>
      </c>
      <c r="O1164" t="str">
        <f>$J1164&amp;" "&amp;$I1164&amp;" "&amp;"("&amp;$F1164&amp;")"</f>
        <v>JPN Daichi (2)</v>
      </c>
      <c r="P1164" t="s">
        <v>4765</v>
      </c>
      <c r="Q1164" t="s">
        <v>4807</v>
      </c>
      <c r="R1164" s="118" t="str">
        <f>IF($B1164="","",RIGHT($E1164*1000+100+COUNTIF($E$2:$E1164,$E1164),9))</f>
        <v>050517103</v>
      </c>
    </row>
    <row r="1165" spans="1:18" customFormat="1" x14ac:dyDescent="0.4">
      <c r="A1165" s="259" t="s">
        <v>609</v>
      </c>
      <c r="B1165" s="259">
        <v>1164</v>
      </c>
      <c r="C1165" s="259" t="s">
        <v>5666</v>
      </c>
      <c r="D1165" s="259" t="s">
        <v>5667</v>
      </c>
      <c r="E1165" s="261">
        <v>20040418</v>
      </c>
      <c r="F1165" s="262">
        <v>2</v>
      </c>
      <c r="G1165">
        <v>24</v>
      </c>
      <c r="H1165" s="263" t="s">
        <v>6668</v>
      </c>
      <c r="I1165" s="263" t="s">
        <v>154</v>
      </c>
      <c r="J1165" t="s">
        <v>4807</v>
      </c>
      <c r="L1165">
        <f>IFERROR(INDEX(所属情報!$E:$E,MATCH(男子登録情報!A1165,所属情報!$A:$A,0)),"")</f>
        <v>490051</v>
      </c>
      <c r="M1165" t="str">
        <f t="shared" si="36"/>
        <v>雨澤　優太 (2)</v>
      </c>
      <c r="N1165" t="str">
        <f t="shared" si="37"/>
        <v>ｱﾒｻﾞﾜ ﾕｳﾀ</v>
      </c>
      <c r="O1165" t="str">
        <f>$J1165&amp;" "&amp;$I1165&amp;" "&amp;"("&amp;$F1165&amp;")"</f>
        <v>JPN Yuta (2)</v>
      </c>
      <c r="P1165" t="s">
        <v>4765</v>
      </c>
      <c r="Q1165" t="s">
        <v>4807</v>
      </c>
      <c r="R1165" s="118" t="str">
        <f>IF($B1165="","",RIGHT($E1165*1000+100+COUNTIF($E$2:$E1165,$E1165),9))</f>
        <v>040418102</v>
      </c>
    </row>
    <row r="1166" spans="1:18" customFormat="1" x14ac:dyDescent="0.4">
      <c r="A1166" s="259" t="s">
        <v>609</v>
      </c>
      <c r="B1166" s="259">
        <v>1165</v>
      </c>
      <c r="C1166" s="259" t="s">
        <v>5668</v>
      </c>
      <c r="D1166" s="259" t="s">
        <v>5669</v>
      </c>
      <c r="E1166" s="261">
        <v>20051029</v>
      </c>
      <c r="F1166" s="262">
        <v>2</v>
      </c>
      <c r="G1166">
        <v>34</v>
      </c>
      <c r="H1166" s="263" t="s">
        <v>6669</v>
      </c>
      <c r="I1166" s="263" t="s">
        <v>39</v>
      </c>
      <c r="J1166" t="s">
        <v>4807</v>
      </c>
      <c r="L1166">
        <f>IFERROR(INDEX(所属情報!$E:$E,MATCH(男子登録情報!A1166,所属情報!$A:$A,0)),"")</f>
        <v>490051</v>
      </c>
      <c r="M1166" t="str">
        <f t="shared" si="36"/>
        <v>新田　翼 (2)</v>
      </c>
      <c r="N1166" t="str">
        <f t="shared" si="37"/>
        <v>ﾆｯﾀ ﾂﾊﾞｻ</v>
      </c>
      <c r="O1166" t="str">
        <f>$J1166&amp;" "&amp;$I1166&amp;" "&amp;"("&amp;$F1166&amp;")"</f>
        <v>JPN Tsubasa (2)</v>
      </c>
      <c r="P1166" t="s">
        <v>4765</v>
      </c>
      <c r="Q1166" t="s">
        <v>4807</v>
      </c>
      <c r="R1166" s="118" t="str">
        <f>IF($B1166="","",RIGHT($E1166*1000+100+COUNTIF($E$2:$E1166,$E1166),9))</f>
        <v>051029102</v>
      </c>
    </row>
    <row r="1167" spans="1:18" customFormat="1" x14ac:dyDescent="0.4">
      <c r="A1167" s="259" t="s">
        <v>609</v>
      </c>
      <c r="B1167" s="259">
        <v>1166</v>
      </c>
      <c r="C1167" s="259" t="s">
        <v>5670</v>
      </c>
      <c r="D1167" s="259" t="s">
        <v>5671</v>
      </c>
      <c r="E1167" s="261">
        <v>20050707</v>
      </c>
      <c r="F1167" s="262">
        <v>2</v>
      </c>
      <c r="G1167">
        <v>27</v>
      </c>
      <c r="H1167" s="263" t="s">
        <v>178</v>
      </c>
      <c r="I1167" s="263" t="s">
        <v>6670</v>
      </c>
      <c r="J1167" t="s">
        <v>4807</v>
      </c>
      <c r="L1167">
        <f>IFERROR(INDEX(所属情報!$E:$E,MATCH(男子登録情報!A1167,所属情報!$A:$A,0)),"")</f>
        <v>490051</v>
      </c>
      <c r="M1167" t="str">
        <f t="shared" si="36"/>
        <v>舛田　祥拓 (2)</v>
      </c>
      <c r="N1167" t="str">
        <f t="shared" si="37"/>
        <v>ﾏｽﾀﾞ ｼｮｳﾀｸ</v>
      </c>
      <c r="O1167" t="str">
        <f>$J1167&amp;" "&amp;$I1167&amp;" "&amp;"("&amp;$F1167&amp;")"</f>
        <v>JPN Shotaku (2)</v>
      </c>
      <c r="P1167" t="s">
        <v>4769</v>
      </c>
      <c r="Q1167" t="s">
        <v>4807</v>
      </c>
      <c r="R1167" s="118" t="str">
        <f>IF($B1167="","",RIGHT($E1167*1000+100+COUNTIF($E$2:$E1167,$E1167),9))</f>
        <v>050707102</v>
      </c>
    </row>
    <row r="1168" spans="1:18" customFormat="1" x14ac:dyDescent="0.4">
      <c r="A1168" s="259" t="s">
        <v>609</v>
      </c>
      <c r="B1168" s="259">
        <v>1167</v>
      </c>
      <c r="C1168" s="259" t="s">
        <v>5672</v>
      </c>
      <c r="D1168" s="259" t="s">
        <v>5673</v>
      </c>
      <c r="E1168" s="261">
        <v>20050706</v>
      </c>
      <c r="F1168" s="262">
        <v>2</v>
      </c>
      <c r="G1168">
        <v>28</v>
      </c>
      <c r="H1168" s="263" t="s">
        <v>6671</v>
      </c>
      <c r="I1168" s="263" t="s">
        <v>6654</v>
      </c>
      <c r="J1168" t="s">
        <v>4807</v>
      </c>
      <c r="L1168">
        <f>IFERROR(INDEX(所属情報!$E:$E,MATCH(男子登録情報!A1168,所属情報!$A:$A,0)),"")</f>
        <v>490051</v>
      </c>
      <c r="M1168" t="str">
        <f t="shared" si="36"/>
        <v>田口　直裕 (2)</v>
      </c>
      <c r="N1168" t="str">
        <f t="shared" si="37"/>
        <v>ﾀｸﾞﾁ ﾅｵﾋﾛ</v>
      </c>
      <c r="O1168" t="str">
        <f>$J1168&amp;" "&amp;$I1168&amp;" "&amp;"("&amp;$F1168&amp;")"</f>
        <v>JPN Naohiro (2)</v>
      </c>
      <c r="P1168" t="s">
        <v>4765</v>
      </c>
      <c r="Q1168" t="s">
        <v>4807</v>
      </c>
      <c r="R1168" s="118" t="str">
        <f>IF($B1168="","",RIGHT($E1168*1000+100+COUNTIF($E$2:$E1168,$E1168),9))</f>
        <v>050706102</v>
      </c>
    </row>
    <row r="1169" spans="1:18" customFormat="1" x14ac:dyDescent="0.4">
      <c r="A1169" s="259" t="s">
        <v>609</v>
      </c>
      <c r="B1169" s="259">
        <v>1168</v>
      </c>
      <c r="C1169" s="259" t="s">
        <v>5674</v>
      </c>
      <c r="D1169" s="259" t="s">
        <v>5675</v>
      </c>
      <c r="E1169" s="261">
        <v>20040428</v>
      </c>
      <c r="F1169" s="262">
        <v>2</v>
      </c>
      <c r="G1169">
        <v>14</v>
      </c>
      <c r="H1169" s="263" t="s">
        <v>408</v>
      </c>
      <c r="I1169" s="263" t="s">
        <v>448</v>
      </c>
      <c r="J1169" t="s">
        <v>4807</v>
      </c>
      <c r="L1169">
        <f>IFERROR(INDEX(所属情報!$E:$E,MATCH(男子登録情報!A1169,所属情報!$A:$A,0)),"")</f>
        <v>490051</v>
      </c>
      <c r="M1169" t="str">
        <f t="shared" si="36"/>
        <v>水野　輔 (2)</v>
      </c>
      <c r="N1169" t="str">
        <f t="shared" si="37"/>
        <v>ﾐｽﾞﾉ ﾀｽｸ</v>
      </c>
      <c r="O1169" t="str">
        <f>$J1169&amp;" "&amp;$I1169&amp;" "&amp;"("&amp;$F1169&amp;")"</f>
        <v>JPN Tasuku (2)</v>
      </c>
      <c r="P1169" t="s">
        <v>4765</v>
      </c>
      <c r="Q1169" t="s">
        <v>4807</v>
      </c>
      <c r="R1169" s="118" t="str">
        <f>IF($B1169="","",RIGHT($E1169*1000+100+COUNTIF($E$2:$E1169,$E1169),9))</f>
        <v>040428101</v>
      </c>
    </row>
    <row r="1170" spans="1:18" customFormat="1" x14ac:dyDescent="0.4">
      <c r="A1170" s="259" t="s">
        <v>609</v>
      </c>
      <c r="B1170" s="259">
        <v>1169</v>
      </c>
      <c r="C1170" s="259" t="s">
        <v>5676</v>
      </c>
      <c r="D1170" s="259" t="s">
        <v>2435</v>
      </c>
      <c r="E1170" s="261">
        <v>20051221</v>
      </c>
      <c r="F1170" s="262">
        <v>2</v>
      </c>
      <c r="G1170">
        <v>28</v>
      </c>
      <c r="H1170" s="263" t="s">
        <v>226</v>
      </c>
      <c r="I1170" s="263" t="s">
        <v>834</v>
      </c>
      <c r="J1170" t="s">
        <v>4807</v>
      </c>
      <c r="L1170">
        <f>IFERROR(INDEX(所属情報!$E:$E,MATCH(男子登録情報!A1170,所属情報!$A:$A,0)),"")</f>
        <v>490051</v>
      </c>
      <c r="M1170" t="str">
        <f t="shared" si="36"/>
        <v>石川　慎翔 (2)</v>
      </c>
      <c r="N1170" t="str">
        <f t="shared" si="37"/>
        <v>ｲｼｶﾜ ﾏﾅﾄ</v>
      </c>
      <c r="O1170" t="str">
        <f>$J1170&amp;" "&amp;$I1170&amp;" "&amp;"("&amp;$F1170&amp;")"</f>
        <v>JPN Manato (2)</v>
      </c>
      <c r="P1170" t="s">
        <v>4765</v>
      </c>
      <c r="Q1170" t="s">
        <v>4807</v>
      </c>
      <c r="R1170" s="118" t="str">
        <f>IF($B1170="","",RIGHT($E1170*1000+100+COUNTIF($E$2:$E1170,$E1170),9))</f>
        <v>051221102</v>
      </c>
    </row>
    <row r="1171" spans="1:18" customFormat="1" x14ac:dyDescent="0.4">
      <c r="A1171" s="259" t="s">
        <v>609</v>
      </c>
      <c r="B1171" s="259">
        <v>1170</v>
      </c>
      <c r="C1171" s="259" t="s">
        <v>5677</v>
      </c>
      <c r="D1171" s="259" t="s">
        <v>5678</v>
      </c>
      <c r="E1171" s="261">
        <v>20050509</v>
      </c>
      <c r="F1171" s="262">
        <v>2</v>
      </c>
      <c r="G1171">
        <v>25</v>
      </c>
      <c r="H1171" s="263" t="s">
        <v>42</v>
      </c>
      <c r="I1171" s="263" t="s">
        <v>6590</v>
      </c>
      <c r="J1171" t="s">
        <v>4807</v>
      </c>
      <c r="L1171">
        <f>IFERROR(INDEX(所属情報!$E:$E,MATCH(男子登録情報!A1171,所属情報!$A:$A,0)),"")</f>
        <v>490051</v>
      </c>
      <c r="M1171" t="str">
        <f t="shared" si="36"/>
        <v>森本　晴倖 (2)</v>
      </c>
      <c r="N1171" t="str">
        <f t="shared" si="37"/>
        <v>ﾓﾘﾓﾄ ﾊﾙﾕｷ</v>
      </c>
      <c r="O1171" t="str">
        <f>$J1171&amp;" "&amp;$I1171&amp;" "&amp;"("&amp;$F1171&amp;")"</f>
        <v>JPN Haruyuki (2)</v>
      </c>
      <c r="P1171" t="s">
        <v>4765</v>
      </c>
      <c r="Q1171" t="s">
        <v>4807</v>
      </c>
      <c r="R1171" s="118" t="str">
        <f>IF($B1171="","",RIGHT($E1171*1000+100+COUNTIF($E$2:$E1171,$E1171),9))</f>
        <v>050509103</v>
      </c>
    </row>
    <row r="1172" spans="1:18" customFormat="1" x14ac:dyDescent="0.4">
      <c r="A1172" s="259" t="s">
        <v>609</v>
      </c>
      <c r="B1172" s="259">
        <v>1171</v>
      </c>
      <c r="C1172" s="259" t="s">
        <v>5679</v>
      </c>
      <c r="D1172" s="259" t="s">
        <v>5680</v>
      </c>
      <c r="E1172" s="261">
        <v>20050427</v>
      </c>
      <c r="F1172" s="262">
        <v>2</v>
      </c>
      <c r="G1172">
        <v>28</v>
      </c>
      <c r="H1172" s="263" t="s">
        <v>6672</v>
      </c>
      <c r="I1172" s="263" t="s">
        <v>634</v>
      </c>
      <c r="J1172" t="s">
        <v>4807</v>
      </c>
      <c r="L1172">
        <f>IFERROR(INDEX(所属情報!$E:$E,MATCH(男子登録情報!A1172,所属情報!$A:$A,0)),"")</f>
        <v>490051</v>
      </c>
      <c r="M1172" t="str">
        <f t="shared" si="36"/>
        <v>市　朋顕 (2)</v>
      </c>
      <c r="N1172" t="str">
        <f t="shared" si="37"/>
        <v>ｲﾁ ﾄﾓｱｷ</v>
      </c>
      <c r="O1172" t="str">
        <f>$J1172&amp;" "&amp;$I1172&amp;" "&amp;"("&amp;$F1172&amp;")"</f>
        <v>JPN Tomoaki (2)</v>
      </c>
      <c r="P1172" t="s">
        <v>4766</v>
      </c>
      <c r="Q1172" t="s">
        <v>4807</v>
      </c>
      <c r="R1172" s="118" t="str">
        <f>IF($B1172="","",RIGHT($E1172*1000+100+COUNTIF($E$2:$E1172,$E1172),9))</f>
        <v>050427103</v>
      </c>
    </row>
    <row r="1173" spans="1:18" customFormat="1" x14ac:dyDescent="0.4">
      <c r="A1173" s="259" t="s">
        <v>609</v>
      </c>
      <c r="B1173" s="259">
        <v>1172</v>
      </c>
      <c r="C1173" s="259" t="s">
        <v>5681</v>
      </c>
      <c r="D1173" s="259" t="s">
        <v>5682</v>
      </c>
      <c r="E1173" s="261">
        <v>20051226</v>
      </c>
      <c r="F1173" s="262">
        <v>2</v>
      </c>
      <c r="G1173">
        <v>28</v>
      </c>
      <c r="H1173" s="263" t="s">
        <v>6673</v>
      </c>
      <c r="I1173" s="263" t="s">
        <v>68</v>
      </c>
      <c r="J1173" t="s">
        <v>4807</v>
      </c>
      <c r="L1173">
        <f>IFERROR(INDEX(所属情報!$E:$E,MATCH(男子登録情報!A1173,所属情報!$A:$A,0)),"")</f>
        <v>490051</v>
      </c>
      <c r="M1173" t="str">
        <f t="shared" si="36"/>
        <v>倉本　晃汰 (2)</v>
      </c>
      <c r="N1173" t="str">
        <f t="shared" si="37"/>
        <v>ｸﾗﾓﾄ ｺｳﾀ</v>
      </c>
      <c r="O1173" t="str">
        <f>$J1173&amp;" "&amp;$I1173&amp;" "&amp;"("&amp;$F1173&amp;")"</f>
        <v>JPN Kota (2)</v>
      </c>
      <c r="P1173" t="s">
        <v>4765</v>
      </c>
      <c r="Q1173" t="s">
        <v>4807</v>
      </c>
      <c r="R1173" s="118" t="str">
        <f>IF($B1173="","",RIGHT($E1173*1000+100+COUNTIF($E$2:$E1173,$E1173),9))</f>
        <v>051226101</v>
      </c>
    </row>
    <row r="1174" spans="1:18" customFormat="1" x14ac:dyDescent="0.4">
      <c r="A1174" s="259" t="s">
        <v>609</v>
      </c>
      <c r="B1174" s="259">
        <v>1173</v>
      </c>
      <c r="C1174" s="259" t="s">
        <v>5683</v>
      </c>
      <c r="D1174" s="259" t="s">
        <v>5684</v>
      </c>
      <c r="E1174" s="261">
        <v>20051108</v>
      </c>
      <c r="F1174" s="262">
        <v>2</v>
      </c>
      <c r="G1174">
        <v>34</v>
      </c>
      <c r="H1174" s="263" t="s">
        <v>370</v>
      </c>
      <c r="I1174" s="263" t="s">
        <v>6674</v>
      </c>
      <c r="J1174" t="s">
        <v>4807</v>
      </c>
      <c r="L1174">
        <f>IFERROR(INDEX(所属情報!$E:$E,MATCH(男子登録情報!A1174,所属情報!$A:$A,0)),"")</f>
        <v>490051</v>
      </c>
      <c r="M1174" t="str">
        <f t="shared" si="36"/>
        <v>後藤　聖空 (2)</v>
      </c>
      <c r="N1174" t="str">
        <f t="shared" si="37"/>
        <v>ｺﾞﾄｳ ｾｲｱ</v>
      </c>
      <c r="O1174" t="str">
        <f>$J1174&amp;" "&amp;$I1174&amp;" "&amp;"("&amp;$F1174&amp;")"</f>
        <v>JPN Seia (2)</v>
      </c>
      <c r="P1174" t="s">
        <v>4766</v>
      </c>
      <c r="Q1174" t="s">
        <v>4807</v>
      </c>
      <c r="R1174" s="118" t="str">
        <f>IF($B1174="","",RIGHT($E1174*1000+100+COUNTIF($E$2:$E1174,$E1174),9))</f>
        <v>051108101</v>
      </c>
    </row>
    <row r="1175" spans="1:18" customFormat="1" x14ac:dyDescent="0.4">
      <c r="A1175" s="259" t="s">
        <v>609</v>
      </c>
      <c r="B1175" s="259">
        <v>1174</v>
      </c>
      <c r="C1175" s="259" t="s">
        <v>5685</v>
      </c>
      <c r="D1175" s="259" t="s">
        <v>5686</v>
      </c>
      <c r="E1175" s="261">
        <v>20010506</v>
      </c>
      <c r="F1175" s="262">
        <v>5</v>
      </c>
      <c r="G1175">
        <v>27</v>
      </c>
      <c r="H1175" s="263" t="s">
        <v>6675</v>
      </c>
      <c r="I1175" s="263" t="s">
        <v>438</v>
      </c>
      <c r="J1175" t="s">
        <v>4807</v>
      </c>
      <c r="L1175">
        <f>IFERROR(INDEX(所属情報!$E:$E,MATCH(男子登録情報!A1175,所属情報!$A:$A,0)),"")</f>
        <v>490051</v>
      </c>
      <c r="M1175" t="str">
        <f t="shared" si="36"/>
        <v>永沼　渡輝央 (5)</v>
      </c>
      <c r="N1175" t="str">
        <f t="shared" si="37"/>
        <v>ﾅｶﾞﾇﾏ ﾄｷｵ</v>
      </c>
      <c r="O1175" t="str">
        <f>$J1175&amp;" "&amp;$I1175&amp;" "&amp;"("&amp;$F1175&amp;")"</f>
        <v>JPN Tokio (5)</v>
      </c>
      <c r="P1175" t="s">
        <v>4766</v>
      </c>
      <c r="Q1175" t="s">
        <v>4807</v>
      </c>
      <c r="R1175" s="118" t="str">
        <f>IF($B1175="","",RIGHT($E1175*1000+100+COUNTIF($E$2:$E1175,$E1175),9))</f>
        <v>010506101</v>
      </c>
    </row>
    <row r="1176" spans="1:18" customFormat="1" x14ac:dyDescent="0.4">
      <c r="A1176" s="259" t="s">
        <v>609</v>
      </c>
      <c r="B1176" s="259">
        <v>1175</v>
      </c>
      <c r="C1176" s="259" t="s">
        <v>5687</v>
      </c>
      <c r="D1176" s="259" t="s">
        <v>5688</v>
      </c>
      <c r="E1176" s="261">
        <v>20051230</v>
      </c>
      <c r="F1176" s="262">
        <v>2</v>
      </c>
      <c r="G1176">
        <v>17</v>
      </c>
      <c r="H1176" s="263" t="s">
        <v>6676</v>
      </c>
      <c r="I1176" s="263" t="s">
        <v>185</v>
      </c>
      <c r="J1176" t="s">
        <v>4807</v>
      </c>
      <c r="L1176">
        <f>IFERROR(INDEX(所属情報!$E:$E,MATCH(男子登録情報!A1176,所属情報!$A:$A,0)),"")</f>
        <v>490051</v>
      </c>
      <c r="M1176" t="str">
        <f t="shared" si="36"/>
        <v>東川　大輝 (2)</v>
      </c>
      <c r="N1176" t="str">
        <f t="shared" si="37"/>
        <v>ﾋｶﾞｼｶﾜ ﾀﾞｲｷ</v>
      </c>
      <c r="O1176" t="str">
        <f>$J1176&amp;" "&amp;$I1176&amp;" "&amp;"("&amp;$F1176&amp;")"</f>
        <v>JPN Daiki (2)</v>
      </c>
      <c r="P1176" t="s">
        <v>4765</v>
      </c>
      <c r="Q1176" t="s">
        <v>4807</v>
      </c>
      <c r="R1176" s="118" t="str">
        <f>IF($B1176="","",RIGHT($E1176*1000+100+COUNTIF($E$2:$E1176,$E1176),9))</f>
        <v>051230101</v>
      </c>
    </row>
    <row r="1177" spans="1:18" customFormat="1" x14ac:dyDescent="0.4">
      <c r="A1177" s="259" t="s">
        <v>609</v>
      </c>
      <c r="B1177" s="259">
        <v>1176</v>
      </c>
      <c r="C1177" s="259" t="s">
        <v>5689</v>
      </c>
      <c r="D1177" s="259" t="s">
        <v>5690</v>
      </c>
      <c r="E1177" s="261">
        <v>20050619</v>
      </c>
      <c r="F1177" s="262">
        <v>2</v>
      </c>
      <c r="G1177">
        <v>17</v>
      </c>
      <c r="H1177" s="263" t="s">
        <v>6677</v>
      </c>
      <c r="I1177" s="263" t="s">
        <v>37</v>
      </c>
      <c r="J1177" t="s">
        <v>4807</v>
      </c>
      <c r="L1177">
        <f>IFERROR(INDEX(所属情報!$E:$E,MATCH(男子登録情報!A1177,所属情報!$A:$A,0)),"")</f>
        <v>490051</v>
      </c>
      <c r="M1177" t="str">
        <f t="shared" si="36"/>
        <v>川越　悠生 (2)</v>
      </c>
      <c r="N1177" t="str">
        <f t="shared" si="37"/>
        <v>ｶﾜｺﾞｼ ﾊﾙｷ</v>
      </c>
      <c r="O1177" t="str">
        <f>$J1177&amp;" "&amp;$I1177&amp;" "&amp;"("&amp;$F1177&amp;")"</f>
        <v>JPN Haruki (2)</v>
      </c>
      <c r="P1177" t="s">
        <v>4765</v>
      </c>
      <c r="Q1177" t="s">
        <v>4807</v>
      </c>
      <c r="R1177" s="118" t="str">
        <f>IF($B1177="","",RIGHT($E1177*1000+100+COUNTIF($E$2:$E1177,$E1177),9))</f>
        <v>050619101</v>
      </c>
    </row>
    <row r="1178" spans="1:18" customFormat="1" x14ac:dyDescent="0.4">
      <c r="A1178" s="259"/>
      <c r="B1178" s="259"/>
      <c r="C1178" s="259"/>
      <c r="D1178" s="259"/>
      <c r="E1178" s="261"/>
      <c r="F1178" s="262"/>
      <c r="H1178" s="263"/>
      <c r="I1178" s="263"/>
      <c r="L1178" t="str">
        <f>IFERROR(INDEX(所属情報!$E:$E,MATCH(男子登録情報!A1178,所属情報!$A:$A,0)),"")</f>
        <v/>
      </c>
      <c r="M1178" t="str">
        <f t="shared" si="36"/>
        <v xml:space="preserve"> ()</v>
      </c>
      <c r="N1178">
        <f t="shared" si="37"/>
        <v>0</v>
      </c>
      <c r="O1178" t="str">
        <f>$J1178&amp;" "&amp;$I1178&amp;" "&amp;"("&amp;$F1178&amp;")"</f>
        <v xml:space="preserve">  ()</v>
      </c>
      <c r="P1178" t="s">
        <v>4765</v>
      </c>
      <c r="Q1178" t="s">
        <v>4807</v>
      </c>
      <c r="R1178" s="118" t="str">
        <f>IF($B1178="","",RIGHT($E1178*1000+100+COUNTIF($E$2:$E1178,$E1178),9))</f>
        <v/>
      </c>
    </row>
    <row r="1179" spans="1:18" customFormat="1" x14ac:dyDescent="0.4">
      <c r="A1179" s="259"/>
      <c r="B1179" s="259"/>
      <c r="C1179" s="259"/>
      <c r="D1179" s="259"/>
      <c r="E1179" s="261"/>
      <c r="F1179" s="262"/>
      <c r="H1179" s="263"/>
      <c r="I1179" s="263"/>
      <c r="L1179" t="str">
        <f>IFERROR(INDEX(所属情報!$E:$E,MATCH(男子登録情報!A1179,所属情報!$A:$A,0)),"")</f>
        <v/>
      </c>
      <c r="M1179" t="str">
        <f t="shared" si="36"/>
        <v xml:space="preserve"> ()</v>
      </c>
      <c r="N1179">
        <f t="shared" si="37"/>
        <v>0</v>
      </c>
      <c r="O1179" t="str">
        <f>$J1179&amp;" "&amp;$I1179&amp;" "&amp;"("&amp;$F1179&amp;")"</f>
        <v xml:space="preserve">  ()</v>
      </c>
      <c r="P1179" t="s">
        <v>4765</v>
      </c>
      <c r="Q1179" t="s">
        <v>4809</v>
      </c>
      <c r="R1179" s="118" t="str">
        <f>IF($B1179="","",RIGHT($E1179*1000+100+COUNTIF($E$2:$E1179,$E1179),9))</f>
        <v/>
      </c>
    </row>
    <row r="1180" spans="1:18" customFormat="1" x14ac:dyDescent="0.4">
      <c r="A1180" s="259"/>
      <c r="B1180" s="259"/>
      <c r="C1180" s="259"/>
      <c r="D1180" s="259"/>
      <c r="E1180" s="261"/>
      <c r="F1180" s="262"/>
      <c r="H1180" s="263"/>
      <c r="I1180" s="263"/>
      <c r="L1180" t="str">
        <f>IFERROR(INDEX(所属情報!$E:$E,MATCH(男子登録情報!A1180,所属情報!$A:$A,0)),"")</f>
        <v/>
      </c>
      <c r="M1180" t="str">
        <f t="shared" si="36"/>
        <v xml:space="preserve"> ()</v>
      </c>
      <c r="N1180">
        <f t="shared" si="37"/>
        <v>0</v>
      </c>
      <c r="O1180" t="str">
        <f>$J1180&amp;" "&amp;$I1180&amp;" "&amp;"("&amp;$F1180&amp;")"</f>
        <v xml:space="preserve">  ()</v>
      </c>
      <c r="P1180" t="s">
        <v>4765</v>
      </c>
      <c r="Q1180" t="s">
        <v>4807</v>
      </c>
      <c r="R1180" s="118" t="str">
        <f>IF($B1180="","",RIGHT($E1180*1000+100+COUNTIF($E$2:$E1180,$E1180),9))</f>
        <v/>
      </c>
    </row>
    <row r="1181" spans="1:18" customFormat="1" x14ac:dyDescent="0.4">
      <c r="A1181" s="259"/>
      <c r="B1181" s="259"/>
      <c r="C1181" s="259"/>
      <c r="D1181" s="259"/>
      <c r="E1181" s="261"/>
      <c r="F1181" s="262"/>
      <c r="H1181" s="263"/>
      <c r="I1181" s="263"/>
      <c r="L1181" t="str">
        <f>IFERROR(INDEX(所属情報!$E:$E,MATCH(男子登録情報!A1181,所属情報!$A:$A,0)),"")</f>
        <v/>
      </c>
      <c r="M1181" t="str">
        <f t="shared" si="36"/>
        <v xml:space="preserve"> ()</v>
      </c>
      <c r="N1181">
        <f t="shared" si="37"/>
        <v>0</v>
      </c>
      <c r="O1181" t="str">
        <f>$J1181&amp;" "&amp;$I1181&amp;" "&amp;"("&amp;$F1181&amp;")"</f>
        <v xml:space="preserve">  ()</v>
      </c>
      <c r="P1181" t="s">
        <v>4765</v>
      </c>
      <c r="Q1181" t="s">
        <v>4807</v>
      </c>
      <c r="R1181" s="118" t="str">
        <f>IF($B1181="","",RIGHT($E1181*1000+100+COUNTIF($E$2:$E1181,$E1181),9))</f>
        <v/>
      </c>
    </row>
    <row r="1182" spans="1:18" customFormat="1" x14ac:dyDescent="0.4">
      <c r="A1182" s="259" t="s">
        <v>874</v>
      </c>
      <c r="B1182" s="259">
        <v>1181</v>
      </c>
      <c r="C1182" s="259" t="s">
        <v>984</v>
      </c>
      <c r="D1182" s="259" t="s">
        <v>985</v>
      </c>
      <c r="E1182" s="261">
        <v>20020731</v>
      </c>
      <c r="F1182" s="262" t="s">
        <v>150</v>
      </c>
      <c r="G1182">
        <v>26</v>
      </c>
      <c r="H1182" s="263" t="s">
        <v>2652</v>
      </c>
      <c r="I1182" s="263" t="s">
        <v>183</v>
      </c>
      <c r="J1182" t="s">
        <v>4807</v>
      </c>
      <c r="L1182">
        <f>IFERROR(INDEX(所属情報!$E:$E,MATCH(男子登録情報!A1182,所属情報!$A:$A,0)),"")</f>
        <v>492302</v>
      </c>
      <c r="M1182" t="str">
        <f t="shared" si="36"/>
        <v>大藪　輝 (M1)</v>
      </c>
      <c r="N1182" t="str">
        <f t="shared" si="37"/>
        <v>ｵｵﾔﾌﾞ ｱｷﾗ</v>
      </c>
      <c r="O1182" t="str">
        <f>$J1182&amp;" "&amp;$I1182&amp;" "&amp;"("&amp;$F1182&amp;")"</f>
        <v>JPN Akira (M1)</v>
      </c>
      <c r="P1182" t="s">
        <v>4765</v>
      </c>
      <c r="Q1182" t="s">
        <v>4807</v>
      </c>
      <c r="R1182" s="118" t="str">
        <f>IF($B1182="","",RIGHT($E1182*1000+100+COUNTIF($E$2:$E1182,$E1182),9))</f>
        <v>020731101</v>
      </c>
    </row>
    <row r="1183" spans="1:18" customFormat="1" x14ac:dyDescent="0.4">
      <c r="A1183" s="259"/>
      <c r="B1183" s="259"/>
      <c r="C1183" s="259"/>
      <c r="D1183" s="259"/>
      <c r="E1183" s="261"/>
      <c r="F1183" s="262"/>
      <c r="H1183" s="263"/>
      <c r="I1183" s="263"/>
      <c r="L1183" t="str">
        <f>IFERROR(INDEX(所属情報!$E:$E,MATCH(男子登録情報!A1183,所属情報!$A:$A,0)),"")</f>
        <v/>
      </c>
      <c r="M1183" t="str">
        <f t="shared" si="36"/>
        <v xml:space="preserve"> ()</v>
      </c>
      <c r="N1183">
        <f t="shared" si="37"/>
        <v>0</v>
      </c>
      <c r="O1183" t="str">
        <f>$J1183&amp;" "&amp;$I1183&amp;" "&amp;"("&amp;$F1183&amp;")"</f>
        <v xml:space="preserve">  ()</v>
      </c>
      <c r="P1183" t="s">
        <v>4765</v>
      </c>
      <c r="Q1183" t="s">
        <v>4807</v>
      </c>
      <c r="R1183" s="118" t="str">
        <f>IF($B1183="","",RIGHT($E1183*1000+100+COUNTIF($E$2:$E1183,$E1183),9))</f>
        <v/>
      </c>
    </row>
    <row r="1184" spans="1:18" customFormat="1" x14ac:dyDescent="0.4">
      <c r="A1184" s="259"/>
      <c r="B1184" s="259"/>
      <c r="C1184" s="259"/>
      <c r="D1184" s="259"/>
      <c r="E1184" s="261"/>
      <c r="F1184" s="262"/>
      <c r="H1184" s="263"/>
      <c r="I1184" s="263"/>
      <c r="L1184" t="str">
        <f>IFERROR(INDEX(所属情報!$E:$E,MATCH(男子登録情報!A1184,所属情報!$A:$A,0)),"")</f>
        <v/>
      </c>
      <c r="M1184" t="str">
        <f t="shared" si="36"/>
        <v xml:space="preserve"> ()</v>
      </c>
      <c r="N1184">
        <f t="shared" si="37"/>
        <v>0</v>
      </c>
      <c r="O1184" t="str">
        <f>$J1184&amp;" "&amp;$I1184&amp;" "&amp;"("&amp;$F1184&amp;")"</f>
        <v xml:space="preserve">  ()</v>
      </c>
      <c r="P1184" t="s">
        <v>4765</v>
      </c>
      <c r="Q1184" t="s">
        <v>4807</v>
      </c>
      <c r="R1184" s="118" t="str">
        <f>IF($B1184="","",RIGHT($E1184*1000+100+COUNTIF($E$2:$E1184,$E1184),9))</f>
        <v/>
      </c>
    </row>
    <row r="1185" spans="1:18" customFormat="1" x14ac:dyDescent="0.4">
      <c r="A1185" s="259"/>
      <c r="B1185" s="259"/>
      <c r="C1185" s="259"/>
      <c r="D1185" s="259"/>
      <c r="E1185" s="261"/>
      <c r="F1185" s="262"/>
      <c r="H1185" s="263"/>
      <c r="I1185" s="263"/>
      <c r="L1185" t="str">
        <f>IFERROR(INDEX(所属情報!$E:$E,MATCH(男子登録情報!A1185,所属情報!$A:$A,0)),"")</f>
        <v/>
      </c>
      <c r="M1185" t="str">
        <f t="shared" si="36"/>
        <v xml:space="preserve"> ()</v>
      </c>
      <c r="N1185">
        <f t="shared" si="37"/>
        <v>0</v>
      </c>
      <c r="O1185" t="str">
        <f>$J1185&amp;" "&amp;$I1185&amp;" "&amp;"("&amp;$F1185&amp;")"</f>
        <v xml:space="preserve">  ()</v>
      </c>
      <c r="P1185" t="s">
        <v>4774</v>
      </c>
      <c r="Q1185" t="s">
        <v>4807</v>
      </c>
      <c r="R1185" s="118" t="str">
        <f>IF($B1185="","",RIGHT($E1185*1000+100+COUNTIF($E$2:$E1185,$E1185),9))</f>
        <v/>
      </c>
    </row>
    <row r="1186" spans="1:18" customFormat="1" x14ac:dyDescent="0.4">
      <c r="A1186" s="259"/>
      <c r="B1186" s="259"/>
      <c r="C1186" s="259"/>
      <c r="D1186" s="259"/>
      <c r="E1186" s="261"/>
      <c r="F1186" s="262"/>
      <c r="H1186" s="263"/>
      <c r="I1186" s="263"/>
      <c r="L1186" t="str">
        <f>IFERROR(INDEX(所属情報!$E:$E,MATCH(男子登録情報!A1186,所属情報!$A:$A,0)),"")</f>
        <v/>
      </c>
      <c r="M1186" t="str">
        <f t="shared" si="36"/>
        <v xml:space="preserve"> ()</v>
      </c>
      <c r="N1186">
        <f t="shared" si="37"/>
        <v>0</v>
      </c>
      <c r="O1186" t="str">
        <f>$J1186&amp;" "&amp;$I1186&amp;" "&amp;"("&amp;$F1186&amp;")"</f>
        <v xml:space="preserve">  ()</v>
      </c>
      <c r="P1186" t="s">
        <v>4765</v>
      </c>
      <c r="Q1186" t="s">
        <v>4807</v>
      </c>
      <c r="R1186" s="118" t="str">
        <f>IF($B1186="","",RIGHT($E1186*1000+100+COUNTIF($E$2:$E1186,$E1186),9))</f>
        <v/>
      </c>
    </row>
    <row r="1187" spans="1:18" customFormat="1" x14ac:dyDescent="0.4">
      <c r="A1187" s="259"/>
      <c r="B1187" s="259"/>
      <c r="C1187" s="259"/>
      <c r="D1187" s="259"/>
      <c r="E1187" s="261"/>
      <c r="F1187" s="262"/>
      <c r="H1187" s="263"/>
      <c r="I1187" s="263"/>
      <c r="L1187" t="str">
        <f>IFERROR(INDEX(所属情報!$E:$E,MATCH(男子登録情報!A1187,所属情報!$A:$A,0)),"")</f>
        <v/>
      </c>
      <c r="M1187" t="str">
        <f t="shared" si="36"/>
        <v xml:space="preserve"> ()</v>
      </c>
      <c r="N1187">
        <f t="shared" si="37"/>
        <v>0</v>
      </c>
      <c r="O1187" t="str">
        <f>$J1187&amp;" "&amp;$I1187&amp;" "&amp;"("&amp;$F1187&amp;")"</f>
        <v xml:space="preserve">  ()</v>
      </c>
      <c r="P1187" t="s">
        <v>4769</v>
      </c>
      <c r="Q1187" t="s">
        <v>4807</v>
      </c>
      <c r="R1187" s="118" t="str">
        <f>IF($B1187="","",RIGHT($E1187*1000+100+COUNTIF($E$2:$E1187,$E1187),9))</f>
        <v/>
      </c>
    </row>
    <row r="1188" spans="1:18" customFormat="1" x14ac:dyDescent="0.4">
      <c r="A1188" s="259"/>
      <c r="B1188" s="259"/>
      <c r="C1188" s="259"/>
      <c r="D1188" s="259"/>
      <c r="E1188" s="261"/>
      <c r="F1188" s="262"/>
      <c r="H1188" s="263"/>
      <c r="I1188" s="263"/>
      <c r="L1188" t="str">
        <f>IFERROR(INDEX(所属情報!$E:$E,MATCH(男子登録情報!A1188,所属情報!$A:$A,0)),"")</f>
        <v/>
      </c>
      <c r="M1188" t="str">
        <f t="shared" si="36"/>
        <v xml:space="preserve"> ()</v>
      </c>
      <c r="N1188">
        <f t="shared" si="37"/>
        <v>0</v>
      </c>
      <c r="O1188" t="str">
        <f>$J1188&amp;" "&amp;$I1188&amp;" "&amp;"("&amp;$F1188&amp;")"</f>
        <v xml:space="preserve">  ()</v>
      </c>
      <c r="P1188" t="s">
        <v>4765</v>
      </c>
      <c r="Q1188" t="s">
        <v>4807</v>
      </c>
      <c r="R1188" s="118" t="str">
        <f>IF($B1188="","",RIGHT($E1188*1000+100+COUNTIF($E$2:$E1188,$E1188),9))</f>
        <v/>
      </c>
    </row>
    <row r="1189" spans="1:18" customFormat="1" x14ac:dyDescent="0.4">
      <c r="A1189" s="259"/>
      <c r="B1189" s="259"/>
      <c r="C1189" s="259"/>
      <c r="D1189" s="259"/>
      <c r="E1189" s="261"/>
      <c r="F1189" s="262"/>
      <c r="H1189" s="263"/>
      <c r="I1189" s="263"/>
      <c r="L1189" t="str">
        <f>IFERROR(INDEX(所属情報!$E:$E,MATCH(男子登録情報!A1189,所属情報!$A:$A,0)),"")</f>
        <v/>
      </c>
      <c r="M1189" t="str">
        <f t="shared" si="36"/>
        <v xml:space="preserve"> ()</v>
      </c>
      <c r="N1189">
        <f t="shared" si="37"/>
        <v>0</v>
      </c>
      <c r="O1189" t="str">
        <f>$J1189&amp;" "&amp;$I1189&amp;" "&amp;"("&amp;$F1189&amp;")"</f>
        <v xml:space="preserve">  ()</v>
      </c>
      <c r="P1189" t="s">
        <v>4765</v>
      </c>
      <c r="Q1189" t="s">
        <v>4807</v>
      </c>
      <c r="R1189" s="118" t="str">
        <f>IF($B1189="","",RIGHT($E1189*1000+100+COUNTIF($E$2:$E1189,$E1189),9))</f>
        <v/>
      </c>
    </row>
    <row r="1190" spans="1:18" customFormat="1" x14ac:dyDescent="0.4">
      <c r="A1190" s="259" t="s">
        <v>874</v>
      </c>
      <c r="B1190" s="259">
        <v>1189</v>
      </c>
      <c r="C1190" s="259" t="s">
        <v>2663</v>
      </c>
      <c r="D1190" s="259" t="s">
        <v>2664</v>
      </c>
      <c r="E1190" s="261">
        <v>20040120</v>
      </c>
      <c r="F1190" s="262">
        <v>4</v>
      </c>
      <c r="G1190">
        <v>28</v>
      </c>
      <c r="H1190" s="263" t="s">
        <v>174</v>
      </c>
      <c r="I1190" s="263" t="s">
        <v>2665</v>
      </c>
      <c r="J1190" t="s">
        <v>4807</v>
      </c>
      <c r="L1190">
        <f>IFERROR(INDEX(所属情報!$E:$E,MATCH(男子登録情報!A1190,所属情報!$A:$A,0)),"")</f>
        <v>492302</v>
      </c>
      <c r="M1190" t="str">
        <f t="shared" si="36"/>
        <v>木村　烈 (4)</v>
      </c>
      <c r="N1190" t="str">
        <f t="shared" si="37"/>
        <v>ｷﾑﾗ ﾚﾂ</v>
      </c>
      <c r="O1190" t="str">
        <f>$J1190&amp;" "&amp;$I1190&amp;" "&amp;"("&amp;$F1190&amp;")"</f>
        <v>JPN Retsu (4)</v>
      </c>
      <c r="P1190" t="s">
        <v>4771</v>
      </c>
      <c r="Q1190" t="s">
        <v>4807</v>
      </c>
      <c r="R1190" s="118" t="str">
        <f>IF($B1190="","",RIGHT($E1190*1000+100+COUNTIF($E$2:$E1190,$E1190),9))</f>
        <v>040120101</v>
      </c>
    </row>
    <row r="1191" spans="1:18" customFormat="1" x14ac:dyDescent="0.4">
      <c r="A1191" s="259" t="s">
        <v>874</v>
      </c>
      <c r="B1191" s="259">
        <v>1190</v>
      </c>
      <c r="C1191" s="259" t="s">
        <v>2671</v>
      </c>
      <c r="D1191" s="259" t="s">
        <v>2672</v>
      </c>
      <c r="E1191" s="261">
        <v>20030702</v>
      </c>
      <c r="F1191" s="262">
        <v>4</v>
      </c>
      <c r="G1191">
        <v>27</v>
      </c>
      <c r="H1191" s="263" t="s">
        <v>2673</v>
      </c>
      <c r="I1191" s="263" t="s">
        <v>979</v>
      </c>
      <c r="J1191" t="s">
        <v>4807</v>
      </c>
      <c r="L1191">
        <f>IFERROR(INDEX(所属情報!$E:$E,MATCH(男子登録情報!A1191,所属情報!$A:$A,0)),"")</f>
        <v>492302</v>
      </c>
      <c r="M1191" t="str">
        <f t="shared" si="36"/>
        <v>伊辻　海太 (4)</v>
      </c>
      <c r="N1191" t="str">
        <f t="shared" si="37"/>
        <v>ｲﾂｼﾞ ｶｲﾀ</v>
      </c>
      <c r="O1191" t="str">
        <f>$J1191&amp;" "&amp;$I1191&amp;" "&amp;"("&amp;$F1191&amp;")"</f>
        <v>JPN Kaita (4)</v>
      </c>
      <c r="P1191" t="s">
        <v>4765</v>
      </c>
      <c r="Q1191" t="s">
        <v>4807</v>
      </c>
      <c r="R1191" s="118" t="str">
        <f>IF($B1191="","",RIGHT($E1191*1000+100+COUNTIF($E$2:$E1191,$E1191),9))</f>
        <v>030702102</v>
      </c>
    </row>
    <row r="1192" spans="1:18" customFormat="1" x14ac:dyDescent="0.4">
      <c r="A1192" s="259" t="s">
        <v>874</v>
      </c>
      <c r="B1192" s="259">
        <v>1191</v>
      </c>
      <c r="C1192" s="259" t="s">
        <v>2658</v>
      </c>
      <c r="D1192" s="259" t="s">
        <v>2659</v>
      </c>
      <c r="E1192" s="261">
        <v>20030709</v>
      </c>
      <c r="F1192" s="262">
        <v>4</v>
      </c>
      <c r="G1192">
        <v>27</v>
      </c>
      <c r="H1192" s="263" t="s">
        <v>2660</v>
      </c>
      <c r="I1192" s="263" t="s">
        <v>181</v>
      </c>
      <c r="J1192" t="s">
        <v>4807</v>
      </c>
      <c r="L1192">
        <f>IFERROR(INDEX(所属情報!$E:$E,MATCH(男子登録情報!A1192,所属情報!$A:$A,0)),"")</f>
        <v>492302</v>
      </c>
      <c r="M1192" t="str">
        <f t="shared" si="36"/>
        <v>住田　夢大 (4)</v>
      </c>
      <c r="N1192" t="str">
        <f t="shared" si="37"/>
        <v>ｽﾐﾀ ﾕｳﾄ</v>
      </c>
      <c r="O1192" t="str">
        <f>$J1192&amp;" "&amp;$I1192&amp;" "&amp;"("&amp;$F1192&amp;")"</f>
        <v>JPN Yuto (4)</v>
      </c>
      <c r="P1192" t="s">
        <v>4765</v>
      </c>
      <c r="Q1192" t="s">
        <v>4807</v>
      </c>
      <c r="R1192" s="118" t="str">
        <f>IF($B1192="","",RIGHT($E1192*1000+100+COUNTIF($E$2:$E1192,$E1192),9))</f>
        <v>030709101</v>
      </c>
    </row>
    <row r="1193" spans="1:18" customFormat="1" x14ac:dyDescent="0.4">
      <c r="A1193" s="259" t="s">
        <v>874</v>
      </c>
      <c r="B1193" s="259">
        <v>1192</v>
      </c>
      <c r="C1193" s="259" t="s">
        <v>2674</v>
      </c>
      <c r="D1193" s="259" t="s">
        <v>2675</v>
      </c>
      <c r="E1193" s="261">
        <v>20031019</v>
      </c>
      <c r="F1193" s="262">
        <v>4</v>
      </c>
      <c r="G1193">
        <v>27</v>
      </c>
      <c r="H1193" s="263" t="s">
        <v>267</v>
      </c>
      <c r="I1193" s="263" t="s">
        <v>158</v>
      </c>
      <c r="J1193" t="s">
        <v>4807</v>
      </c>
      <c r="L1193">
        <f>IFERROR(INDEX(所属情報!$E:$E,MATCH(男子登録情報!A1193,所属情報!$A:$A,0)),"")</f>
        <v>492302</v>
      </c>
      <c r="M1193" t="str">
        <f t="shared" si="36"/>
        <v>中西　海翔 (4)</v>
      </c>
      <c r="N1193" t="str">
        <f t="shared" si="37"/>
        <v>ﾅｶﾆｼ ｶｲﾄ</v>
      </c>
      <c r="O1193" t="str">
        <f>$J1193&amp;" "&amp;$I1193&amp;" "&amp;"("&amp;$F1193&amp;")"</f>
        <v>JPN Kaito (4)</v>
      </c>
      <c r="P1193" t="s">
        <v>4765</v>
      </c>
      <c r="Q1193" t="s">
        <v>4807</v>
      </c>
      <c r="R1193" s="118" t="str">
        <f>IF($B1193="","",RIGHT($E1193*1000+100+COUNTIF($E$2:$E1193,$E1193),9))</f>
        <v>031019102</v>
      </c>
    </row>
    <row r="1194" spans="1:18" customFormat="1" x14ac:dyDescent="0.4">
      <c r="A1194" s="259" t="s">
        <v>874</v>
      </c>
      <c r="B1194" s="259">
        <v>1193</v>
      </c>
      <c r="C1194" s="259" t="s">
        <v>2655</v>
      </c>
      <c r="D1194" s="259" t="s">
        <v>2656</v>
      </c>
      <c r="E1194" s="261">
        <v>20020618</v>
      </c>
      <c r="F1194" s="262">
        <v>4</v>
      </c>
      <c r="G1194">
        <v>27</v>
      </c>
      <c r="H1194" s="263" t="s">
        <v>2657</v>
      </c>
      <c r="I1194" s="263" t="s">
        <v>875</v>
      </c>
      <c r="J1194" t="s">
        <v>4807</v>
      </c>
      <c r="L1194">
        <f>IFERROR(INDEX(所属情報!$E:$E,MATCH(男子登録情報!A1194,所属情報!$A:$A,0)),"")</f>
        <v>492302</v>
      </c>
      <c r="M1194" t="str">
        <f t="shared" si="36"/>
        <v>籾谷　憲司 (4)</v>
      </c>
      <c r="N1194" t="str">
        <f t="shared" si="37"/>
        <v>ﾓﾐﾀﾆ ｹﾝｼﾞ</v>
      </c>
      <c r="O1194" t="str">
        <f>$J1194&amp;" "&amp;$I1194&amp;" "&amp;"("&amp;$F1194&amp;")"</f>
        <v>JPN Kenji (4)</v>
      </c>
      <c r="P1194" t="s">
        <v>4765</v>
      </c>
      <c r="Q1194" t="s">
        <v>4807</v>
      </c>
      <c r="R1194" s="118" t="str">
        <f>IF($B1194="","",RIGHT($E1194*1000+100+COUNTIF($E$2:$E1194,$E1194),9))</f>
        <v>020618101</v>
      </c>
    </row>
    <row r="1195" spans="1:18" customFormat="1" x14ac:dyDescent="0.4">
      <c r="A1195" s="259" t="s">
        <v>874</v>
      </c>
      <c r="B1195" s="259">
        <v>1194</v>
      </c>
      <c r="C1195" s="259" t="s">
        <v>2661</v>
      </c>
      <c r="D1195" s="259" t="s">
        <v>2662</v>
      </c>
      <c r="E1195" s="261">
        <v>20030522</v>
      </c>
      <c r="F1195" s="262">
        <v>4</v>
      </c>
      <c r="G1195">
        <v>27</v>
      </c>
      <c r="H1195" s="263" t="s">
        <v>776</v>
      </c>
      <c r="I1195" s="263" t="s">
        <v>1063</v>
      </c>
      <c r="J1195" t="s">
        <v>4807</v>
      </c>
      <c r="L1195">
        <f>IFERROR(INDEX(所属情報!$E:$E,MATCH(男子登録情報!A1195,所属情報!$A:$A,0)),"")</f>
        <v>492302</v>
      </c>
      <c r="M1195" t="str">
        <f t="shared" si="36"/>
        <v>堀内　貫志 (4)</v>
      </c>
      <c r="N1195" t="str">
        <f t="shared" si="37"/>
        <v>ﾎﾘｳﾁ ｶﾝｼ</v>
      </c>
      <c r="O1195" t="str">
        <f>$J1195&amp;" "&amp;$I1195&amp;" "&amp;"("&amp;$F1195&amp;")"</f>
        <v>JPN Kanshi (4)</v>
      </c>
      <c r="P1195" t="s">
        <v>4770</v>
      </c>
      <c r="Q1195" t="s">
        <v>4807</v>
      </c>
      <c r="R1195" s="118" t="str">
        <f>IF($B1195="","",RIGHT($E1195*1000+100+COUNTIF($E$2:$E1195,$E1195),9))</f>
        <v>030522102</v>
      </c>
    </row>
    <row r="1196" spans="1:18" customFormat="1" x14ac:dyDescent="0.4">
      <c r="A1196" s="259" t="s">
        <v>874</v>
      </c>
      <c r="B1196" s="259">
        <v>1195</v>
      </c>
      <c r="C1196" s="259" t="s">
        <v>2666</v>
      </c>
      <c r="D1196" s="259" t="s">
        <v>2667</v>
      </c>
      <c r="E1196" s="261">
        <v>20040123</v>
      </c>
      <c r="F1196" s="262">
        <v>4</v>
      </c>
      <c r="G1196">
        <v>27</v>
      </c>
      <c r="H1196" s="263" t="s">
        <v>180</v>
      </c>
      <c r="I1196" s="263" t="s">
        <v>187</v>
      </c>
      <c r="J1196" t="s">
        <v>4807</v>
      </c>
      <c r="L1196">
        <f>IFERROR(INDEX(所属情報!$E:$E,MATCH(男子登録情報!A1196,所属情報!$A:$A,0)),"")</f>
        <v>492302</v>
      </c>
      <c r="M1196" t="str">
        <f t="shared" si="36"/>
        <v>藤田　剛史 (4)</v>
      </c>
      <c r="N1196" t="str">
        <f t="shared" si="37"/>
        <v>ﾌｼﾞﾀ ﾂﾖｼ</v>
      </c>
      <c r="O1196" t="str">
        <f>$J1196&amp;" "&amp;$I1196&amp;" "&amp;"("&amp;$F1196&amp;")"</f>
        <v>JPN Tsuyoshi (4)</v>
      </c>
      <c r="P1196" t="s">
        <v>4765</v>
      </c>
      <c r="Q1196" t="s">
        <v>4807</v>
      </c>
      <c r="R1196" s="118" t="str">
        <f>IF($B1196="","",RIGHT($E1196*1000+100+COUNTIF($E$2:$E1196,$E1196),9))</f>
        <v>040123103</v>
      </c>
    </row>
    <row r="1197" spans="1:18" customFormat="1" x14ac:dyDescent="0.4">
      <c r="A1197" s="259" t="s">
        <v>874</v>
      </c>
      <c r="B1197" s="259">
        <v>1196</v>
      </c>
      <c r="C1197" s="259" t="s">
        <v>2668</v>
      </c>
      <c r="D1197" s="259" t="s">
        <v>2669</v>
      </c>
      <c r="E1197" s="261">
        <v>20030912</v>
      </c>
      <c r="F1197" s="262">
        <v>4</v>
      </c>
      <c r="G1197">
        <v>27</v>
      </c>
      <c r="H1197" s="263" t="s">
        <v>459</v>
      </c>
      <c r="I1197" s="263" t="s">
        <v>2670</v>
      </c>
      <c r="J1197" t="s">
        <v>4807</v>
      </c>
      <c r="L1197">
        <f>IFERROR(INDEX(所属情報!$E:$E,MATCH(男子登録情報!A1197,所属情報!$A:$A,0)),"")</f>
        <v>492302</v>
      </c>
      <c r="M1197" t="str">
        <f t="shared" si="36"/>
        <v>筒井　翔星 (4)</v>
      </c>
      <c r="N1197" t="str">
        <f t="shared" si="37"/>
        <v>ﾂﾂｲ ｼｮｳｾｲ</v>
      </c>
      <c r="O1197" t="str">
        <f>$J1197&amp;" "&amp;$I1197&amp;" "&amp;"("&amp;$F1197&amp;")"</f>
        <v>JPN Shosei (4)</v>
      </c>
      <c r="P1197" t="s">
        <v>4765</v>
      </c>
      <c r="Q1197" t="s">
        <v>4807</v>
      </c>
      <c r="R1197" s="118" t="str">
        <f>IF($B1197="","",RIGHT($E1197*1000+100+COUNTIF($E$2:$E1197,$E1197),9))</f>
        <v>030912102</v>
      </c>
    </row>
    <row r="1198" spans="1:18" customFormat="1" x14ac:dyDescent="0.4">
      <c r="A1198" s="259" t="s">
        <v>874</v>
      </c>
      <c r="B1198" s="259">
        <v>1197</v>
      </c>
      <c r="C1198" s="259" t="s">
        <v>3918</v>
      </c>
      <c r="D1198" s="259" t="s">
        <v>3919</v>
      </c>
      <c r="E1198" s="261">
        <v>20040210</v>
      </c>
      <c r="F1198" s="262">
        <v>4</v>
      </c>
      <c r="G1198">
        <v>27</v>
      </c>
      <c r="H1198" s="263" t="s">
        <v>53</v>
      </c>
      <c r="I1198" s="263" t="s">
        <v>148</v>
      </c>
      <c r="J1198" t="s">
        <v>4807</v>
      </c>
      <c r="L1198">
        <f>IFERROR(INDEX(所属情報!$E:$E,MATCH(男子登録情報!A1198,所属情報!$A:$A,0)),"")</f>
        <v>492302</v>
      </c>
      <c r="M1198" t="str">
        <f t="shared" si="36"/>
        <v>伊藤　太郎 (4)</v>
      </c>
      <c r="N1198" t="str">
        <f t="shared" si="37"/>
        <v>ｲﾄｳ ﾀﾛｳ</v>
      </c>
      <c r="O1198" t="str">
        <f>$J1198&amp;" "&amp;$I1198&amp;" "&amp;"("&amp;$F1198&amp;")"</f>
        <v>JPN Taro (4)</v>
      </c>
      <c r="P1198" t="s">
        <v>4765</v>
      </c>
      <c r="Q1198" t="s">
        <v>4807</v>
      </c>
      <c r="R1198" s="118" t="str">
        <f>IF($B1198="","",RIGHT($E1198*1000+100+COUNTIF($E$2:$E1198,$E1198),9))</f>
        <v>040210102</v>
      </c>
    </row>
    <row r="1199" spans="1:18" customFormat="1" x14ac:dyDescent="0.4">
      <c r="A1199" s="259" t="s">
        <v>874</v>
      </c>
      <c r="B1199" s="259">
        <v>1198</v>
      </c>
      <c r="C1199" s="259" t="s">
        <v>2683</v>
      </c>
      <c r="D1199" s="259" t="s">
        <v>2684</v>
      </c>
      <c r="E1199" s="261">
        <v>20050214</v>
      </c>
      <c r="F1199" s="262">
        <v>3</v>
      </c>
      <c r="G1199">
        <v>27</v>
      </c>
      <c r="H1199" s="263" t="s">
        <v>40</v>
      </c>
      <c r="I1199" s="263" t="s">
        <v>394</v>
      </c>
      <c r="J1199" t="s">
        <v>4807</v>
      </c>
      <c r="L1199">
        <f>IFERROR(INDEX(所属情報!$E:$E,MATCH(男子登録情報!A1199,所属情報!$A:$A,0)),"")</f>
        <v>492302</v>
      </c>
      <c r="M1199" t="str">
        <f t="shared" si="36"/>
        <v>坂井　汰久 (3)</v>
      </c>
      <c r="N1199" t="str">
        <f t="shared" si="37"/>
        <v>ｻｶｲ ﾀｸ</v>
      </c>
      <c r="O1199" t="str">
        <f>$J1199&amp;" "&amp;$I1199&amp;" "&amp;"("&amp;$F1199&amp;")"</f>
        <v>JPN Taku (3)</v>
      </c>
      <c r="P1199" t="s">
        <v>4765</v>
      </c>
      <c r="Q1199" t="s">
        <v>4807</v>
      </c>
      <c r="R1199" s="118" t="str">
        <f>IF($B1199="","",RIGHT($E1199*1000+100+COUNTIF($E$2:$E1199,$E1199),9))</f>
        <v>050214101</v>
      </c>
    </row>
    <row r="1200" spans="1:18" customFormat="1" x14ac:dyDescent="0.4">
      <c r="A1200" s="259" t="s">
        <v>874</v>
      </c>
      <c r="B1200" s="259">
        <v>1199</v>
      </c>
      <c r="C1200" s="259" t="s">
        <v>2708</v>
      </c>
      <c r="D1200" s="259" t="s">
        <v>2709</v>
      </c>
      <c r="E1200" s="261">
        <v>20040831</v>
      </c>
      <c r="F1200" s="262">
        <v>3</v>
      </c>
      <c r="G1200">
        <v>27</v>
      </c>
      <c r="H1200" s="263" t="s">
        <v>2710</v>
      </c>
      <c r="I1200" s="263" t="s">
        <v>139</v>
      </c>
      <c r="J1200" t="s">
        <v>4807</v>
      </c>
      <c r="L1200">
        <f>IFERROR(INDEX(所属情報!$E:$E,MATCH(男子登録情報!A1200,所属情報!$A:$A,0)),"")</f>
        <v>492302</v>
      </c>
      <c r="M1200" t="str">
        <f t="shared" si="36"/>
        <v>山形　晃誠 (3)</v>
      </c>
      <c r="N1200" t="str">
        <f t="shared" si="37"/>
        <v>ﾔﾏｶﾞﾀ ｺｳｾｲ</v>
      </c>
      <c r="O1200" t="str">
        <f>$J1200&amp;" "&amp;$I1200&amp;" "&amp;"("&amp;$F1200&amp;")"</f>
        <v>JPN Kosei (3)</v>
      </c>
      <c r="P1200" t="s">
        <v>4766</v>
      </c>
      <c r="Q1200" t="s">
        <v>4807</v>
      </c>
      <c r="R1200" s="118" t="str">
        <f>IF($B1200="","",RIGHT($E1200*1000+100+COUNTIF($E$2:$E1200,$E1200),9))</f>
        <v>040831103</v>
      </c>
    </row>
    <row r="1201" spans="1:18" customFormat="1" x14ac:dyDescent="0.4">
      <c r="A1201" s="259" t="s">
        <v>874</v>
      </c>
      <c r="B1201" s="259">
        <v>1200</v>
      </c>
      <c r="C1201" s="259" t="s">
        <v>2676</v>
      </c>
      <c r="D1201" s="259" t="s">
        <v>2677</v>
      </c>
      <c r="E1201" s="261">
        <v>20040817</v>
      </c>
      <c r="F1201" s="262">
        <v>3</v>
      </c>
      <c r="G1201">
        <v>27</v>
      </c>
      <c r="H1201" s="263" t="s">
        <v>94</v>
      </c>
      <c r="I1201" s="263" t="s">
        <v>304</v>
      </c>
      <c r="J1201" t="s">
        <v>4809</v>
      </c>
      <c r="L1201">
        <f>IFERROR(INDEX(所属情報!$E:$E,MATCH(男子登録情報!A1201,所属情報!$A:$A,0)),"")</f>
        <v>492302</v>
      </c>
      <c r="M1201" t="str">
        <f t="shared" si="36"/>
        <v>前田　明博 (3)</v>
      </c>
      <c r="N1201" t="str">
        <f t="shared" si="37"/>
        <v>ﾏｴﾀﾞ ｱｷﾋﾛ</v>
      </c>
      <c r="O1201" t="str">
        <f>$J1201&amp;" "&amp;$I1201&amp;" "&amp;"("&amp;$F1201&amp;")"</f>
        <v>CHN Akihiro (3)</v>
      </c>
      <c r="P1201" t="s">
        <v>4765</v>
      </c>
      <c r="Q1201" t="s">
        <v>4807</v>
      </c>
      <c r="R1201" s="118" t="str">
        <f>IF($B1201="","",RIGHT($E1201*1000+100+COUNTIF($E$2:$E1201,$E1201),9))</f>
        <v>040817102</v>
      </c>
    </row>
    <row r="1202" spans="1:18" customFormat="1" x14ac:dyDescent="0.4">
      <c r="A1202" s="259" t="s">
        <v>874</v>
      </c>
      <c r="B1202" s="259">
        <v>1201</v>
      </c>
      <c r="C1202" s="259" t="s">
        <v>2678</v>
      </c>
      <c r="D1202" s="259" t="s">
        <v>2679</v>
      </c>
      <c r="E1202" s="261">
        <v>20040507</v>
      </c>
      <c r="F1202" s="262">
        <v>3</v>
      </c>
      <c r="G1202">
        <v>27</v>
      </c>
      <c r="H1202" s="263" t="s">
        <v>53</v>
      </c>
      <c r="I1202" s="263" t="s">
        <v>1079</v>
      </c>
      <c r="J1202" t="s">
        <v>4807</v>
      </c>
      <c r="L1202">
        <f>IFERROR(INDEX(所属情報!$E:$E,MATCH(男子登録情報!A1202,所属情報!$A:$A,0)),"")</f>
        <v>492302</v>
      </c>
      <c r="M1202" t="str">
        <f t="shared" si="36"/>
        <v>伊藤　瀬奈 (3)</v>
      </c>
      <c r="N1202" t="str">
        <f t="shared" si="37"/>
        <v>ｲﾄｳ ｾﾅ</v>
      </c>
      <c r="O1202" t="str">
        <f>$J1202&amp;" "&amp;$I1202&amp;" "&amp;"("&amp;$F1202&amp;")"</f>
        <v>JPN Sena (3)</v>
      </c>
      <c r="P1202" t="s">
        <v>4765</v>
      </c>
      <c r="Q1202" t="s">
        <v>4807</v>
      </c>
      <c r="R1202" s="118" t="str">
        <f>IF($B1202="","",RIGHT($E1202*1000+100+COUNTIF($E$2:$E1202,$E1202),9))</f>
        <v>040507101</v>
      </c>
    </row>
    <row r="1203" spans="1:18" customFormat="1" x14ac:dyDescent="0.4">
      <c r="A1203" s="259" t="s">
        <v>874</v>
      </c>
      <c r="B1203" s="259">
        <v>1202</v>
      </c>
      <c r="C1203" s="259" t="s">
        <v>2680</v>
      </c>
      <c r="D1203" s="259" t="s">
        <v>2681</v>
      </c>
      <c r="E1203" s="261">
        <v>20050104</v>
      </c>
      <c r="F1203" s="262">
        <v>3</v>
      </c>
      <c r="G1203">
        <v>27</v>
      </c>
      <c r="H1203" s="263" t="s">
        <v>2682</v>
      </c>
      <c r="I1203" s="263" t="s">
        <v>271</v>
      </c>
      <c r="J1203" t="s">
        <v>4807</v>
      </c>
      <c r="L1203">
        <f>IFERROR(INDEX(所属情報!$E:$E,MATCH(男子登録情報!A1203,所属情報!$A:$A,0)),"")</f>
        <v>492302</v>
      </c>
      <c r="M1203" t="str">
        <f t="shared" si="36"/>
        <v>勝　琉斗 (3)</v>
      </c>
      <c r="N1203" t="str">
        <f t="shared" si="37"/>
        <v>ｶﾂ ﾘｭｳﾄ</v>
      </c>
      <c r="O1203" t="str">
        <f>$J1203&amp;" "&amp;$I1203&amp;" "&amp;"("&amp;$F1203&amp;")"</f>
        <v>JPN Ryuto (3)</v>
      </c>
      <c r="P1203" t="s">
        <v>4765</v>
      </c>
      <c r="Q1203" t="s">
        <v>4807</v>
      </c>
      <c r="R1203" s="118" t="str">
        <f>IF($B1203="","",RIGHT($E1203*1000+100+COUNTIF($E$2:$E1203,$E1203),9))</f>
        <v>050104101</v>
      </c>
    </row>
    <row r="1204" spans="1:18" customFormat="1" x14ac:dyDescent="0.4">
      <c r="A1204" s="259" t="s">
        <v>874</v>
      </c>
      <c r="B1204" s="259">
        <v>1203</v>
      </c>
      <c r="C1204" s="259" t="s">
        <v>2685</v>
      </c>
      <c r="D1204" s="259" t="s">
        <v>2686</v>
      </c>
      <c r="E1204" s="261">
        <v>20040811</v>
      </c>
      <c r="F1204" s="262">
        <v>3</v>
      </c>
      <c r="G1204">
        <v>27</v>
      </c>
      <c r="H1204" s="263" t="s">
        <v>2687</v>
      </c>
      <c r="I1204" s="263" t="s">
        <v>678</v>
      </c>
      <c r="J1204" t="s">
        <v>4807</v>
      </c>
      <c r="L1204">
        <f>IFERROR(INDEX(所属情報!$E:$E,MATCH(男子登録情報!A1204,所属情報!$A:$A,0)),"")</f>
        <v>492302</v>
      </c>
      <c r="M1204" t="str">
        <f t="shared" si="36"/>
        <v>塩屋　風太 (3)</v>
      </c>
      <c r="N1204" t="str">
        <f t="shared" si="37"/>
        <v>ｼｵﾔ ﾌｳﾀ</v>
      </c>
      <c r="O1204" t="str">
        <f>$J1204&amp;" "&amp;$I1204&amp;" "&amp;"("&amp;$F1204&amp;")"</f>
        <v>JPN Futa (3)</v>
      </c>
      <c r="P1204" t="s">
        <v>4765</v>
      </c>
      <c r="Q1204" t="s">
        <v>4807</v>
      </c>
      <c r="R1204" s="118" t="str">
        <f>IF($B1204="","",RIGHT($E1204*1000+100+COUNTIF($E$2:$E1204,$E1204),9))</f>
        <v>040811101</v>
      </c>
    </row>
    <row r="1205" spans="1:18" customFormat="1" x14ac:dyDescent="0.4">
      <c r="A1205" s="259" t="s">
        <v>874</v>
      </c>
      <c r="B1205" s="259">
        <v>1204</v>
      </c>
      <c r="C1205" s="259" t="s">
        <v>2688</v>
      </c>
      <c r="D1205" s="259" t="s">
        <v>2689</v>
      </c>
      <c r="E1205" s="261">
        <v>20050317</v>
      </c>
      <c r="F1205" s="262">
        <v>3</v>
      </c>
      <c r="G1205">
        <v>23</v>
      </c>
      <c r="H1205" s="263" t="s">
        <v>2690</v>
      </c>
      <c r="I1205" s="263" t="s">
        <v>279</v>
      </c>
      <c r="J1205" t="s">
        <v>4807</v>
      </c>
      <c r="L1205">
        <f>IFERROR(INDEX(所属情報!$E:$E,MATCH(男子登録情報!A1205,所属情報!$A:$A,0)),"")</f>
        <v>492302</v>
      </c>
      <c r="M1205" t="str">
        <f t="shared" si="36"/>
        <v>山坂　隼也 (3)</v>
      </c>
      <c r="N1205" t="str">
        <f t="shared" si="37"/>
        <v>ﾔﾏｻｶ ｼｭﾝﾔ</v>
      </c>
      <c r="O1205" t="str">
        <f>$J1205&amp;" "&amp;$I1205&amp;" "&amp;"("&amp;$F1205&amp;")"</f>
        <v>JPN Shunya (3)</v>
      </c>
      <c r="P1205" t="s">
        <v>4765</v>
      </c>
      <c r="Q1205" t="s">
        <v>4807</v>
      </c>
      <c r="R1205" s="118" t="str">
        <f>IF($B1205="","",RIGHT($E1205*1000+100+COUNTIF($E$2:$E1205,$E1205),9))</f>
        <v>050317101</v>
      </c>
    </row>
    <row r="1206" spans="1:18" customFormat="1" x14ac:dyDescent="0.4">
      <c r="A1206" s="259" t="s">
        <v>874</v>
      </c>
      <c r="B1206" s="259">
        <v>1205</v>
      </c>
      <c r="C1206" s="259" t="s">
        <v>2692</v>
      </c>
      <c r="D1206" s="259" t="s">
        <v>2693</v>
      </c>
      <c r="E1206" s="261">
        <v>20040601</v>
      </c>
      <c r="F1206" s="262">
        <v>3</v>
      </c>
      <c r="G1206">
        <v>30</v>
      </c>
      <c r="H1206" s="263" t="s">
        <v>2694</v>
      </c>
      <c r="I1206" s="263" t="s">
        <v>266</v>
      </c>
      <c r="J1206" t="s">
        <v>4807</v>
      </c>
      <c r="L1206">
        <f>IFERROR(INDEX(所属情報!$E:$E,MATCH(男子登録情報!A1206,所属情報!$A:$A,0)),"")</f>
        <v>492302</v>
      </c>
      <c r="M1206" t="str">
        <f t="shared" si="36"/>
        <v>小宮　泰誠 (3)</v>
      </c>
      <c r="N1206" t="str">
        <f t="shared" si="37"/>
        <v>ｺﾐﾔ ﾀｲｾｲ</v>
      </c>
      <c r="O1206" t="str">
        <f>$J1206&amp;" "&amp;$I1206&amp;" "&amp;"("&amp;$F1206&amp;")"</f>
        <v>JPN Taisei (3)</v>
      </c>
      <c r="P1206" t="s">
        <v>4765</v>
      </c>
      <c r="Q1206" t="s">
        <v>4807</v>
      </c>
      <c r="R1206" s="118" t="str">
        <f>IF($B1206="","",RIGHT($E1206*1000+100+COUNTIF($E$2:$E1206,$E1206),9))</f>
        <v>040601102</v>
      </c>
    </row>
    <row r="1207" spans="1:18" customFormat="1" x14ac:dyDescent="0.4">
      <c r="A1207" s="259" t="s">
        <v>874</v>
      </c>
      <c r="B1207" s="259">
        <v>1206</v>
      </c>
      <c r="C1207" s="259" t="s">
        <v>2695</v>
      </c>
      <c r="D1207" s="259" t="s">
        <v>2696</v>
      </c>
      <c r="E1207" s="261">
        <v>20041229</v>
      </c>
      <c r="F1207" s="262">
        <v>3</v>
      </c>
      <c r="G1207">
        <v>27</v>
      </c>
      <c r="H1207" s="263" t="s">
        <v>1108</v>
      </c>
      <c r="I1207" s="263" t="s">
        <v>2697</v>
      </c>
      <c r="J1207" t="s">
        <v>4807</v>
      </c>
      <c r="L1207">
        <f>IFERROR(INDEX(所属情報!$E:$E,MATCH(男子登録情報!A1207,所属情報!$A:$A,0)),"")</f>
        <v>492302</v>
      </c>
      <c r="M1207" t="str">
        <f t="shared" si="36"/>
        <v>杉山　遥晃 (3)</v>
      </c>
      <c r="N1207" t="str">
        <f t="shared" si="37"/>
        <v>ｽｷﾞﾔﾏ ﾊﾙｱｷ</v>
      </c>
      <c r="O1207" t="str">
        <f>$J1207&amp;" "&amp;$I1207&amp;" "&amp;"("&amp;$F1207&amp;")"</f>
        <v>JPN Haruaki (3)</v>
      </c>
      <c r="P1207" t="s">
        <v>4765</v>
      </c>
      <c r="Q1207" t="s">
        <v>4807</v>
      </c>
      <c r="R1207" s="118" t="str">
        <f>IF($B1207="","",RIGHT($E1207*1000+100+COUNTIF($E$2:$E1207,$E1207),9))</f>
        <v>041229103</v>
      </c>
    </row>
    <row r="1208" spans="1:18" customFormat="1" x14ac:dyDescent="0.4">
      <c r="A1208" s="259" t="s">
        <v>874</v>
      </c>
      <c r="B1208" s="259">
        <v>1207</v>
      </c>
      <c r="C1208" s="259" t="s">
        <v>2698</v>
      </c>
      <c r="D1208" s="259" t="s">
        <v>2699</v>
      </c>
      <c r="E1208" s="261">
        <v>20041018</v>
      </c>
      <c r="F1208" s="262">
        <v>3</v>
      </c>
      <c r="G1208">
        <v>26</v>
      </c>
      <c r="H1208" s="263" t="s">
        <v>143</v>
      </c>
      <c r="I1208" s="263" t="s">
        <v>254</v>
      </c>
      <c r="J1208" t="s">
        <v>4807</v>
      </c>
      <c r="L1208">
        <f>IFERROR(INDEX(所属情報!$E:$E,MATCH(男子登録情報!A1208,所属情報!$A:$A,0)),"")</f>
        <v>492302</v>
      </c>
      <c r="M1208" t="str">
        <f t="shared" si="36"/>
        <v>真木　駿祐 (3)</v>
      </c>
      <c r="N1208" t="str">
        <f t="shared" si="37"/>
        <v>ﾏｷ ｼｭﾝｽｹ</v>
      </c>
      <c r="O1208" t="str">
        <f>$J1208&amp;" "&amp;$I1208&amp;" "&amp;"("&amp;$F1208&amp;")"</f>
        <v>JPN Shunsuke (3)</v>
      </c>
      <c r="P1208" t="s">
        <v>4765</v>
      </c>
      <c r="Q1208" t="s">
        <v>4807</v>
      </c>
      <c r="R1208" s="118" t="str">
        <f>IF($B1208="","",RIGHT($E1208*1000+100+COUNTIF($E$2:$E1208,$E1208),9))</f>
        <v>041018102</v>
      </c>
    </row>
    <row r="1209" spans="1:18" customFormat="1" x14ac:dyDescent="0.4">
      <c r="A1209" s="259" t="s">
        <v>874</v>
      </c>
      <c r="B1209" s="259">
        <v>1208</v>
      </c>
      <c r="C1209" s="259" t="s">
        <v>2700</v>
      </c>
      <c r="D1209" s="259" t="s">
        <v>2701</v>
      </c>
      <c r="E1209" s="261">
        <v>20041014</v>
      </c>
      <c r="F1209" s="262">
        <v>3</v>
      </c>
      <c r="G1209">
        <v>27</v>
      </c>
      <c r="H1209" s="263" t="s">
        <v>2702</v>
      </c>
      <c r="I1209" s="263" t="s">
        <v>466</v>
      </c>
      <c r="J1209" t="s">
        <v>4807</v>
      </c>
      <c r="L1209">
        <f>IFERROR(INDEX(所属情報!$E:$E,MATCH(男子登録情報!A1209,所属情報!$A:$A,0)),"")</f>
        <v>492302</v>
      </c>
      <c r="M1209" t="str">
        <f t="shared" si="36"/>
        <v>出原　悠羽 (3)</v>
      </c>
      <c r="N1209" t="str">
        <f t="shared" si="37"/>
        <v>ｲｽﾞﾊﾗ ﾕｳ</v>
      </c>
      <c r="O1209" t="str">
        <f>$J1209&amp;" "&amp;$I1209&amp;" "&amp;"("&amp;$F1209&amp;")"</f>
        <v>JPN Yu (3)</v>
      </c>
      <c r="P1209" t="s">
        <v>4765</v>
      </c>
      <c r="Q1209" t="s">
        <v>4807</v>
      </c>
      <c r="R1209" s="118" t="str">
        <f>IF($B1209="","",RIGHT($E1209*1000+100+COUNTIF($E$2:$E1209,$E1209),9))</f>
        <v>041014101</v>
      </c>
    </row>
    <row r="1210" spans="1:18" customFormat="1" x14ac:dyDescent="0.4">
      <c r="A1210" s="259" t="s">
        <v>874</v>
      </c>
      <c r="B1210" s="259">
        <v>1209</v>
      </c>
      <c r="C1210" s="259" t="s">
        <v>2703</v>
      </c>
      <c r="D1210" s="259" t="s">
        <v>2704</v>
      </c>
      <c r="E1210" s="261">
        <v>20041012</v>
      </c>
      <c r="F1210" s="262">
        <v>3</v>
      </c>
      <c r="G1210">
        <v>27</v>
      </c>
      <c r="H1210" s="263" t="s">
        <v>391</v>
      </c>
      <c r="I1210" s="263" t="s">
        <v>2705</v>
      </c>
      <c r="J1210" t="s">
        <v>4807</v>
      </c>
      <c r="L1210">
        <f>IFERROR(INDEX(所属情報!$E:$E,MATCH(男子登録情報!A1210,所属情報!$A:$A,0)),"")</f>
        <v>492302</v>
      </c>
      <c r="M1210" t="str">
        <f t="shared" si="36"/>
        <v>別所　弘規 (3)</v>
      </c>
      <c r="N1210" t="str">
        <f t="shared" si="37"/>
        <v>ﾍﾞｯｼｮ ﾋﾛﾉﾘ</v>
      </c>
      <c r="O1210" t="str">
        <f>$J1210&amp;" "&amp;$I1210&amp;" "&amp;"("&amp;$F1210&amp;")"</f>
        <v>JPN Hironori (3)</v>
      </c>
      <c r="P1210" t="s">
        <v>4765</v>
      </c>
      <c r="Q1210" t="s">
        <v>4807</v>
      </c>
      <c r="R1210" s="118" t="str">
        <f>IF($B1210="","",RIGHT($E1210*1000+100+COUNTIF($E$2:$E1210,$E1210),9))</f>
        <v>041012101</v>
      </c>
    </row>
    <row r="1211" spans="1:18" customFormat="1" x14ac:dyDescent="0.4">
      <c r="A1211" s="259" t="s">
        <v>874</v>
      </c>
      <c r="B1211" s="259">
        <v>1210</v>
      </c>
      <c r="C1211" s="259" t="s">
        <v>2706</v>
      </c>
      <c r="D1211" s="259" t="s">
        <v>2707</v>
      </c>
      <c r="E1211" s="261">
        <v>20040426</v>
      </c>
      <c r="F1211" s="262">
        <v>3</v>
      </c>
      <c r="G1211">
        <v>27</v>
      </c>
      <c r="H1211" s="263" t="s">
        <v>759</v>
      </c>
      <c r="I1211" s="263" t="s">
        <v>73</v>
      </c>
      <c r="J1211" t="s">
        <v>4807</v>
      </c>
      <c r="L1211">
        <f>IFERROR(INDEX(所属情報!$E:$E,MATCH(男子登録情報!A1211,所属情報!$A:$A,0)),"")</f>
        <v>492302</v>
      </c>
      <c r="M1211" t="str">
        <f t="shared" si="36"/>
        <v>丸尾　勇人 (3)</v>
      </c>
      <c r="N1211" t="str">
        <f t="shared" si="37"/>
        <v>ﾏﾙｵ ﾊﾔﾄ</v>
      </c>
      <c r="O1211" t="str">
        <f>$J1211&amp;" "&amp;$I1211&amp;" "&amp;"("&amp;$F1211&amp;")"</f>
        <v>JPN Hayato (3)</v>
      </c>
      <c r="P1211" t="s">
        <v>4765</v>
      </c>
      <c r="Q1211" t="s">
        <v>4807</v>
      </c>
      <c r="R1211" s="118" t="str">
        <f>IF($B1211="","",RIGHT($E1211*1000+100+COUNTIF($E$2:$E1211,$E1211),9))</f>
        <v>040426103</v>
      </c>
    </row>
    <row r="1212" spans="1:18" customFormat="1" x14ac:dyDescent="0.4">
      <c r="A1212" s="259" t="s">
        <v>874</v>
      </c>
      <c r="B1212" s="259">
        <v>1211</v>
      </c>
      <c r="C1212" s="259" t="s">
        <v>2711</v>
      </c>
      <c r="D1212" s="259" t="s">
        <v>2712</v>
      </c>
      <c r="E1212" s="261">
        <v>20040815</v>
      </c>
      <c r="F1212" s="262">
        <v>3</v>
      </c>
      <c r="G1212">
        <v>25</v>
      </c>
      <c r="H1212" s="263" t="s">
        <v>451</v>
      </c>
      <c r="I1212" s="263" t="s">
        <v>43</v>
      </c>
      <c r="J1212" t="s">
        <v>4807</v>
      </c>
      <c r="L1212">
        <f>IFERROR(INDEX(所属情報!$E:$E,MATCH(男子登録情報!A1212,所属情報!$A:$A,0)),"")</f>
        <v>492302</v>
      </c>
      <c r="M1212" t="str">
        <f t="shared" si="36"/>
        <v>大西　拓海 (3)</v>
      </c>
      <c r="N1212" t="str">
        <f t="shared" si="37"/>
        <v>ｵｵﾆｼ ﾀｸﾐ</v>
      </c>
      <c r="O1212" t="str">
        <f>$J1212&amp;" "&amp;$I1212&amp;" "&amp;"("&amp;$F1212&amp;")"</f>
        <v>JPN Takumi (3)</v>
      </c>
      <c r="P1212" t="s">
        <v>4765</v>
      </c>
      <c r="Q1212" t="s">
        <v>4807</v>
      </c>
      <c r="R1212" s="118" t="str">
        <f>IF($B1212="","",RIGHT($E1212*1000+100+COUNTIF($E$2:$E1212,$E1212),9))</f>
        <v>040815101</v>
      </c>
    </row>
    <row r="1213" spans="1:18" customFormat="1" x14ac:dyDescent="0.4">
      <c r="A1213" s="259" t="s">
        <v>874</v>
      </c>
      <c r="B1213" s="259">
        <v>1212</v>
      </c>
      <c r="C1213" s="259" t="s">
        <v>3920</v>
      </c>
      <c r="D1213" s="259" t="s">
        <v>3921</v>
      </c>
      <c r="E1213" s="261">
        <v>20050221</v>
      </c>
      <c r="F1213" s="262">
        <v>3</v>
      </c>
      <c r="G1213">
        <v>27</v>
      </c>
      <c r="H1213" s="263" t="s">
        <v>776</v>
      </c>
      <c r="I1213" s="263" t="s">
        <v>4524</v>
      </c>
      <c r="J1213" t="s">
        <v>4807</v>
      </c>
      <c r="L1213">
        <f>IFERROR(INDEX(所属情報!$E:$E,MATCH(男子登録情報!A1213,所属情報!$A:$A,0)),"")</f>
        <v>492302</v>
      </c>
      <c r="M1213" t="str">
        <f t="shared" si="36"/>
        <v>堀内　健孜 (3)</v>
      </c>
      <c r="N1213" t="str">
        <f t="shared" si="37"/>
        <v>ﾎﾘｳﾁ ﾀﾂｼ</v>
      </c>
      <c r="O1213" t="str">
        <f>$J1213&amp;" "&amp;$I1213&amp;" "&amp;"("&amp;$F1213&amp;")"</f>
        <v>JPN Tatsushi (3)</v>
      </c>
      <c r="P1213" t="s">
        <v>4770</v>
      </c>
      <c r="Q1213" t="s">
        <v>4807</v>
      </c>
      <c r="R1213" s="118" t="str">
        <f>IF($B1213="","",RIGHT($E1213*1000+100+COUNTIF($E$2:$E1213,$E1213),9))</f>
        <v>050221101</v>
      </c>
    </row>
    <row r="1214" spans="1:18" customFormat="1" x14ac:dyDescent="0.4">
      <c r="A1214" s="259" t="s">
        <v>874</v>
      </c>
      <c r="B1214" s="259">
        <v>1213</v>
      </c>
      <c r="C1214" s="259" t="s">
        <v>3922</v>
      </c>
      <c r="D1214" s="259" t="s">
        <v>3923</v>
      </c>
      <c r="E1214" s="261">
        <v>20040524</v>
      </c>
      <c r="F1214" s="262">
        <v>3</v>
      </c>
      <c r="G1214">
        <v>28</v>
      </c>
      <c r="H1214" s="263" t="s">
        <v>741</v>
      </c>
      <c r="I1214" s="263" t="s">
        <v>162</v>
      </c>
      <c r="J1214" t="s">
        <v>4807</v>
      </c>
      <c r="L1214">
        <f>IFERROR(INDEX(所属情報!$E:$E,MATCH(男子登録情報!A1214,所属情報!$A:$A,0)),"")</f>
        <v>492302</v>
      </c>
      <c r="M1214" t="str">
        <f t="shared" si="36"/>
        <v>東　光流 (3)</v>
      </c>
      <c r="N1214" t="str">
        <f t="shared" si="37"/>
        <v>ｱｽﾞﾏ ﾋｶﾙ</v>
      </c>
      <c r="O1214" t="str">
        <f>$J1214&amp;" "&amp;$I1214&amp;" "&amp;"("&amp;$F1214&amp;")"</f>
        <v>JPN Hikaru (3)</v>
      </c>
      <c r="P1214" t="s">
        <v>4765</v>
      </c>
      <c r="Q1214" t="s">
        <v>4807</v>
      </c>
      <c r="R1214" s="118" t="str">
        <f>IF($B1214="","",RIGHT($E1214*1000+100+COUNTIF($E$2:$E1214,$E1214),9))</f>
        <v>040524101</v>
      </c>
    </row>
    <row r="1215" spans="1:18" customFormat="1" x14ac:dyDescent="0.4">
      <c r="A1215" s="259" t="s">
        <v>874</v>
      </c>
      <c r="B1215" s="259">
        <v>1214</v>
      </c>
      <c r="C1215" s="259" t="s">
        <v>3924</v>
      </c>
      <c r="D1215" s="259" t="s">
        <v>3925</v>
      </c>
      <c r="E1215" s="261">
        <v>20041223</v>
      </c>
      <c r="F1215" s="262">
        <v>3</v>
      </c>
      <c r="G1215">
        <v>27</v>
      </c>
      <c r="H1215" s="263" t="s">
        <v>4525</v>
      </c>
      <c r="I1215" s="263" t="s">
        <v>78</v>
      </c>
      <c r="J1215" t="s">
        <v>4807</v>
      </c>
      <c r="L1215">
        <f>IFERROR(INDEX(所属情報!$E:$E,MATCH(男子登録情報!A1215,所属情報!$A:$A,0)),"")</f>
        <v>492302</v>
      </c>
      <c r="M1215" t="str">
        <f t="shared" si="36"/>
        <v>石橋　優介 (3)</v>
      </c>
      <c r="N1215" t="str">
        <f t="shared" si="37"/>
        <v>ｲｼﾊﾞｼ ﾕｳｽｹ</v>
      </c>
      <c r="O1215" t="str">
        <f>$J1215&amp;" "&amp;$I1215&amp;" "&amp;"("&amp;$F1215&amp;")"</f>
        <v>JPN Yusuke (3)</v>
      </c>
      <c r="P1215" t="s">
        <v>4765</v>
      </c>
      <c r="Q1215" t="s">
        <v>4807</v>
      </c>
      <c r="R1215" s="118" t="str">
        <f>IF($B1215="","",RIGHT($E1215*1000+100+COUNTIF($E$2:$E1215,$E1215),9))</f>
        <v>041223101</v>
      </c>
    </row>
    <row r="1216" spans="1:18" customFormat="1" x14ac:dyDescent="0.4">
      <c r="A1216" s="259" t="s">
        <v>874</v>
      </c>
      <c r="B1216" s="259">
        <v>1215</v>
      </c>
      <c r="C1216" s="259" t="s">
        <v>3926</v>
      </c>
      <c r="D1216" s="259" t="s">
        <v>3927</v>
      </c>
      <c r="E1216" s="261">
        <v>20050301</v>
      </c>
      <c r="F1216" s="262">
        <v>3</v>
      </c>
      <c r="G1216">
        <v>27</v>
      </c>
      <c r="H1216" s="263" t="s">
        <v>51</v>
      </c>
      <c r="I1216" s="263" t="s">
        <v>816</v>
      </c>
      <c r="J1216" t="s">
        <v>4807</v>
      </c>
      <c r="L1216">
        <f>IFERROR(INDEX(所属情報!$E:$E,MATCH(男子登録情報!A1216,所属情報!$A:$A,0)),"")</f>
        <v>492302</v>
      </c>
      <c r="M1216" t="str">
        <f t="shared" si="36"/>
        <v>八木　善大 (3)</v>
      </c>
      <c r="N1216" t="str">
        <f t="shared" si="37"/>
        <v>ﾔｷﾞ ﾖｼﾋﾛ</v>
      </c>
      <c r="O1216" t="str">
        <f>$J1216&amp;" "&amp;$I1216&amp;" "&amp;"("&amp;$F1216&amp;")"</f>
        <v>JPN Yoshihiro (3)</v>
      </c>
      <c r="P1216" t="s">
        <v>4771</v>
      </c>
      <c r="Q1216" t="s">
        <v>4807</v>
      </c>
      <c r="R1216" s="118" t="str">
        <f>IF($B1216="","",RIGHT($E1216*1000+100+COUNTIF($E$2:$E1216,$E1216),9))</f>
        <v>050301101</v>
      </c>
    </row>
    <row r="1217" spans="1:18" customFormat="1" x14ac:dyDescent="0.4">
      <c r="A1217" s="259" t="s">
        <v>874</v>
      </c>
      <c r="B1217" s="259">
        <v>1216</v>
      </c>
      <c r="C1217" s="259" t="s">
        <v>3928</v>
      </c>
      <c r="D1217" s="259" t="s">
        <v>3929</v>
      </c>
      <c r="E1217" s="261">
        <v>20050701</v>
      </c>
      <c r="F1217" s="262">
        <v>2</v>
      </c>
      <c r="G1217">
        <v>27</v>
      </c>
      <c r="H1217" s="263" t="s">
        <v>4526</v>
      </c>
      <c r="I1217" s="263" t="s">
        <v>98</v>
      </c>
      <c r="J1217" t="s">
        <v>4807</v>
      </c>
      <c r="L1217">
        <f>IFERROR(INDEX(所属情報!$E:$E,MATCH(男子登録情報!A1217,所属情報!$A:$A,0)),"")</f>
        <v>492302</v>
      </c>
      <c r="M1217" t="str">
        <f t="shared" si="36"/>
        <v>黒木　翔吾 (2)</v>
      </c>
      <c r="N1217" t="str">
        <f t="shared" si="37"/>
        <v>ｸﾛｷﾞ ｼｮｳｺﾞ</v>
      </c>
      <c r="O1217" t="str">
        <f>$J1217&amp;" "&amp;$I1217&amp;" "&amp;"("&amp;$F1217&amp;")"</f>
        <v>JPN Shogo (2)</v>
      </c>
      <c r="P1217" t="s">
        <v>4765</v>
      </c>
      <c r="Q1217" t="s">
        <v>4807</v>
      </c>
      <c r="R1217" s="118" t="str">
        <f>IF($B1217="","",RIGHT($E1217*1000+100+COUNTIF($E$2:$E1217,$E1217),9))</f>
        <v>050701101</v>
      </c>
    </row>
    <row r="1218" spans="1:18" customFormat="1" x14ac:dyDescent="0.4">
      <c r="A1218" s="259" t="s">
        <v>874</v>
      </c>
      <c r="B1218" s="259">
        <v>1217</v>
      </c>
      <c r="C1218" s="259" t="s">
        <v>3930</v>
      </c>
      <c r="D1218" s="259" t="s">
        <v>3931</v>
      </c>
      <c r="E1218" s="261">
        <v>20050922</v>
      </c>
      <c r="F1218" s="262">
        <v>2</v>
      </c>
      <c r="G1218">
        <v>27</v>
      </c>
      <c r="H1218" s="263" t="s">
        <v>931</v>
      </c>
      <c r="I1218" s="263" t="s">
        <v>412</v>
      </c>
      <c r="J1218" t="s">
        <v>4807</v>
      </c>
      <c r="L1218">
        <f>IFERROR(INDEX(所属情報!$E:$E,MATCH(男子登録情報!A1218,所属情報!$A:$A,0)),"")</f>
        <v>492302</v>
      </c>
      <c r="M1218" t="str">
        <f t="shared" ref="M1218:M1281" si="38">$C1218&amp;" "&amp;"("&amp;$F1218&amp;")"</f>
        <v>岡　周弥 (2)</v>
      </c>
      <c r="N1218" t="str">
        <f t="shared" si="37"/>
        <v>ｵｶ ｼｭｳﾔ</v>
      </c>
      <c r="O1218" t="str">
        <f>$J1218&amp;" "&amp;$I1218&amp;" "&amp;"("&amp;$F1218&amp;")"</f>
        <v>JPN Shuya (2)</v>
      </c>
      <c r="P1218" t="s">
        <v>4765</v>
      </c>
      <c r="Q1218" t="s">
        <v>4807</v>
      </c>
      <c r="R1218" s="118" t="str">
        <f>IF($B1218="","",RIGHT($E1218*1000+100+COUNTIF($E$2:$E1218,$E1218),9))</f>
        <v>050922102</v>
      </c>
    </row>
    <row r="1219" spans="1:18" customFormat="1" x14ac:dyDescent="0.4">
      <c r="A1219" s="259" t="s">
        <v>874</v>
      </c>
      <c r="B1219" s="259">
        <v>1218</v>
      </c>
      <c r="C1219" s="259" t="s">
        <v>3932</v>
      </c>
      <c r="D1219" s="259" t="s">
        <v>3933</v>
      </c>
      <c r="E1219" s="261">
        <v>20050811</v>
      </c>
      <c r="F1219" s="262">
        <v>2</v>
      </c>
      <c r="G1219">
        <v>27</v>
      </c>
      <c r="H1219" s="263" t="s">
        <v>4527</v>
      </c>
      <c r="I1219" s="263" t="s">
        <v>89</v>
      </c>
      <c r="J1219" t="s">
        <v>4807</v>
      </c>
      <c r="L1219">
        <f>IFERROR(INDEX(所属情報!$E:$E,MATCH(男子登録情報!A1219,所属情報!$A:$A,0)),"")</f>
        <v>492302</v>
      </c>
      <c r="M1219" t="str">
        <f t="shared" si="38"/>
        <v>ウチェンナ　健太 (2)</v>
      </c>
      <c r="N1219" t="str">
        <f t="shared" ref="N1219:N1282" si="39">$D1219</f>
        <v>ｳﾁｪﾝﾅ ｹﾝﾀ</v>
      </c>
      <c r="O1219" t="str">
        <f>$J1219&amp;" "&amp;$I1219&amp;" "&amp;"("&amp;$F1219&amp;")"</f>
        <v>JPN Kenta (2)</v>
      </c>
      <c r="P1219" t="s">
        <v>4771</v>
      </c>
      <c r="Q1219" t="s">
        <v>4807</v>
      </c>
      <c r="R1219" s="118" t="str">
        <f>IF($B1219="","",RIGHT($E1219*1000+100+COUNTIF($E$2:$E1219,$E1219),9))</f>
        <v>050811102</v>
      </c>
    </row>
    <row r="1220" spans="1:18" customFormat="1" x14ac:dyDescent="0.4">
      <c r="A1220" s="259" t="s">
        <v>874</v>
      </c>
      <c r="B1220" s="259">
        <v>1219</v>
      </c>
      <c r="C1220" s="259" t="s">
        <v>5691</v>
      </c>
      <c r="D1220" s="259" t="s">
        <v>3934</v>
      </c>
      <c r="E1220" s="261">
        <v>20050501</v>
      </c>
      <c r="F1220" s="262">
        <v>2</v>
      </c>
      <c r="G1220">
        <v>27</v>
      </c>
      <c r="H1220" s="263" t="s">
        <v>27</v>
      </c>
      <c r="I1220" s="263" t="s">
        <v>28</v>
      </c>
      <c r="J1220" t="s">
        <v>4807</v>
      </c>
      <c r="L1220">
        <f>IFERROR(INDEX(所属情報!$E:$E,MATCH(男子登録情報!A1220,所属情報!$A:$A,0)),"")</f>
        <v>492302</v>
      </c>
      <c r="M1220" t="str">
        <f t="shared" si="38"/>
        <v>藤本　晃太朗 (2)</v>
      </c>
      <c r="N1220" t="str">
        <f t="shared" si="39"/>
        <v>ﾌｼﾞﾓﾄ ｺｳﾀﾛｳ</v>
      </c>
      <c r="O1220" t="str">
        <f>$J1220&amp;" "&amp;$I1220&amp;" "&amp;"("&amp;$F1220&amp;")"</f>
        <v>JPN Kotaro (2)</v>
      </c>
      <c r="P1220" t="s">
        <v>4765</v>
      </c>
      <c r="Q1220" t="s">
        <v>4807</v>
      </c>
      <c r="R1220" s="118" t="str">
        <f>IF($B1220="","",RIGHT($E1220*1000+100+COUNTIF($E$2:$E1220,$E1220),9))</f>
        <v>050501102</v>
      </c>
    </row>
    <row r="1221" spans="1:18" customFormat="1" x14ac:dyDescent="0.4">
      <c r="A1221" s="259" t="s">
        <v>874</v>
      </c>
      <c r="B1221" s="259">
        <v>1220</v>
      </c>
      <c r="C1221" s="259" t="s">
        <v>3935</v>
      </c>
      <c r="D1221" s="259" t="s">
        <v>3936</v>
      </c>
      <c r="E1221" s="261">
        <v>20050704</v>
      </c>
      <c r="F1221" s="262">
        <v>2</v>
      </c>
      <c r="G1221">
        <v>27</v>
      </c>
      <c r="H1221" s="263" t="s">
        <v>785</v>
      </c>
      <c r="I1221" s="263" t="s">
        <v>69</v>
      </c>
      <c r="J1221" t="s">
        <v>4807</v>
      </c>
      <c r="L1221">
        <f>IFERROR(INDEX(所属情報!$E:$E,MATCH(男子登録情報!A1221,所属情報!$A:$A,0)),"")</f>
        <v>492302</v>
      </c>
      <c r="M1221" t="str">
        <f t="shared" si="38"/>
        <v>池辺　智哉 (2)</v>
      </c>
      <c r="N1221" t="str">
        <f t="shared" si="39"/>
        <v>ｲｹﾍﾞ ﾄﾓﾔ</v>
      </c>
      <c r="O1221" t="str">
        <f>$J1221&amp;" "&amp;$I1221&amp;" "&amp;"("&amp;$F1221&amp;")"</f>
        <v>JPN Tomoya (2)</v>
      </c>
      <c r="P1221" t="s">
        <v>4765</v>
      </c>
      <c r="Q1221" t="s">
        <v>4807</v>
      </c>
      <c r="R1221" s="118" t="str">
        <f>IF($B1221="","",RIGHT($E1221*1000+100+COUNTIF($E$2:$E1221,$E1221),9))</f>
        <v>050704102</v>
      </c>
    </row>
    <row r="1222" spans="1:18" customFormat="1" x14ac:dyDescent="0.4">
      <c r="A1222" s="259" t="s">
        <v>874</v>
      </c>
      <c r="B1222" s="259">
        <v>1221</v>
      </c>
      <c r="C1222" s="259" t="s">
        <v>3937</v>
      </c>
      <c r="D1222" s="259" t="s">
        <v>3938</v>
      </c>
      <c r="E1222" s="261">
        <v>20050706</v>
      </c>
      <c r="F1222" s="262">
        <v>2</v>
      </c>
      <c r="G1222">
        <v>27</v>
      </c>
      <c r="H1222" s="263" t="s">
        <v>265</v>
      </c>
      <c r="I1222" s="263" t="s">
        <v>380</v>
      </c>
      <c r="J1222" t="s">
        <v>4807</v>
      </c>
      <c r="L1222">
        <f>IFERROR(INDEX(所属情報!$E:$E,MATCH(男子登録情報!A1222,所属情報!$A:$A,0)),"")</f>
        <v>492302</v>
      </c>
      <c r="M1222" t="str">
        <f t="shared" si="38"/>
        <v>中澤　亮希 (2)</v>
      </c>
      <c r="N1222" t="str">
        <f t="shared" si="39"/>
        <v>ﾅｶｻﾞﾜ ﾘｮｳｷ</v>
      </c>
      <c r="O1222" t="str">
        <f>$J1222&amp;" "&amp;$I1222&amp;" "&amp;"("&amp;$F1222&amp;")"</f>
        <v>JPN Ryoki (2)</v>
      </c>
      <c r="P1222" t="s">
        <v>4765</v>
      </c>
      <c r="Q1222" t="s">
        <v>4807</v>
      </c>
      <c r="R1222" s="118" t="str">
        <f>IF($B1222="","",RIGHT($E1222*1000+100+COUNTIF($E$2:$E1222,$E1222),9))</f>
        <v>050706103</v>
      </c>
    </row>
    <row r="1223" spans="1:18" customFormat="1" x14ac:dyDescent="0.4">
      <c r="A1223" s="259" t="s">
        <v>874</v>
      </c>
      <c r="B1223" s="259">
        <v>1222</v>
      </c>
      <c r="C1223" s="259" t="s">
        <v>3939</v>
      </c>
      <c r="D1223" s="259" t="s">
        <v>3940</v>
      </c>
      <c r="E1223" s="261">
        <v>20050804</v>
      </c>
      <c r="F1223" s="262">
        <v>2</v>
      </c>
      <c r="G1223">
        <v>27</v>
      </c>
      <c r="H1223" s="263" t="s">
        <v>4528</v>
      </c>
      <c r="I1223" s="263" t="s">
        <v>4464</v>
      </c>
      <c r="J1223" t="s">
        <v>4807</v>
      </c>
      <c r="L1223">
        <f>IFERROR(INDEX(所属情報!$E:$E,MATCH(男子登録情報!A1223,所属情報!$A:$A,0)),"")</f>
        <v>492302</v>
      </c>
      <c r="M1223" t="str">
        <f t="shared" si="38"/>
        <v>関谷　友陽 (2)</v>
      </c>
      <c r="N1223" t="str">
        <f t="shared" si="39"/>
        <v>ｾｷﾀﾆ ﾕｳﾋ</v>
      </c>
      <c r="O1223" t="str">
        <f>$J1223&amp;" "&amp;$I1223&amp;" "&amp;"("&amp;$F1223&amp;")"</f>
        <v>JPN Yuhi (2)</v>
      </c>
      <c r="P1223" t="s">
        <v>4765</v>
      </c>
      <c r="Q1223" t="s">
        <v>4807</v>
      </c>
      <c r="R1223" s="118" t="str">
        <f>IF($B1223="","",RIGHT($E1223*1000+100+COUNTIF($E$2:$E1223,$E1223),9))</f>
        <v>050804101</v>
      </c>
    </row>
    <row r="1224" spans="1:18" customFormat="1" x14ac:dyDescent="0.4">
      <c r="A1224" s="259" t="s">
        <v>874</v>
      </c>
      <c r="B1224" s="259">
        <v>1223</v>
      </c>
      <c r="C1224" s="259" t="s">
        <v>3941</v>
      </c>
      <c r="D1224" s="259" t="s">
        <v>3942</v>
      </c>
      <c r="E1224" s="261">
        <v>20050823</v>
      </c>
      <c r="F1224" s="262">
        <v>2</v>
      </c>
      <c r="G1224">
        <v>26</v>
      </c>
      <c r="H1224" s="263" t="s">
        <v>4529</v>
      </c>
      <c r="I1224" s="263" t="s">
        <v>660</v>
      </c>
      <c r="J1224" t="s">
        <v>4807</v>
      </c>
      <c r="L1224">
        <f>IFERROR(INDEX(所属情報!$E:$E,MATCH(男子登録情報!A1224,所属情報!$A:$A,0)),"")</f>
        <v>492302</v>
      </c>
      <c r="M1224" t="str">
        <f t="shared" si="38"/>
        <v>建口　愛斗 (2)</v>
      </c>
      <c r="N1224" t="str">
        <f t="shared" si="39"/>
        <v>ﾀﾃｸﾞﾁ ｱｲﾄ</v>
      </c>
      <c r="O1224" t="str">
        <f>$J1224&amp;" "&amp;$I1224&amp;" "&amp;"("&amp;$F1224&amp;")"</f>
        <v>JPN Aito (2)</v>
      </c>
      <c r="P1224" t="s">
        <v>4771</v>
      </c>
      <c r="Q1224" t="s">
        <v>4807</v>
      </c>
      <c r="R1224" s="118" t="str">
        <f>IF($B1224="","",RIGHT($E1224*1000+100+COUNTIF($E$2:$E1224,$E1224),9))</f>
        <v>050823101</v>
      </c>
    </row>
    <row r="1225" spans="1:18" customFormat="1" x14ac:dyDescent="0.4">
      <c r="A1225" s="259" t="s">
        <v>874</v>
      </c>
      <c r="B1225" s="259">
        <v>1224</v>
      </c>
      <c r="C1225" s="259" t="s">
        <v>3943</v>
      </c>
      <c r="D1225" s="259" t="s">
        <v>3944</v>
      </c>
      <c r="E1225" s="261">
        <v>20050518</v>
      </c>
      <c r="F1225" s="262">
        <v>2</v>
      </c>
      <c r="G1225">
        <v>27</v>
      </c>
      <c r="H1225" s="263" t="s">
        <v>4530</v>
      </c>
      <c r="I1225" s="263" t="s">
        <v>121</v>
      </c>
      <c r="J1225" t="s">
        <v>4807</v>
      </c>
      <c r="L1225">
        <f>IFERROR(INDEX(所属情報!$E:$E,MATCH(男子登録情報!A1225,所属情報!$A:$A,0)),"")</f>
        <v>492302</v>
      </c>
      <c r="M1225" t="str">
        <f t="shared" si="38"/>
        <v>道　尚冶 (2)</v>
      </c>
      <c r="N1225" t="str">
        <f t="shared" si="39"/>
        <v>ﾐﾁ ﾅｵﾔ</v>
      </c>
      <c r="O1225" t="str">
        <f>$J1225&amp;" "&amp;$I1225&amp;" "&amp;"("&amp;$F1225&amp;")"</f>
        <v>JPN Naoya (2)</v>
      </c>
      <c r="P1225" t="s">
        <v>4771</v>
      </c>
      <c r="Q1225" t="s">
        <v>4807</v>
      </c>
      <c r="R1225" s="118" t="str">
        <f>IF($B1225="","",RIGHT($E1225*1000+100+COUNTIF($E$2:$E1225,$E1225),9))</f>
        <v>050518101</v>
      </c>
    </row>
    <row r="1226" spans="1:18" customFormat="1" x14ac:dyDescent="0.4">
      <c r="A1226" s="259" t="s">
        <v>874</v>
      </c>
      <c r="B1226" s="259">
        <v>1225</v>
      </c>
      <c r="C1226" s="259" t="s">
        <v>3945</v>
      </c>
      <c r="D1226" s="259" t="s">
        <v>3946</v>
      </c>
      <c r="E1226" s="261">
        <v>20051025</v>
      </c>
      <c r="F1226" s="262">
        <v>2</v>
      </c>
      <c r="G1226">
        <v>27</v>
      </c>
      <c r="H1226" s="263" t="s">
        <v>74</v>
      </c>
      <c r="I1226" s="263" t="s">
        <v>727</v>
      </c>
      <c r="J1226" t="s">
        <v>4807</v>
      </c>
      <c r="L1226">
        <f>IFERROR(INDEX(所属情報!$E:$E,MATCH(男子登録情報!A1226,所属情報!$A:$A,0)),"")</f>
        <v>492302</v>
      </c>
      <c r="M1226" t="str">
        <f t="shared" si="38"/>
        <v>上田　龍之介 (2)</v>
      </c>
      <c r="N1226" t="str">
        <f t="shared" si="39"/>
        <v>ｳｴﾀﾞ ﾘｭｳﾉｽｹ</v>
      </c>
      <c r="O1226" t="str">
        <f>$J1226&amp;" "&amp;$I1226&amp;" "&amp;"("&amp;$F1226&amp;")"</f>
        <v>JPN Ryunosuke (2)</v>
      </c>
      <c r="P1226" t="s">
        <v>4805</v>
      </c>
      <c r="Q1226" t="s">
        <v>4807</v>
      </c>
      <c r="R1226" s="118" t="str">
        <f>IF($B1226="","",RIGHT($E1226*1000+100+COUNTIF($E$2:$E1226,$E1226),9))</f>
        <v>051025101</v>
      </c>
    </row>
    <row r="1227" spans="1:18" customFormat="1" x14ac:dyDescent="0.4">
      <c r="A1227" s="259" t="s">
        <v>874</v>
      </c>
      <c r="B1227" s="259">
        <v>1226</v>
      </c>
      <c r="C1227" s="259" t="s">
        <v>3947</v>
      </c>
      <c r="D1227" s="259" t="s">
        <v>3948</v>
      </c>
      <c r="E1227" s="261">
        <v>20050623</v>
      </c>
      <c r="F1227" s="262">
        <v>2</v>
      </c>
      <c r="G1227">
        <v>25</v>
      </c>
      <c r="H1227" s="263" t="s">
        <v>838</v>
      </c>
      <c r="I1227" s="263" t="s">
        <v>427</v>
      </c>
      <c r="J1227" t="s">
        <v>4807</v>
      </c>
      <c r="L1227">
        <f>IFERROR(INDEX(所属情報!$E:$E,MATCH(男子登録情報!A1227,所属情報!$A:$A,0)),"")</f>
        <v>492302</v>
      </c>
      <c r="M1227" t="str">
        <f t="shared" si="38"/>
        <v>新木　淳太 (2)</v>
      </c>
      <c r="N1227" t="str">
        <f t="shared" si="39"/>
        <v>ｱﾗｷ ｼﾞｭﾝﾀ</v>
      </c>
      <c r="O1227" t="str">
        <f>$J1227&amp;" "&amp;$I1227&amp;" "&amp;"("&amp;$F1227&amp;")"</f>
        <v>JPN Junta (2)</v>
      </c>
      <c r="P1227" t="s">
        <v>4805</v>
      </c>
      <c r="Q1227" t="s">
        <v>4807</v>
      </c>
      <c r="R1227" s="118" t="str">
        <f>IF($B1227="","",RIGHT($E1227*1000+100+COUNTIF($E$2:$E1227,$E1227),9))</f>
        <v>050623101</v>
      </c>
    </row>
    <row r="1228" spans="1:18" customFormat="1" x14ac:dyDescent="0.4">
      <c r="A1228" s="259" t="s">
        <v>874</v>
      </c>
      <c r="B1228" s="259">
        <v>1227</v>
      </c>
      <c r="C1228" s="259" t="s">
        <v>3949</v>
      </c>
      <c r="D1228" s="259" t="s">
        <v>3950</v>
      </c>
      <c r="E1228" s="261">
        <v>20050418</v>
      </c>
      <c r="F1228" s="262">
        <v>2</v>
      </c>
      <c r="G1228">
        <v>27</v>
      </c>
      <c r="H1228" s="263" t="s">
        <v>4531</v>
      </c>
      <c r="I1228" s="263" t="s">
        <v>324</v>
      </c>
      <c r="J1228" t="s">
        <v>4807</v>
      </c>
      <c r="L1228">
        <f>IFERROR(INDEX(所属情報!$E:$E,MATCH(男子登録情報!A1228,所属情報!$A:$A,0)),"")</f>
        <v>492302</v>
      </c>
      <c r="M1228" t="str">
        <f t="shared" si="38"/>
        <v>上西　大和 (2)</v>
      </c>
      <c r="N1228" t="str">
        <f t="shared" si="39"/>
        <v>ｳｴﾆｼ ﾔﾏﾄ</v>
      </c>
      <c r="O1228" t="str">
        <f>$J1228&amp;" "&amp;$I1228&amp;" "&amp;"("&amp;$F1228&amp;")"</f>
        <v>JPN Yamato (2)</v>
      </c>
      <c r="P1228" t="s">
        <v>4771</v>
      </c>
      <c r="Q1228" t="s">
        <v>4807</v>
      </c>
      <c r="R1228" s="118" t="str">
        <f>IF($B1228="","",RIGHT($E1228*1000+100+COUNTIF($E$2:$E1228,$E1228),9))</f>
        <v>050418103</v>
      </c>
    </row>
    <row r="1229" spans="1:18" customFormat="1" x14ac:dyDescent="0.4">
      <c r="A1229" s="259" t="s">
        <v>874</v>
      </c>
      <c r="B1229" s="259">
        <v>1228</v>
      </c>
      <c r="C1229" s="259" t="s">
        <v>3951</v>
      </c>
      <c r="D1229" s="259" t="s">
        <v>3952</v>
      </c>
      <c r="E1229" s="261">
        <v>20050929</v>
      </c>
      <c r="F1229" s="262">
        <v>2</v>
      </c>
      <c r="G1229">
        <v>27</v>
      </c>
      <c r="H1229" s="263" t="s">
        <v>4532</v>
      </c>
      <c r="I1229" s="263" t="s">
        <v>187</v>
      </c>
      <c r="J1229" t="s">
        <v>4807</v>
      </c>
      <c r="L1229">
        <f>IFERROR(INDEX(所属情報!$E:$E,MATCH(男子登録情報!A1229,所属情報!$A:$A,0)),"")</f>
        <v>492302</v>
      </c>
      <c r="M1229" t="str">
        <f t="shared" si="38"/>
        <v>小蔭　剛 (2)</v>
      </c>
      <c r="N1229" t="str">
        <f t="shared" si="39"/>
        <v>ｺｶｹﾞ ﾂﾖｼ</v>
      </c>
      <c r="O1229" t="str">
        <f>$J1229&amp;" "&amp;$I1229&amp;" "&amp;"("&amp;$F1229&amp;")"</f>
        <v>JPN Tsuyoshi (2)</v>
      </c>
      <c r="P1229" t="s">
        <v>4765</v>
      </c>
      <c r="Q1229" t="s">
        <v>4807</v>
      </c>
      <c r="R1229" s="118" t="str">
        <f>IF($B1229="","",RIGHT($E1229*1000+100+COUNTIF($E$2:$E1229,$E1229),9))</f>
        <v>050929101</v>
      </c>
    </row>
    <row r="1230" spans="1:18" customFormat="1" x14ac:dyDescent="0.4">
      <c r="A1230" s="259" t="s">
        <v>874</v>
      </c>
      <c r="B1230" s="259">
        <v>1229</v>
      </c>
      <c r="C1230" s="259" t="s">
        <v>3953</v>
      </c>
      <c r="D1230" s="259" t="s">
        <v>3954</v>
      </c>
      <c r="E1230" s="261">
        <v>20051009</v>
      </c>
      <c r="F1230" s="262">
        <v>2</v>
      </c>
      <c r="G1230">
        <v>26</v>
      </c>
      <c r="H1230" s="263" t="s">
        <v>361</v>
      </c>
      <c r="I1230" s="263" t="s">
        <v>204</v>
      </c>
      <c r="J1230" t="s">
        <v>4807</v>
      </c>
      <c r="L1230">
        <f>IFERROR(INDEX(所属情報!$E:$E,MATCH(男子登録情報!A1230,所属情報!$A:$A,0)),"")</f>
        <v>492302</v>
      </c>
      <c r="M1230" t="str">
        <f t="shared" si="38"/>
        <v>高橋　怜生 (2)</v>
      </c>
      <c r="N1230" t="str">
        <f t="shared" si="39"/>
        <v>ﾀｶﾊｼ ﾚｲ</v>
      </c>
      <c r="O1230" t="str">
        <f>$J1230&amp;" "&amp;$I1230&amp;" "&amp;"("&amp;$F1230&amp;")"</f>
        <v>JPN Rei (2)</v>
      </c>
      <c r="P1230" t="s">
        <v>4771</v>
      </c>
      <c r="Q1230" t="s">
        <v>4807</v>
      </c>
      <c r="R1230" s="118" t="str">
        <f>IF($B1230="","",RIGHT($E1230*1000+100+COUNTIF($E$2:$E1230,$E1230),9))</f>
        <v>051009101</v>
      </c>
    </row>
    <row r="1231" spans="1:18" customFormat="1" x14ac:dyDescent="0.4">
      <c r="A1231" s="259" t="s">
        <v>874</v>
      </c>
      <c r="B1231" s="259">
        <v>1230</v>
      </c>
      <c r="C1231" s="259" t="s">
        <v>3955</v>
      </c>
      <c r="D1231" s="259" t="s">
        <v>3956</v>
      </c>
      <c r="E1231" s="261">
        <v>20050417</v>
      </c>
      <c r="F1231" s="262">
        <v>2</v>
      </c>
      <c r="G1231">
        <v>27</v>
      </c>
      <c r="H1231" s="263" t="s">
        <v>4533</v>
      </c>
      <c r="I1231" s="263" t="s">
        <v>334</v>
      </c>
      <c r="J1231" t="s">
        <v>4807</v>
      </c>
      <c r="L1231">
        <f>IFERROR(INDEX(所属情報!$E:$E,MATCH(男子登録情報!A1231,所属情報!$A:$A,0)),"")</f>
        <v>492302</v>
      </c>
      <c r="M1231" t="str">
        <f t="shared" si="38"/>
        <v>大上　廉太郎 (2)</v>
      </c>
      <c r="N1231" t="str">
        <f t="shared" si="39"/>
        <v>ｵｵｶﾞﾐ ﾚﾝﾀﾛｳ</v>
      </c>
      <c r="O1231" t="str">
        <f>$J1231&amp;" "&amp;$I1231&amp;" "&amp;"("&amp;$F1231&amp;")"</f>
        <v>JPN Rentaro (2)</v>
      </c>
      <c r="P1231" t="s">
        <v>4771</v>
      </c>
      <c r="Q1231" t="s">
        <v>4807</v>
      </c>
      <c r="R1231" s="118" t="str">
        <f>IF($B1231="","",RIGHT($E1231*1000+100+COUNTIF($E$2:$E1231,$E1231),9))</f>
        <v>050417102</v>
      </c>
    </row>
    <row r="1232" spans="1:18" customFormat="1" x14ac:dyDescent="0.4">
      <c r="A1232" s="259" t="s">
        <v>874</v>
      </c>
      <c r="B1232" s="259">
        <v>1231</v>
      </c>
      <c r="C1232" s="259" t="s">
        <v>3957</v>
      </c>
      <c r="D1232" s="259" t="s">
        <v>3958</v>
      </c>
      <c r="E1232" s="261">
        <v>20050510</v>
      </c>
      <c r="F1232" s="262">
        <v>2</v>
      </c>
      <c r="G1232">
        <v>27</v>
      </c>
      <c r="H1232" s="263" t="s">
        <v>647</v>
      </c>
      <c r="I1232" s="263" t="s">
        <v>240</v>
      </c>
      <c r="J1232" t="s">
        <v>4807</v>
      </c>
      <c r="L1232">
        <f>IFERROR(INDEX(所属情報!$E:$E,MATCH(男子登録情報!A1232,所属情報!$A:$A,0)),"")</f>
        <v>492302</v>
      </c>
      <c r="M1232" t="str">
        <f t="shared" si="38"/>
        <v>佐伯　颯真 (2)</v>
      </c>
      <c r="N1232" t="str">
        <f t="shared" si="39"/>
        <v>ｻｴｷ ｿｳﾏ</v>
      </c>
      <c r="O1232" t="str">
        <f>$J1232&amp;" "&amp;$I1232&amp;" "&amp;"("&amp;$F1232&amp;")"</f>
        <v>JPN Soma (2)</v>
      </c>
      <c r="P1232" t="s">
        <v>4771</v>
      </c>
      <c r="Q1232" t="s">
        <v>4807</v>
      </c>
      <c r="R1232" s="118" t="str">
        <f>IF($B1232="","",RIGHT($E1232*1000+100+COUNTIF($E$2:$E1232,$E1232),9))</f>
        <v>050510102</v>
      </c>
    </row>
    <row r="1233" spans="1:18" customFormat="1" x14ac:dyDescent="0.4">
      <c r="A1233" s="259" t="s">
        <v>874</v>
      </c>
      <c r="B1233" s="259">
        <v>1232</v>
      </c>
      <c r="C1233" s="259" t="s">
        <v>3959</v>
      </c>
      <c r="D1233" s="259" t="s">
        <v>3960</v>
      </c>
      <c r="E1233" s="261">
        <v>20050409</v>
      </c>
      <c r="F1233" s="262">
        <v>2</v>
      </c>
      <c r="G1233">
        <v>26</v>
      </c>
      <c r="H1233" s="263" t="s">
        <v>129</v>
      </c>
      <c r="I1233" s="263" t="s">
        <v>4426</v>
      </c>
      <c r="J1233" t="s">
        <v>4807</v>
      </c>
      <c r="L1233">
        <f>IFERROR(INDEX(所属情報!$E:$E,MATCH(男子登録情報!A1233,所属情報!$A:$A,0)),"")</f>
        <v>492302</v>
      </c>
      <c r="M1233" t="str">
        <f t="shared" si="38"/>
        <v>佐藤　吏 (2)</v>
      </c>
      <c r="N1233" t="str">
        <f t="shared" si="39"/>
        <v>ｻﾄｳ ﾂｶｻ</v>
      </c>
      <c r="O1233" t="str">
        <f>$J1233&amp;" "&amp;$I1233&amp;" "&amp;"("&amp;$F1233&amp;")"</f>
        <v>JPN Tsukasa (2)</v>
      </c>
      <c r="P1233" t="s">
        <v>4771</v>
      </c>
      <c r="Q1233" t="s">
        <v>4807</v>
      </c>
      <c r="R1233" s="118" t="str">
        <f>IF($B1233="","",RIGHT($E1233*1000+100+COUNTIF($E$2:$E1233,$E1233),9))</f>
        <v>050409102</v>
      </c>
    </row>
    <row r="1234" spans="1:18" customFormat="1" x14ac:dyDescent="0.4">
      <c r="A1234" s="259" t="s">
        <v>874</v>
      </c>
      <c r="B1234" s="259">
        <v>1233</v>
      </c>
      <c r="C1234" s="259" t="s">
        <v>3961</v>
      </c>
      <c r="D1234" s="259" t="s">
        <v>3962</v>
      </c>
      <c r="E1234" s="261">
        <v>20050913</v>
      </c>
      <c r="F1234" s="262">
        <v>2</v>
      </c>
      <c r="G1234">
        <v>27</v>
      </c>
      <c r="H1234" s="263" t="s">
        <v>771</v>
      </c>
      <c r="I1234" s="263" t="s">
        <v>603</v>
      </c>
      <c r="J1234" t="s">
        <v>4807</v>
      </c>
      <c r="L1234">
        <f>IFERROR(INDEX(所属情報!$E:$E,MATCH(男子登録情報!A1234,所属情報!$A:$A,0)),"")</f>
        <v>492302</v>
      </c>
      <c r="M1234" t="str">
        <f t="shared" si="38"/>
        <v>北野　敦也 (2)</v>
      </c>
      <c r="N1234" t="str">
        <f t="shared" si="39"/>
        <v>ｷﾀﾉ ｱﾂﾔ</v>
      </c>
      <c r="O1234" t="str">
        <f>$J1234&amp;" "&amp;$I1234&amp;" "&amp;"("&amp;$F1234&amp;")"</f>
        <v>JPN Atsuya (2)</v>
      </c>
      <c r="P1234" t="s">
        <v>4771</v>
      </c>
      <c r="Q1234" t="s">
        <v>4807</v>
      </c>
      <c r="R1234" s="118" t="str">
        <f>IF($B1234="","",RIGHT($E1234*1000+100+COUNTIF($E$2:$E1234,$E1234),9))</f>
        <v>050913101</v>
      </c>
    </row>
    <row r="1235" spans="1:18" customFormat="1" x14ac:dyDescent="0.4">
      <c r="A1235" s="259" t="s">
        <v>874</v>
      </c>
      <c r="B1235" s="259">
        <v>1234</v>
      </c>
      <c r="C1235" s="259" t="s">
        <v>3963</v>
      </c>
      <c r="D1235" s="259" t="s">
        <v>3964</v>
      </c>
      <c r="E1235" s="261">
        <v>20050917</v>
      </c>
      <c r="F1235" s="262">
        <v>2</v>
      </c>
      <c r="G1235">
        <v>27</v>
      </c>
      <c r="H1235" s="263" t="s">
        <v>3184</v>
      </c>
      <c r="I1235" s="263" t="s">
        <v>660</v>
      </c>
      <c r="J1235" t="s">
        <v>4807</v>
      </c>
      <c r="L1235">
        <f>IFERROR(INDEX(所属情報!$E:$E,MATCH(男子登録情報!A1235,所属情報!$A:$A,0)),"")</f>
        <v>492302</v>
      </c>
      <c r="M1235" t="str">
        <f t="shared" si="38"/>
        <v>大山　愛悟 (2)</v>
      </c>
      <c r="N1235" t="str">
        <f t="shared" si="39"/>
        <v>ｵｵﾔﾏ ｱｲﾄ</v>
      </c>
      <c r="O1235" t="str">
        <f>$J1235&amp;" "&amp;$I1235&amp;" "&amp;"("&amp;$F1235&amp;")"</f>
        <v>JPN Aito (2)</v>
      </c>
      <c r="P1235" t="s">
        <v>4775</v>
      </c>
      <c r="Q1235" t="s">
        <v>4807</v>
      </c>
      <c r="R1235" s="118" t="str">
        <f>IF($B1235="","",RIGHT($E1235*1000+100+COUNTIF($E$2:$E1235,$E1235),9))</f>
        <v>050917103</v>
      </c>
    </row>
    <row r="1236" spans="1:18" customFormat="1" x14ac:dyDescent="0.4">
      <c r="A1236" s="259" t="s">
        <v>874</v>
      </c>
      <c r="B1236" s="259">
        <v>1235</v>
      </c>
      <c r="C1236" s="259" t="s">
        <v>3965</v>
      </c>
      <c r="D1236" s="259" t="s">
        <v>3966</v>
      </c>
      <c r="E1236" s="261">
        <v>20050723</v>
      </c>
      <c r="F1236" s="262">
        <v>2</v>
      </c>
      <c r="G1236">
        <v>27</v>
      </c>
      <c r="H1236" s="263" t="s">
        <v>275</v>
      </c>
      <c r="I1236" s="263" t="s">
        <v>389</v>
      </c>
      <c r="J1236" t="s">
        <v>4807</v>
      </c>
      <c r="L1236">
        <f>IFERROR(INDEX(所属情報!$E:$E,MATCH(男子登録情報!A1236,所属情報!$A:$A,0)),"")</f>
        <v>492302</v>
      </c>
      <c r="M1236" t="str">
        <f t="shared" si="38"/>
        <v>前川　瑠偉 (2)</v>
      </c>
      <c r="N1236" t="str">
        <f t="shared" si="39"/>
        <v>ﾏｴｶﾜ ﾙｲ</v>
      </c>
      <c r="O1236" t="str">
        <f>$J1236&amp;" "&amp;$I1236&amp;" "&amp;"("&amp;$F1236&amp;")"</f>
        <v>JPN Rui (2)</v>
      </c>
      <c r="P1236" t="s">
        <v>4771</v>
      </c>
      <c r="Q1236" t="s">
        <v>4807</v>
      </c>
      <c r="R1236" s="118" t="str">
        <f>IF($B1236="","",RIGHT($E1236*1000+100+COUNTIF($E$2:$E1236,$E1236),9))</f>
        <v>050723101</v>
      </c>
    </row>
    <row r="1237" spans="1:18" customFormat="1" x14ac:dyDescent="0.4">
      <c r="A1237" s="259" t="s">
        <v>874</v>
      </c>
      <c r="B1237" s="259">
        <v>1236</v>
      </c>
      <c r="C1237" s="259" t="s">
        <v>5692</v>
      </c>
      <c r="D1237" s="259" t="s">
        <v>5693</v>
      </c>
      <c r="E1237" s="261">
        <v>20060126</v>
      </c>
      <c r="F1237" s="262">
        <v>2</v>
      </c>
      <c r="G1237">
        <v>27</v>
      </c>
      <c r="H1237" s="263" t="s">
        <v>409</v>
      </c>
      <c r="I1237" s="263" t="s">
        <v>1838</v>
      </c>
      <c r="J1237" t="s">
        <v>4807</v>
      </c>
      <c r="L1237">
        <f>IFERROR(INDEX(所属情報!$E:$E,MATCH(男子登録情報!A1237,所属情報!$A:$A,0)),"")</f>
        <v>492302</v>
      </c>
      <c r="M1237" t="str">
        <f t="shared" si="38"/>
        <v>山内　政成 (2)</v>
      </c>
      <c r="N1237" t="str">
        <f t="shared" si="39"/>
        <v>ﾔﾏｳﾁ ﾏｻﾅﾘ</v>
      </c>
      <c r="O1237" t="str">
        <f>$J1237&amp;" "&amp;$I1237&amp;" "&amp;"("&amp;$F1237&amp;")"</f>
        <v>JPN Masanari (2)</v>
      </c>
      <c r="P1237" t="s">
        <v>4771</v>
      </c>
      <c r="Q1237" t="s">
        <v>4807</v>
      </c>
      <c r="R1237" s="118" t="str">
        <f>IF($B1237="","",RIGHT($E1237*1000+100+COUNTIF($E$2:$E1237,$E1237),9))</f>
        <v>060126101</v>
      </c>
    </row>
    <row r="1238" spans="1:18" customFormat="1" x14ac:dyDescent="0.4">
      <c r="A1238" s="259" t="s">
        <v>874</v>
      </c>
      <c r="B1238" s="259">
        <v>1237</v>
      </c>
      <c r="C1238" s="259" t="s">
        <v>5694</v>
      </c>
      <c r="D1238" s="259" t="s">
        <v>5695</v>
      </c>
      <c r="E1238" s="261">
        <v>20060204</v>
      </c>
      <c r="F1238" s="262">
        <v>2</v>
      </c>
      <c r="G1238">
        <v>27</v>
      </c>
      <c r="H1238" s="263" t="s">
        <v>6678</v>
      </c>
      <c r="I1238" s="263" t="s">
        <v>6679</v>
      </c>
      <c r="J1238" t="s">
        <v>4807</v>
      </c>
      <c r="L1238">
        <f>IFERROR(INDEX(所属情報!$E:$E,MATCH(男子登録情報!A1238,所属情報!$A:$A,0)),"")</f>
        <v>492302</v>
      </c>
      <c r="M1238" t="str">
        <f t="shared" si="38"/>
        <v>王前　成登 (2)</v>
      </c>
      <c r="N1238" t="str">
        <f t="shared" si="39"/>
        <v>ｵｳﾏｴ ﾅﾘﾄ</v>
      </c>
      <c r="O1238" t="str">
        <f>$J1238&amp;" "&amp;$I1238&amp;" "&amp;"("&amp;$F1238&amp;")"</f>
        <v>JPN Narito (2)</v>
      </c>
      <c r="P1238" t="s">
        <v>4764</v>
      </c>
      <c r="Q1238" t="s">
        <v>4807</v>
      </c>
      <c r="R1238" s="118" t="str">
        <f>IF($B1238="","",RIGHT($E1238*1000+100+COUNTIF($E$2:$E1238,$E1238),9))</f>
        <v>060204102</v>
      </c>
    </row>
    <row r="1239" spans="1:18" customFormat="1" x14ac:dyDescent="0.4">
      <c r="A1239" s="259" t="s">
        <v>874</v>
      </c>
      <c r="B1239" s="259">
        <v>1238</v>
      </c>
      <c r="C1239" s="259" t="s">
        <v>5696</v>
      </c>
      <c r="D1239" s="259" t="s">
        <v>5697</v>
      </c>
      <c r="E1239" s="261">
        <v>20050824</v>
      </c>
      <c r="F1239" s="262">
        <v>2</v>
      </c>
      <c r="G1239">
        <v>30</v>
      </c>
      <c r="H1239" s="263" t="s">
        <v>6680</v>
      </c>
      <c r="I1239" s="263" t="s">
        <v>901</v>
      </c>
      <c r="J1239" t="s">
        <v>4807</v>
      </c>
      <c r="L1239">
        <f>IFERROR(INDEX(所属情報!$E:$E,MATCH(男子登録情報!A1239,所属情報!$A:$A,0)),"")</f>
        <v>492302</v>
      </c>
      <c r="M1239" t="str">
        <f t="shared" si="38"/>
        <v>堀井　昊 (2)</v>
      </c>
      <c r="N1239" t="str">
        <f t="shared" si="39"/>
        <v>ﾎﾘｲ ｺｳ</v>
      </c>
      <c r="O1239" t="str">
        <f>$J1239&amp;" "&amp;$I1239&amp;" "&amp;"("&amp;$F1239&amp;")"</f>
        <v>JPN Ko (2)</v>
      </c>
      <c r="P1239" t="s">
        <v>4806</v>
      </c>
      <c r="Q1239" t="s">
        <v>4807</v>
      </c>
      <c r="R1239" s="118" t="str">
        <f>IF($B1239="","",RIGHT($E1239*1000+100+COUNTIF($E$2:$E1239,$E1239),9))</f>
        <v>050824102</v>
      </c>
    </row>
    <row r="1240" spans="1:18" customFormat="1" x14ac:dyDescent="0.4">
      <c r="A1240" s="259" t="s">
        <v>874</v>
      </c>
      <c r="B1240" s="259">
        <v>1239</v>
      </c>
      <c r="C1240" s="259" t="s">
        <v>5698</v>
      </c>
      <c r="D1240" s="259" t="s">
        <v>5699</v>
      </c>
      <c r="E1240" s="261">
        <v>20050410</v>
      </c>
      <c r="F1240" s="262">
        <v>2</v>
      </c>
      <c r="G1240">
        <v>29</v>
      </c>
      <c r="H1240" s="263" t="s">
        <v>80</v>
      </c>
      <c r="I1240" s="263" t="s">
        <v>154</v>
      </c>
      <c r="J1240" t="s">
        <v>4807</v>
      </c>
      <c r="L1240">
        <f>IFERROR(INDEX(所属情報!$E:$E,MATCH(男子登録情報!A1240,所属情報!$A:$A,0)),"")</f>
        <v>492302</v>
      </c>
      <c r="M1240" t="str">
        <f t="shared" si="38"/>
        <v>岩本　優太 (2)</v>
      </c>
      <c r="N1240" t="str">
        <f t="shared" si="39"/>
        <v>ｲﾜﾓﾄ ﾕｳﾀ</v>
      </c>
      <c r="O1240" t="str">
        <f>$J1240&amp;" "&amp;$I1240&amp;" "&amp;"("&amp;$F1240&amp;")"</f>
        <v>JPN Yuta (2)</v>
      </c>
      <c r="P1240" t="s">
        <v>4786</v>
      </c>
      <c r="Q1240" t="s">
        <v>4807</v>
      </c>
      <c r="R1240" s="118" t="str">
        <f>IF($B1240="","",RIGHT($E1240*1000+100+COUNTIF($E$2:$E1240,$E1240),9))</f>
        <v>050410102</v>
      </c>
    </row>
    <row r="1241" spans="1:18" customFormat="1" x14ac:dyDescent="0.4">
      <c r="A1241" s="259" t="s">
        <v>874</v>
      </c>
      <c r="B1241" s="259">
        <v>1240</v>
      </c>
      <c r="C1241" s="259" t="s">
        <v>5700</v>
      </c>
      <c r="D1241" s="259" t="s">
        <v>5701</v>
      </c>
      <c r="E1241" s="261">
        <v>20050713</v>
      </c>
      <c r="F1241" s="262">
        <v>2</v>
      </c>
      <c r="G1241">
        <v>27</v>
      </c>
      <c r="H1241" s="263" t="s">
        <v>6681</v>
      </c>
      <c r="I1241" s="263" t="s">
        <v>28</v>
      </c>
      <c r="J1241" t="s">
        <v>4807</v>
      </c>
      <c r="L1241">
        <f>IFERROR(INDEX(所属情報!$E:$E,MATCH(男子登録情報!A1241,所属情報!$A:$A,0)),"")</f>
        <v>492302</v>
      </c>
      <c r="M1241" t="str">
        <f t="shared" si="38"/>
        <v>石塚　洸汰朗 (2)</v>
      </c>
      <c r="N1241" t="str">
        <f t="shared" si="39"/>
        <v>ｲｼﾂﾞｶ ｺｳﾀﾛｳ</v>
      </c>
      <c r="O1241" t="str">
        <f>$J1241&amp;" "&amp;$I1241&amp;" "&amp;"("&amp;$F1241&amp;")"</f>
        <v>JPN Kotaro (2)</v>
      </c>
      <c r="P1241" t="s">
        <v>4771</v>
      </c>
      <c r="Q1241" t="s">
        <v>4807</v>
      </c>
      <c r="R1241" s="118" t="str">
        <f>IF($B1241="","",RIGHT($E1241*1000+100+COUNTIF($E$2:$E1241,$E1241),9))</f>
        <v>050713101</v>
      </c>
    </row>
    <row r="1242" spans="1:18" customFormat="1" x14ac:dyDescent="0.4">
      <c r="A1242" s="259" t="s">
        <v>874</v>
      </c>
      <c r="B1242" s="259">
        <v>1241</v>
      </c>
      <c r="C1242" s="259" t="s">
        <v>5702</v>
      </c>
      <c r="D1242" s="259" t="s">
        <v>5703</v>
      </c>
      <c r="E1242" s="261">
        <v>20051129</v>
      </c>
      <c r="F1242" s="262">
        <v>2</v>
      </c>
      <c r="G1242">
        <v>26</v>
      </c>
      <c r="H1242" s="263" t="s">
        <v>65</v>
      </c>
      <c r="I1242" s="263" t="s">
        <v>105</v>
      </c>
      <c r="J1242" t="s">
        <v>4807</v>
      </c>
      <c r="L1242">
        <f>IFERROR(INDEX(所属情報!$E:$E,MATCH(男子登録情報!A1242,所属情報!$A:$A,0)),"")</f>
        <v>492302</v>
      </c>
      <c r="M1242" t="str">
        <f t="shared" si="38"/>
        <v>竹内　隆騎 (2)</v>
      </c>
      <c r="N1242" t="str">
        <f t="shared" si="39"/>
        <v>ﾀｹｳﾁ ﾘｭｳｷ</v>
      </c>
      <c r="O1242" t="str">
        <f>$J1242&amp;" "&amp;$I1242&amp;" "&amp;"("&amp;$F1242&amp;")"</f>
        <v>JPN Ryuki (2)</v>
      </c>
      <c r="P1242" t="s">
        <v>4765</v>
      </c>
      <c r="Q1242" t="s">
        <v>4807</v>
      </c>
      <c r="R1242" s="118" t="str">
        <f>IF($B1242="","",RIGHT($E1242*1000+100+COUNTIF($E$2:$E1242,$E1242),9))</f>
        <v>051129105</v>
      </c>
    </row>
    <row r="1243" spans="1:18" customFormat="1" x14ac:dyDescent="0.4">
      <c r="A1243" s="259" t="s">
        <v>874</v>
      </c>
      <c r="B1243" s="259">
        <v>1242</v>
      </c>
      <c r="C1243" s="259" t="s">
        <v>5704</v>
      </c>
      <c r="D1243" s="259" t="s">
        <v>5705</v>
      </c>
      <c r="E1243" s="261">
        <v>20060119</v>
      </c>
      <c r="F1243" s="262">
        <v>2</v>
      </c>
      <c r="G1243">
        <v>27</v>
      </c>
      <c r="H1243" s="263" t="s">
        <v>6682</v>
      </c>
      <c r="I1243" s="263" t="s">
        <v>138</v>
      </c>
      <c r="J1243" t="s">
        <v>4807</v>
      </c>
      <c r="L1243">
        <f>IFERROR(INDEX(所属情報!$E:$E,MATCH(男子登録情報!A1243,所属情報!$A:$A,0)),"")</f>
        <v>492302</v>
      </c>
      <c r="M1243" t="str">
        <f t="shared" si="38"/>
        <v>年綱　諒 (2)</v>
      </c>
      <c r="N1243" t="str">
        <f t="shared" si="39"/>
        <v>ﾄｼﾂﾅ ﾏｺﾄ</v>
      </c>
      <c r="O1243" t="str">
        <f>$J1243&amp;" "&amp;$I1243&amp;" "&amp;"("&amp;$F1243&amp;")"</f>
        <v>JPN Makoto (2)</v>
      </c>
      <c r="P1243" t="s">
        <v>4771</v>
      </c>
      <c r="Q1243" t="s">
        <v>4807</v>
      </c>
      <c r="R1243" s="118" t="str">
        <f>IF($B1243="","",RIGHT($E1243*1000+100+COUNTIF($E$2:$E1243,$E1243),9))</f>
        <v>060119101</v>
      </c>
    </row>
    <row r="1244" spans="1:18" customFormat="1" x14ac:dyDescent="0.4">
      <c r="A1244" s="259" t="s">
        <v>874</v>
      </c>
      <c r="B1244" s="259">
        <v>1243</v>
      </c>
      <c r="C1244" s="259" t="s">
        <v>5706</v>
      </c>
      <c r="D1244" s="259" t="s">
        <v>5707</v>
      </c>
      <c r="E1244" s="261">
        <v>20070305</v>
      </c>
      <c r="F1244" s="262">
        <v>1</v>
      </c>
      <c r="G1244">
        <v>27</v>
      </c>
      <c r="H1244" s="263" t="s">
        <v>355</v>
      </c>
      <c r="I1244" s="263" t="s">
        <v>488</v>
      </c>
      <c r="J1244" t="s">
        <v>4807</v>
      </c>
      <c r="L1244">
        <f>IFERROR(INDEX(所属情報!$E:$E,MATCH(男子登録情報!A1244,所属情報!$A:$A,0)),"")</f>
        <v>492302</v>
      </c>
      <c r="M1244" t="str">
        <f t="shared" si="38"/>
        <v>西田　錬哉 (1)</v>
      </c>
      <c r="N1244" t="str">
        <f t="shared" si="39"/>
        <v>ﾆｼﾀﾞ ﾚﾝﾔ</v>
      </c>
      <c r="O1244" t="str">
        <f>$J1244&amp;" "&amp;$I1244&amp;" "&amp;"("&amp;$F1244&amp;")"</f>
        <v>JPN Renya (1)</v>
      </c>
      <c r="P1244" t="s">
        <v>4769</v>
      </c>
      <c r="Q1244" t="s">
        <v>4807</v>
      </c>
      <c r="R1244" s="118" t="str">
        <f>IF($B1244="","",RIGHT($E1244*1000+100+COUNTIF($E$2:$E1244,$E1244),9))</f>
        <v>070305102</v>
      </c>
    </row>
    <row r="1245" spans="1:18" customFormat="1" x14ac:dyDescent="0.4">
      <c r="A1245" s="259" t="s">
        <v>874</v>
      </c>
      <c r="B1245" s="259">
        <v>1244</v>
      </c>
      <c r="C1245" s="259" t="s">
        <v>5708</v>
      </c>
      <c r="D1245" s="259" t="s">
        <v>5709</v>
      </c>
      <c r="E1245" s="261">
        <v>20061006</v>
      </c>
      <c r="F1245" s="262">
        <v>1</v>
      </c>
      <c r="G1245">
        <v>27</v>
      </c>
      <c r="H1245" s="263" t="s">
        <v>42</v>
      </c>
      <c r="I1245" s="263" t="s">
        <v>487</v>
      </c>
      <c r="J1245" t="s">
        <v>4807</v>
      </c>
      <c r="L1245">
        <f>IFERROR(INDEX(所属情報!$E:$E,MATCH(男子登録情報!A1245,所属情報!$A:$A,0)),"")</f>
        <v>492302</v>
      </c>
      <c r="M1245" t="str">
        <f t="shared" si="38"/>
        <v>森本　空凛 (1)</v>
      </c>
      <c r="N1245" t="str">
        <f t="shared" si="39"/>
        <v>ﾓﾘﾓﾄ ｿﾗ</v>
      </c>
      <c r="O1245" t="str">
        <f>$J1245&amp;" "&amp;$I1245&amp;" "&amp;"("&amp;$F1245&amp;")"</f>
        <v>JPN Sora (1)</v>
      </c>
      <c r="P1245" t="s">
        <v>4771</v>
      </c>
      <c r="Q1245" t="s">
        <v>4807</v>
      </c>
      <c r="R1245" s="118" t="str">
        <f>IF($B1245="","",RIGHT($E1245*1000+100+COUNTIF($E$2:$E1245,$E1245),9))</f>
        <v>061006101</v>
      </c>
    </row>
    <row r="1246" spans="1:18" customFormat="1" x14ac:dyDescent="0.4">
      <c r="A1246" s="259" t="s">
        <v>874</v>
      </c>
      <c r="B1246" s="259">
        <v>1245</v>
      </c>
      <c r="C1246" s="259" t="s">
        <v>5710</v>
      </c>
      <c r="D1246" s="259" t="s">
        <v>5711</v>
      </c>
      <c r="E1246" s="261">
        <v>20060623</v>
      </c>
      <c r="F1246" s="262">
        <v>1</v>
      </c>
      <c r="G1246">
        <v>27</v>
      </c>
      <c r="H1246" s="263" t="s">
        <v>753</v>
      </c>
      <c r="I1246" s="263" t="s">
        <v>222</v>
      </c>
      <c r="J1246" t="s">
        <v>4807</v>
      </c>
      <c r="L1246">
        <f>IFERROR(INDEX(所属情報!$E:$E,MATCH(男子登録情報!A1246,所属情報!$A:$A,0)),"")</f>
        <v>492302</v>
      </c>
      <c r="M1246" t="str">
        <f t="shared" si="38"/>
        <v>服部　暖大 (1)</v>
      </c>
      <c r="N1246" t="str">
        <f t="shared" si="39"/>
        <v>ﾊｯﾄﾘ ﾊﾙﾄ</v>
      </c>
      <c r="O1246" t="str">
        <f>$J1246&amp;" "&amp;$I1246&amp;" "&amp;"("&amp;$F1246&amp;")"</f>
        <v>JPN Haruto (1)</v>
      </c>
      <c r="P1246" t="s">
        <v>4765</v>
      </c>
      <c r="Q1246" t="s">
        <v>4807</v>
      </c>
      <c r="R1246" s="118" t="str">
        <f>IF($B1246="","",RIGHT($E1246*1000+100+COUNTIF($E$2:$E1246,$E1246),9))</f>
        <v>060623103</v>
      </c>
    </row>
    <row r="1247" spans="1:18" customFormat="1" x14ac:dyDescent="0.4">
      <c r="A1247" s="259" t="s">
        <v>874</v>
      </c>
      <c r="B1247" s="259">
        <v>1246</v>
      </c>
      <c r="C1247" s="259" t="s">
        <v>5712</v>
      </c>
      <c r="D1247" s="259" t="s">
        <v>5713</v>
      </c>
      <c r="E1247" s="261">
        <v>20060722</v>
      </c>
      <c r="F1247" s="262">
        <v>1</v>
      </c>
      <c r="G1247">
        <v>27</v>
      </c>
      <c r="H1247" s="263" t="s">
        <v>1792</v>
      </c>
      <c r="I1247" s="263" t="s">
        <v>177</v>
      </c>
      <c r="J1247" t="s">
        <v>4807</v>
      </c>
      <c r="L1247">
        <f>IFERROR(INDEX(所属情報!$E:$E,MATCH(男子登録情報!A1247,所属情報!$A:$A,0)),"")</f>
        <v>492302</v>
      </c>
      <c r="M1247" t="str">
        <f t="shared" si="38"/>
        <v>桑水流　和也 (1)</v>
      </c>
      <c r="N1247" t="str">
        <f t="shared" si="39"/>
        <v>ｸﾜｽﾞﾙ ｶｽﾞﾔ</v>
      </c>
      <c r="O1247" t="str">
        <f>$J1247&amp;" "&amp;$I1247&amp;" "&amp;"("&amp;$F1247&amp;")"</f>
        <v>JPN Kazuya (1)</v>
      </c>
      <c r="P1247" t="s">
        <v>4765</v>
      </c>
      <c r="Q1247" t="s">
        <v>4807</v>
      </c>
      <c r="R1247" s="118" t="str">
        <f>IF($B1247="","",RIGHT($E1247*1000+100+COUNTIF($E$2:$E1247,$E1247),9))</f>
        <v>060722101</v>
      </c>
    </row>
    <row r="1248" spans="1:18" customFormat="1" x14ac:dyDescent="0.4">
      <c r="A1248" s="259" t="s">
        <v>874</v>
      </c>
      <c r="B1248" s="259">
        <v>1247</v>
      </c>
      <c r="C1248" s="259" t="s">
        <v>5714</v>
      </c>
      <c r="D1248" s="259" t="s">
        <v>5715</v>
      </c>
      <c r="E1248" s="261">
        <v>20060817</v>
      </c>
      <c r="F1248" s="262">
        <v>1</v>
      </c>
      <c r="G1248">
        <v>29</v>
      </c>
      <c r="H1248" s="263" t="s">
        <v>6683</v>
      </c>
      <c r="I1248" s="263" t="s">
        <v>89</v>
      </c>
      <c r="J1248" t="s">
        <v>4807</v>
      </c>
      <c r="L1248">
        <f>IFERROR(INDEX(所属情報!$E:$E,MATCH(男子登録情報!A1248,所属情報!$A:$A,0)),"")</f>
        <v>492302</v>
      </c>
      <c r="M1248" t="str">
        <f t="shared" si="38"/>
        <v>淺倉　健太 (1)</v>
      </c>
      <c r="N1248" t="str">
        <f t="shared" si="39"/>
        <v>ｱｻｸﾗ ｹﾝﾀ</v>
      </c>
      <c r="O1248" t="str">
        <f>$J1248&amp;" "&amp;$I1248&amp;" "&amp;"("&amp;$F1248&amp;")"</f>
        <v>JPN Kenta (1)</v>
      </c>
      <c r="P1248" t="s">
        <v>4782</v>
      </c>
      <c r="Q1248" t="s">
        <v>4807</v>
      </c>
      <c r="R1248" s="118" t="str">
        <f>IF($B1248="","",RIGHT($E1248*1000+100+COUNTIF($E$2:$E1248,$E1248),9))</f>
        <v>060817101</v>
      </c>
    </row>
    <row r="1249" spans="1:18" customFormat="1" x14ac:dyDescent="0.4">
      <c r="A1249" s="259" t="s">
        <v>874</v>
      </c>
      <c r="B1249" s="259">
        <v>1248</v>
      </c>
      <c r="C1249" s="259" t="s">
        <v>5716</v>
      </c>
      <c r="D1249" s="259" t="s">
        <v>5717</v>
      </c>
      <c r="E1249" s="261">
        <v>20061017</v>
      </c>
      <c r="F1249" s="262">
        <v>1</v>
      </c>
      <c r="G1249">
        <v>27</v>
      </c>
      <c r="H1249" s="263" t="s">
        <v>6684</v>
      </c>
      <c r="I1249" s="263" t="s">
        <v>6685</v>
      </c>
      <c r="J1249" t="s">
        <v>4807</v>
      </c>
      <c r="L1249">
        <f>IFERROR(INDEX(所属情報!$E:$E,MATCH(男子登録情報!A1249,所属情報!$A:$A,0)),"")</f>
        <v>492302</v>
      </c>
      <c r="M1249" t="str">
        <f t="shared" si="38"/>
        <v>蟹田　藍己 (1)</v>
      </c>
      <c r="N1249" t="str">
        <f t="shared" si="39"/>
        <v>ｶﾆﾀﾞ ｱｲｷ</v>
      </c>
      <c r="O1249" t="str">
        <f>$J1249&amp;" "&amp;$I1249&amp;" "&amp;"("&amp;$F1249&amp;")"</f>
        <v>JPN Aiki (1)</v>
      </c>
      <c r="P1249" t="s">
        <v>4765</v>
      </c>
      <c r="Q1249" t="s">
        <v>4807</v>
      </c>
      <c r="R1249" s="118" t="str">
        <f>IF($B1249="","",RIGHT($E1249*1000+100+COUNTIF($E$2:$E1249,$E1249),9))</f>
        <v>061017101</v>
      </c>
    </row>
    <row r="1250" spans="1:18" customFormat="1" x14ac:dyDescent="0.4">
      <c r="A1250" s="259" t="s">
        <v>874</v>
      </c>
      <c r="B1250" s="259">
        <v>1249</v>
      </c>
      <c r="C1250" s="259" t="s">
        <v>5718</v>
      </c>
      <c r="D1250" s="259" t="s">
        <v>5719</v>
      </c>
      <c r="E1250" s="261">
        <v>20060724</v>
      </c>
      <c r="F1250" s="262">
        <v>1</v>
      </c>
      <c r="G1250">
        <v>27</v>
      </c>
      <c r="H1250" s="263" t="s">
        <v>4500</v>
      </c>
      <c r="I1250" s="263" t="s">
        <v>402</v>
      </c>
      <c r="J1250" t="s">
        <v>4807</v>
      </c>
      <c r="L1250">
        <f>IFERROR(INDEX(所属情報!$E:$E,MATCH(男子登録情報!A1250,所属情報!$A:$A,0)),"")</f>
        <v>492302</v>
      </c>
      <c r="M1250" t="str">
        <f t="shared" si="38"/>
        <v>片山　寛仁 (1)</v>
      </c>
      <c r="N1250" t="str">
        <f t="shared" si="39"/>
        <v>ｶﾀﾔﾏ ﾋﾛﾄ</v>
      </c>
      <c r="O1250" t="str">
        <f>$J1250&amp;" "&amp;$I1250&amp;" "&amp;"("&amp;$F1250&amp;")"</f>
        <v>JPN Hiroto (1)</v>
      </c>
      <c r="P1250" t="s">
        <v>4776</v>
      </c>
      <c r="Q1250" t="s">
        <v>4807</v>
      </c>
      <c r="R1250" s="118" t="str">
        <f>IF($B1250="","",RIGHT($E1250*1000+100+COUNTIF($E$2:$E1250,$E1250),9))</f>
        <v>060724101</v>
      </c>
    </row>
    <row r="1251" spans="1:18" customFormat="1" x14ac:dyDescent="0.4">
      <c r="A1251" s="259" t="s">
        <v>874</v>
      </c>
      <c r="B1251" s="259">
        <v>1250</v>
      </c>
      <c r="C1251" s="259" t="s">
        <v>5720</v>
      </c>
      <c r="D1251" s="259" t="s">
        <v>5721</v>
      </c>
      <c r="E1251" s="261">
        <v>20060815</v>
      </c>
      <c r="F1251" s="262">
        <v>1</v>
      </c>
      <c r="G1251">
        <v>27</v>
      </c>
      <c r="H1251" s="263" t="s">
        <v>6686</v>
      </c>
      <c r="I1251" s="263" t="s">
        <v>282</v>
      </c>
      <c r="J1251" t="s">
        <v>4807</v>
      </c>
      <c r="L1251">
        <f>IFERROR(INDEX(所属情報!$E:$E,MATCH(男子登録情報!A1251,所属情報!$A:$A,0)),"")</f>
        <v>492302</v>
      </c>
      <c r="M1251" t="str">
        <f t="shared" si="38"/>
        <v>久谷　漣 (1)</v>
      </c>
      <c r="N1251" t="str">
        <f t="shared" si="39"/>
        <v>ﾋｻﾀﾆ ﾚﾝ</v>
      </c>
      <c r="O1251" t="str">
        <f>$J1251&amp;" "&amp;$I1251&amp;" "&amp;"("&amp;$F1251&amp;")"</f>
        <v>JPN Ren (1)</v>
      </c>
      <c r="P1251" t="s">
        <v>4771</v>
      </c>
      <c r="Q1251" t="s">
        <v>4807</v>
      </c>
      <c r="R1251" s="118" t="str">
        <f>IF($B1251="","",RIGHT($E1251*1000+100+COUNTIF($E$2:$E1251,$E1251),9))</f>
        <v>060815102</v>
      </c>
    </row>
    <row r="1252" spans="1:18" customFormat="1" x14ac:dyDescent="0.4">
      <c r="A1252" s="259" t="s">
        <v>874</v>
      </c>
      <c r="B1252" s="259">
        <v>1251</v>
      </c>
      <c r="C1252" s="259" t="s">
        <v>5722</v>
      </c>
      <c r="D1252" s="259" t="s">
        <v>5723</v>
      </c>
      <c r="E1252" s="261">
        <v>20060813</v>
      </c>
      <c r="F1252" s="262">
        <v>1</v>
      </c>
      <c r="G1252">
        <v>27</v>
      </c>
      <c r="H1252" s="263" t="s">
        <v>6687</v>
      </c>
      <c r="I1252" s="263" t="s">
        <v>101</v>
      </c>
      <c r="J1252" t="s">
        <v>4807</v>
      </c>
      <c r="L1252">
        <f>IFERROR(INDEX(所属情報!$E:$E,MATCH(男子登録情報!A1252,所属情報!$A:$A,0)),"")</f>
        <v>492302</v>
      </c>
      <c r="M1252" t="str">
        <f t="shared" si="38"/>
        <v>西山　周汰 (1)</v>
      </c>
      <c r="N1252" t="str">
        <f t="shared" si="39"/>
        <v>ﾆｼﾔﾏ ｼｭｳﾀ</v>
      </c>
      <c r="O1252" t="str">
        <f>$J1252&amp;" "&amp;$I1252&amp;" "&amp;"("&amp;$F1252&amp;")"</f>
        <v>JPN Shuta (1)</v>
      </c>
      <c r="P1252" t="s">
        <v>4775</v>
      </c>
      <c r="Q1252" t="s">
        <v>4807</v>
      </c>
      <c r="R1252" s="118" t="str">
        <f>IF($B1252="","",RIGHT($E1252*1000+100+COUNTIF($E$2:$E1252,$E1252),9))</f>
        <v>060813101</v>
      </c>
    </row>
    <row r="1253" spans="1:18" customFormat="1" x14ac:dyDescent="0.4">
      <c r="A1253" s="259" t="s">
        <v>874</v>
      </c>
      <c r="B1253" s="259">
        <v>1252</v>
      </c>
      <c r="C1253" s="259" t="s">
        <v>5724</v>
      </c>
      <c r="D1253" s="259" t="s">
        <v>5725</v>
      </c>
      <c r="E1253" s="261">
        <v>20060409</v>
      </c>
      <c r="F1253" s="262">
        <v>1</v>
      </c>
      <c r="G1253">
        <v>30</v>
      </c>
      <c r="H1253" s="263" t="s">
        <v>244</v>
      </c>
      <c r="I1253" s="263" t="s">
        <v>222</v>
      </c>
      <c r="J1253" t="s">
        <v>4807</v>
      </c>
      <c r="L1253">
        <f>IFERROR(INDEX(所属情報!$E:$E,MATCH(男子登録情報!A1253,所属情報!$A:$A,0)),"")</f>
        <v>492302</v>
      </c>
      <c r="M1253" t="str">
        <f t="shared" si="38"/>
        <v>山本　遥斗 (1)</v>
      </c>
      <c r="N1253" t="str">
        <f t="shared" si="39"/>
        <v>ﾔﾏﾓﾄ ﾊﾙﾄ</v>
      </c>
      <c r="O1253" t="str">
        <f>$J1253&amp;" "&amp;$I1253&amp;" "&amp;"("&amp;$F1253&amp;")"</f>
        <v>JPN Haruto (1)</v>
      </c>
      <c r="P1253" t="s">
        <v>4770</v>
      </c>
      <c r="Q1253" t="s">
        <v>4807</v>
      </c>
      <c r="R1253" s="118" t="str">
        <f>IF($B1253="","",RIGHT($E1253*1000+100+COUNTIF($E$2:$E1253,$E1253),9))</f>
        <v>060409101</v>
      </c>
    </row>
    <row r="1254" spans="1:18" customFormat="1" x14ac:dyDescent="0.4">
      <c r="A1254" s="259" t="s">
        <v>874</v>
      </c>
      <c r="B1254" s="259">
        <v>1253</v>
      </c>
      <c r="C1254" s="259" t="s">
        <v>5726</v>
      </c>
      <c r="D1254" s="259" t="s">
        <v>5727</v>
      </c>
      <c r="E1254" s="261">
        <v>20060922</v>
      </c>
      <c r="F1254" s="262">
        <v>1</v>
      </c>
      <c r="G1254">
        <v>26</v>
      </c>
      <c r="H1254" s="263" t="s">
        <v>532</v>
      </c>
      <c r="I1254" s="263" t="s">
        <v>36</v>
      </c>
      <c r="J1254" t="s">
        <v>4807</v>
      </c>
      <c r="L1254">
        <f>IFERROR(INDEX(所属情報!$E:$E,MATCH(男子登録情報!A1254,所属情報!$A:$A,0)),"")</f>
        <v>492302</v>
      </c>
      <c r="M1254" t="str">
        <f t="shared" si="38"/>
        <v>山根　悠希 (1)</v>
      </c>
      <c r="N1254" t="str">
        <f t="shared" si="39"/>
        <v>ﾔﾏﾈ ﾕｳｷ</v>
      </c>
      <c r="O1254" t="str">
        <f>$J1254&amp;" "&amp;$I1254&amp;" "&amp;"("&amp;$F1254&amp;")"</f>
        <v>JPN Yuki (1)</v>
      </c>
      <c r="P1254" t="s">
        <v>4770</v>
      </c>
      <c r="Q1254" t="s">
        <v>4807</v>
      </c>
      <c r="R1254" s="118" t="str">
        <f>IF($B1254="","",RIGHT($E1254*1000+100+COUNTIF($E$2:$E1254,$E1254),9))</f>
        <v>060922101</v>
      </c>
    </row>
    <row r="1255" spans="1:18" customFormat="1" x14ac:dyDescent="0.4">
      <c r="A1255" s="259" t="s">
        <v>874</v>
      </c>
      <c r="B1255" s="259">
        <v>1254</v>
      </c>
      <c r="C1255" s="259" t="s">
        <v>5728</v>
      </c>
      <c r="D1255" s="259" t="s">
        <v>5729</v>
      </c>
      <c r="E1255" s="261">
        <v>20060413</v>
      </c>
      <c r="F1255" s="262">
        <v>1</v>
      </c>
      <c r="G1255">
        <v>27</v>
      </c>
      <c r="H1255" s="263" t="s">
        <v>38</v>
      </c>
      <c r="I1255" s="263" t="s">
        <v>4591</v>
      </c>
      <c r="J1255" t="s">
        <v>4807</v>
      </c>
      <c r="L1255">
        <f>IFERROR(INDEX(所属情報!$E:$E,MATCH(男子登録情報!A1255,所属情報!$A:$A,0)),"")</f>
        <v>492302</v>
      </c>
      <c r="M1255" t="str">
        <f t="shared" si="38"/>
        <v>山田　青生 (1)</v>
      </c>
      <c r="N1255" t="str">
        <f t="shared" si="39"/>
        <v>ﾔﾏﾀﾞ ｱｵｲ</v>
      </c>
      <c r="O1255" t="str">
        <f>$J1255&amp;" "&amp;$I1255&amp;" "&amp;"("&amp;$F1255&amp;")"</f>
        <v>JPN Aoi (1)</v>
      </c>
      <c r="P1255" t="s">
        <v>4789</v>
      </c>
      <c r="Q1255" t="s">
        <v>4807</v>
      </c>
      <c r="R1255" s="118" t="str">
        <f>IF($B1255="","",RIGHT($E1255*1000+100+COUNTIF($E$2:$E1255,$E1255),9))</f>
        <v>060413101</v>
      </c>
    </row>
    <row r="1256" spans="1:18" customFormat="1" x14ac:dyDescent="0.4">
      <c r="A1256" s="259" t="s">
        <v>874</v>
      </c>
      <c r="B1256" s="259">
        <v>1255</v>
      </c>
      <c r="C1256" s="259" t="s">
        <v>5730</v>
      </c>
      <c r="D1256" s="259" t="s">
        <v>5731</v>
      </c>
      <c r="E1256" s="261">
        <v>20060702</v>
      </c>
      <c r="F1256" s="262">
        <v>1</v>
      </c>
      <c r="G1256">
        <v>27</v>
      </c>
      <c r="H1256" s="263" t="s">
        <v>6688</v>
      </c>
      <c r="I1256" s="263" t="s">
        <v>257</v>
      </c>
      <c r="J1256" t="s">
        <v>4807</v>
      </c>
      <c r="L1256">
        <f>IFERROR(INDEX(所属情報!$E:$E,MATCH(男子登録情報!A1256,所属情報!$A:$A,0)),"")</f>
        <v>492302</v>
      </c>
      <c r="M1256" t="str">
        <f t="shared" si="38"/>
        <v>堅本　迅 (1)</v>
      </c>
      <c r="N1256" t="str">
        <f t="shared" si="39"/>
        <v>ｶﾀﾓﾄ ｼﾞﾝ</v>
      </c>
      <c r="O1256" t="str">
        <f>$J1256&amp;" "&amp;$I1256&amp;" "&amp;"("&amp;$F1256&amp;")"</f>
        <v>JPN Jin (1)</v>
      </c>
      <c r="P1256" t="s">
        <v>4775</v>
      </c>
      <c r="Q1256" t="s">
        <v>4807</v>
      </c>
      <c r="R1256" s="118" t="str">
        <f>IF($B1256="","",RIGHT($E1256*1000+100+COUNTIF($E$2:$E1256,$E1256),9))</f>
        <v>060702101</v>
      </c>
    </row>
    <row r="1257" spans="1:18" customFormat="1" x14ac:dyDescent="0.4">
      <c r="A1257" s="259" t="s">
        <v>874</v>
      </c>
      <c r="B1257" s="259">
        <v>1256</v>
      </c>
      <c r="C1257" s="259" t="s">
        <v>5732</v>
      </c>
      <c r="D1257" s="259" t="s">
        <v>5733</v>
      </c>
      <c r="E1257" s="261">
        <v>20061009</v>
      </c>
      <c r="F1257" s="262">
        <v>1</v>
      </c>
      <c r="G1257">
        <v>27</v>
      </c>
      <c r="H1257" s="263" t="s">
        <v>231</v>
      </c>
      <c r="I1257" s="263" t="s">
        <v>37</v>
      </c>
      <c r="J1257" t="s">
        <v>4807</v>
      </c>
      <c r="L1257">
        <f>IFERROR(INDEX(所属情報!$E:$E,MATCH(男子登録情報!A1257,所属情報!$A:$A,0)),"")</f>
        <v>492302</v>
      </c>
      <c r="M1257" t="str">
        <f t="shared" si="38"/>
        <v>西村　陽輝 (1)</v>
      </c>
      <c r="N1257" t="str">
        <f t="shared" si="39"/>
        <v>ﾆｼﾑﾗ ﾊﾙｷ</v>
      </c>
      <c r="O1257" t="str">
        <f>$J1257&amp;" "&amp;$I1257&amp;" "&amp;"("&amp;$F1257&amp;")"</f>
        <v>JPN Haruki (1)</v>
      </c>
      <c r="P1257" t="s">
        <v>4781</v>
      </c>
      <c r="Q1257" t="s">
        <v>4807</v>
      </c>
      <c r="R1257" s="118" t="str">
        <f>IF($B1257="","",RIGHT($E1257*1000+100+COUNTIF($E$2:$E1257,$E1257),9))</f>
        <v>061009102</v>
      </c>
    </row>
    <row r="1258" spans="1:18" customFormat="1" x14ac:dyDescent="0.4">
      <c r="A1258" s="259" t="s">
        <v>874</v>
      </c>
      <c r="B1258" s="259">
        <v>1257</v>
      </c>
      <c r="C1258" s="259" t="s">
        <v>5734</v>
      </c>
      <c r="D1258" s="259" t="s">
        <v>5735</v>
      </c>
      <c r="E1258" s="261">
        <v>20070316</v>
      </c>
      <c r="F1258" s="262">
        <v>1</v>
      </c>
      <c r="G1258">
        <v>29</v>
      </c>
      <c r="H1258" s="263" t="s">
        <v>6689</v>
      </c>
      <c r="I1258" s="263" t="s">
        <v>222</v>
      </c>
      <c r="J1258" t="s">
        <v>4807</v>
      </c>
      <c r="L1258">
        <f>IFERROR(INDEX(所属情報!$E:$E,MATCH(男子登録情報!A1258,所属情報!$A:$A,0)),"")</f>
        <v>492302</v>
      </c>
      <c r="M1258" t="str">
        <f t="shared" si="38"/>
        <v>光内　陽大 (1)</v>
      </c>
      <c r="N1258" t="str">
        <f t="shared" si="39"/>
        <v>ﾐﾂｳﾁ ﾊﾙﾄ</v>
      </c>
      <c r="O1258" t="str">
        <f>$J1258&amp;" "&amp;$I1258&amp;" "&amp;"("&amp;$F1258&amp;")"</f>
        <v>JPN Haruto (1)</v>
      </c>
      <c r="P1258" t="s">
        <v>4782</v>
      </c>
      <c r="Q1258" t="s">
        <v>4807</v>
      </c>
      <c r="R1258" s="118" t="str">
        <f>IF($B1258="","",RIGHT($E1258*1000+100+COUNTIF($E$2:$E1258,$E1258),9))</f>
        <v>070316101</v>
      </c>
    </row>
    <row r="1259" spans="1:18" customFormat="1" x14ac:dyDescent="0.4">
      <c r="A1259" s="259" t="s">
        <v>874</v>
      </c>
      <c r="B1259" s="259">
        <v>1258</v>
      </c>
      <c r="C1259" s="259" t="s">
        <v>5736</v>
      </c>
      <c r="D1259" s="259" t="s">
        <v>5737</v>
      </c>
      <c r="E1259" s="261">
        <v>20061217</v>
      </c>
      <c r="F1259" s="262">
        <v>1</v>
      </c>
      <c r="G1259">
        <v>27</v>
      </c>
      <c r="H1259" s="263" t="s">
        <v>6690</v>
      </c>
      <c r="I1259" s="263" t="s">
        <v>6691</v>
      </c>
      <c r="J1259" t="s">
        <v>4807</v>
      </c>
      <c r="L1259">
        <f>IFERROR(INDEX(所属情報!$E:$E,MATCH(男子登録情報!A1259,所属情報!$A:$A,0)),"")</f>
        <v>492302</v>
      </c>
      <c r="M1259" t="str">
        <f t="shared" si="38"/>
        <v>石丸　巧人 (1)</v>
      </c>
      <c r="N1259" t="str">
        <f t="shared" si="39"/>
        <v>ｲｼﾏﾙ ｺｳﾄ</v>
      </c>
      <c r="O1259" t="str">
        <f>$J1259&amp;" "&amp;$I1259&amp;" "&amp;"("&amp;$F1259&amp;")"</f>
        <v>JPN Koto (1)</v>
      </c>
      <c r="P1259" t="s">
        <v>4771</v>
      </c>
      <c r="Q1259" t="s">
        <v>4807</v>
      </c>
      <c r="R1259" s="118" t="str">
        <f>IF($B1259="","",RIGHT($E1259*1000+100+COUNTIF($E$2:$E1259,$E1259),9))</f>
        <v>061217101</v>
      </c>
    </row>
    <row r="1260" spans="1:18" customFormat="1" x14ac:dyDescent="0.4">
      <c r="A1260" s="259" t="s">
        <v>874</v>
      </c>
      <c r="B1260" s="259">
        <v>1259</v>
      </c>
      <c r="C1260" s="259" t="s">
        <v>5738</v>
      </c>
      <c r="D1260" s="259" t="s">
        <v>5739</v>
      </c>
      <c r="E1260" s="261">
        <v>20060529</v>
      </c>
      <c r="F1260" s="262">
        <v>1</v>
      </c>
      <c r="G1260">
        <v>26</v>
      </c>
      <c r="H1260" s="263" t="s">
        <v>281</v>
      </c>
      <c r="I1260" s="263" t="s">
        <v>797</v>
      </c>
      <c r="J1260" t="s">
        <v>4807</v>
      </c>
      <c r="L1260">
        <f>IFERROR(INDEX(所属情報!$E:$E,MATCH(男子登録情報!A1260,所属情報!$A:$A,0)),"")</f>
        <v>492302</v>
      </c>
      <c r="M1260" t="str">
        <f t="shared" si="38"/>
        <v>足立　澪音 (1)</v>
      </c>
      <c r="N1260" t="str">
        <f t="shared" si="39"/>
        <v>ｱﾀﾞﾁ ﾚｵﾝ</v>
      </c>
      <c r="O1260" t="str">
        <f>$J1260&amp;" "&amp;$I1260&amp;" "&amp;"("&amp;$F1260&amp;")"</f>
        <v>JPN Reon (1)</v>
      </c>
      <c r="P1260" t="s">
        <v>4799</v>
      </c>
      <c r="Q1260" t="s">
        <v>4807</v>
      </c>
      <c r="R1260" s="118" t="str">
        <f>IF($B1260="","",RIGHT($E1260*1000+100+COUNTIF($E$2:$E1260,$E1260),9))</f>
        <v>060529101</v>
      </c>
    </row>
    <row r="1261" spans="1:18" customFormat="1" x14ac:dyDescent="0.4">
      <c r="A1261" s="259" t="s">
        <v>874</v>
      </c>
      <c r="B1261" s="259">
        <v>1260</v>
      </c>
      <c r="C1261" s="259" t="s">
        <v>5740</v>
      </c>
      <c r="D1261" s="259" t="s">
        <v>5741</v>
      </c>
      <c r="E1261" s="261">
        <v>20060831</v>
      </c>
      <c r="F1261" s="262">
        <v>1</v>
      </c>
      <c r="G1261">
        <v>27</v>
      </c>
      <c r="H1261" s="263" t="s">
        <v>315</v>
      </c>
      <c r="I1261" s="263" t="s">
        <v>561</v>
      </c>
      <c r="J1261" t="s">
        <v>4807</v>
      </c>
      <c r="L1261">
        <f>IFERROR(INDEX(所属情報!$E:$E,MATCH(男子登録情報!A1261,所属情報!$A:$A,0)),"")</f>
        <v>492302</v>
      </c>
      <c r="M1261" t="str">
        <f t="shared" si="38"/>
        <v>橋本　隆児 (1)</v>
      </c>
      <c r="N1261" t="str">
        <f t="shared" si="39"/>
        <v>ﾊｼﾓﾄ ﾘｭｳｼﾞ</v>
      </c>
      <c r="O1261" t="str">
        <f>$J1261&amp;" "&amp;$I1261&amp;" "&amp;"("&amp;$F1261&amp;")"</f>
        <v>JPN Ryuji (1)</v>
      </c>
      <c r="P1261" t="s">
        <v>4768</v>
      </c>
      <c r="Q1261" t="s">
        <v>4807</v>
      </c>
      <c r="R1261" s="118" t="str">
        <f>IF($B1261="","",RIGHT($E1261*1000+100+COUNTIF($E$2:$E1261,$E1261),9))</f>
        <v>060831102</v>
      </c>
    </row>
    <row r="1262" spans="1:18" customFormat="1" x14ac:dyDescent="0.4">
      <c r="A1262" s="259" t="s">
        <v>874</v>
      </c>
      <c r="B1262" s="259">
        <v>1261</v>
      </c>
      <c r="C1262" s="259" t="s">
        <v>5742</v>
      </c>
      <c r="D1262" s="259" t="s">
        <v>5743</v>
      </c>
      <c r="E1262" s="261">
        <v>20060624</v>
      </c>
      <c r="F1262" s="262">
        <v>1</v>
      </c>
      <c r="G1262">
        <v>27</v>
      </c>
      <c r="H1262" s="263" t="s">
        <v>267</v>
      </c>
      <c r="I1262" s="263" t="s">
        <v>43</v>
      </c>
      <c r="J1262" t="s">
        <v>4807</v>
      </c>
      <c r="L1262">
        <f>IFERROR(INDEX(所属情報!$E:$E,MATCH(男子登録情報!A1262,所属情報!$A:$A,0)),"")</f>
        <v>492302</v>
      </c>
      <c r="M1262" t="str">
        <f t="shared" si="38"/>
        <v>中西　拓海 (1)</v>
      </c>
      <c r="N1262" t="str">
        <f t="shared" si="39"/>
        <v>ﾅｶﾆｼ ﾀｸﾐ</v>
      </c>
      <c r="O1262" t="str">
        <f>$J1262&amp;" "&amp;$I1262&amp;" "&amp;"("&amp;$F1262&amp;")"</f>
        <v>JPN Takumi (1)</v>
      </c>
      <c r="P1262" t="s">
        <v>4770</v>
      </c>
      <c r="Q1262" t="s">
        <v>4807</v>
      </c>
      <c r="R1262" s="118" t="str">
        <f>IF($B1262="","",RIGHT($E1262*1000+100+COUNTIF($E$2:$E1262,$E1262),9))</f>
        <v>060624101</v>
      </c>
    </row>
    <row r="1263" spans="1:18" customFormat="1" x14ac:dyDescent="0.4">
      <c r="A1263" s="259" t="s">
        <v>874</v>
      </c>
      <c r="B1263" s="259">
        <v>1262</v>
      </c>
      <c r="C1263" s="259" t="s">
        <v>5744</v>
      </c>
      <c r="D1263" s="259" t="s">
        <v>5745</v>
      </c>
      <c r="E1263" s="261">
        <v>20060502</v>
      </c>
      <c r="F1263" s="262">
        <v>1</v>
      </c>
      <c r="G1263">
        <v>26</v>
      </c>
      <c r="H1263" s="263" t="s">
        <v>247</v>
      </c>
      <c r="I1263" s="263" t="s">
        <v>6692</v>
      </c>
      <c r="J1263" t="s">
        <v>4807</v>
      </c>
      <c r="L1263">
        <f>IFERROR(INDEX(所属情報!$E:$E,MATCH(男子登録情報!A1263,所属情報!$A:$A,0)),"")</f>
        <v>492302</v>
      </c>
      <c r="M1263" t="str">
        <f t="shared" si="38"/>
        <v>松井　優一 (1)</v>
      </c>
      <c r="N1263" t="str">
        <f t="shared" si="39"/>
        <v>ﾏﾂｲ ﾕｳｲﾁ</v>
      </c>
      <c r="O1263" t="str">
        <f>$J1263&amp;" "&amp;$I1263&amp;" "&amp;"("&amp;$F1263&amp;")"</f>
        <v>JPN Yuichi (1)</v>
      </c>
      <c r="P1263" t="s">
        <v>4771</v>
      </c>
      <c r="Q1263" t="s">
        <v>4807</v>
      </c>
      <c r="R1263" s="118" t="str">
        <f>IF($B1263="","",RIGHT($E1263*1000+100+COUNTIF($E$2:$E1263,$E1263),9))</f>
        <v>060502101</v>
      </c>
    </row>
    <row r="1264" spans="1:18" customFormat="1" x14ac:dyDescent="0.4">
      <c r="A1264" s="259" t="s">
        <v>874</v>
      </c>
      <c r="B1264" s="259">
        <v>1263</v>
      </c>
      <c r="C1264" s="259" t="s">
        <v>5746</v>
      </c>
      <c r="D1264" s="259" t="s">
        <v>5747</v>
      </c>
      <c r="E1264" s="261">
        <v>20060417</v>
      </c>
      <c r="F1264" s="262">
        <v>1</v>
      </c>
      <c r="G1264">
        <v>27</v>
      </c>
      <c r="H1264" s="263" t="s">
        <v>65</v>
      </c>
      <c r="I1264" s="263" t="s">
        <v>91</v>
      </c>
      <c r="J1264" t="s">
        <v>4807</v>
      </c>
      <c r="L1264">
        <f>IFERROR(INDEX(所属情報!$E:$E,MATCH(男子登録情報!A1264,所属情報!$A:$A,0)),"")</f>
        <v>492302</v>
      </c>
      <c r="M1264" t="str">
        <f t="shared" si="38"/>
        <v>竹内　篤史 (1)</v>
      </c>
      <c r="N1264" t="str">
        <f t="shared" si="39"/>
        <v>ﾀｹｳﾁ ｱﾂｼ</v>
      </c>
      <c r="O1264" t="str">
        <f>$J1264&amp;" "&amp;$I1264&amp;" "&amp;"("&amp;$F1264&amp;")"</f>
        <v>JPN Atsushi (1)</v>
      </c>
      <c r="P1264" t="s">
        <v>4773</v>
      </c>
      <c r="Q1264" t="s">
        <v>4807</v>
      </c>
      <c r="R1264" s="118" t="str">
        <f>IF($B1264="","",RIGHT($E1264*1000+100+COUNTIF($E$2:$E1264,$E1264),9))</f>
        <v>060417102</v>
      </c>
    </row>
    <row r="1265" spans="1:18" customFormat="1" x14ac:dyDescent="0.4">
      <c r="A1265" s="259" t="s">
        <v>874</v>
      </c>
      <c r="B1265" s="259">
        <v>1264</v>
      </c>
      <c r="C1265" s="259" t="s">
        <v>5748</v>
      </c>
      <c r="D1265" s="259" t="s">
        <v>5749</v>
      </c>
      <c r="E1265" s="261">
        <v>20060403</v>
      </c>
      <c r="F1265" s="262">
        <v>1</v>
      </c>
      <c r="G1265">
        <v>27</v>
      </c>
      <c r="H1265" s="263" t="s">
        <v>176</v>
      </c>
      <c r="I1265" s="263" t="s">
        <v>151</v>
      </c>
      <c r="J1265" t="s">
        <v>4807</v>
      </c>
      <c r="L1265">
        <f>IFERROR(INDEX(所属情報!$E:$E,MATCH(男子登録情報!A1265,所属情報!$A:$A,0)),"")</f>
        <v>492302</v>
      </c>
      <c r="M1265" t="str">
        <f t="shared" si="38"/>
        <v>中川　峻匡 (1)</v>
      </c>
      <c r="N1265" t="str">
        <f t="shared" si="39"/>
        <v>ﾅｶｶﾞﾜ ﾀｶﾏｻ</v>
      </c>
      <c r="O1265" t="str">
        <f>$J1265&amp;" "&amp;$I1265&amp;" "&amp;"("&amp;$F1265&amp;")"</f>
        <v>JPN Takamasa (1)</v>
      </c>
      <c r="P1265" t="s">
        <v>4766</v>
      </c>
      <c r="Q1265" t="s">
        <v>4807</v>
      </c>
      <c r="R1265" s="118" t="str">
        <f>IF($B1265="","",RIGHT($E1265*1000+100+COUNTIF($E$2:$E1265,$E1265),9))</f>
        <v>060403101</v>
      </c>
    </row>
    <row r="1266" spans="1:18" customFormat="1" x14ac:dyDescent="0.4">
      <c r="A1266" s="259" t="s">
        <v>874</v>
      </c>
      <c r="B1266" s="259">
        <v>1265</v>
      </c>
      <c r="C1266" s="259" t="s">
        <v>5750</v>
      </c>
      <c r="D1266" s="259" t="s">
        <v>5751</v>
      </c>
      <c r="E1266" s="261">
        <v>20061011</v>
      </c>
      <c r="F1266" s="262">
        <v>1</v>
      </c>
      <c r="G1266">
        <v>27</v>
      </c>
      <c r="H1266" s="263" t="s">
        <v>6693</v>
      </c>
      <c r="I1266" s="263" t="s">
        <v>139</v>
      </c>
      <c r="J1266" t="s">
        <v>4807</v>
      </c>
      <c r="L1266">
        <f>IFERROR(INDEX(所属情報!$E:$E,MATCH(男子登録情報!A1266,所属情報!$A:$A,0)),"")</f>
        <v>492302</v>
      </c>
      <c r="M1266" t="str">
        <f t="shared" si="38"/>
        <v>栗岡　康成 (1)</v>
      </c>
      <c r="N1266" t="str">
        <f t="shared" si="39"/>
        <v>ｸﾘｵｶ ｺｳｾｲ</v>
      </c>
      <c r="O1266" t="str">
        <f>$J1266&amp;" "&amp;$I1266&amp;" "&amp;"("&amp;$F1266&amp;")"</f>
        <v>JPN Kosei (1)</v>
      </c>
      <c r="P1266" t="s">
        <v>4765</v>
      </c>
      <c r="Q1266" t="s">
        <v>4807</v>
      </c>
      <c r="R1266" s="118" t="str">
        <f>IF($B1266="","",RIGHT($E1266*1000+100+COUNTIF($E$2:$E1266,$E1266),9))</f>
        <v>061011101</v>
      </c>
    </row>
    <row r="1267" spans="1:18" customFormat="1" x14ac:dyDescent="0.4">
      <c r="A1267" s="259" t="s">
        <v>874</v>
      </c>
      <c r="B1267" s="259">
        <v>1266</v>
      </c>
      <c r="C1267" s="259" t="s">
        <v>5752</v>
      </c>
      <c r="D1267" s="259" t="s">
        <v>5753</v>
      </c>
      <c r="E1267" s="261">
        <v>20060905</v>
      </c>
      <c r="F1267" s="262">
        <v>1</v>
      </c>
      <c r="G1267">
        <v>27</v>
      </c>
      <c r="H1267" s="263" t="s">
        <v>995</v>
      </c>
      <c r="I1267" s="263" t="s">
        <v>632</v>
      </c>
      <c r="J1267" t="s">
        <v>4807</v>
      </c>
      <c r="L1267">
        <f>IFERROR(INDEX(所属情報!$E:$E,MATCH(男子登録情報!A1267,所属情報!$A:$A,0)),"")</f>
        <v>492302</v>
      </c>
      <c r="M1267" t="str">
        <f t="shared" si="38"/>
        <v>駒井　聡一郎 (1)</v>
      </c>
      <c r="N1267" t="str">
        <f t="shared" si="39"/>
        <v>ｺﾏｲ ｿｳｲﾁﾛｳ</v>
      </c>
      <c r="O1267" t="str">
        <f>$J1267&amp;" "&amp;$I1267&amp;" "&amp;"("&amp;$F1267&amp;")"</f>
        <v>JPN Soichiro (1)</v>
      </c>
      <c r="P1267" t="s">
        <v>4774</v>
      </c>
      <c r="Q1267" t="s">
        <v>4807</v>
      </c>
      <c r="R1267" s="118" t="str">
        <f>IF($B1267="","",RIGHT($E1267*1000+100+COUNTIF($E$2:$E1267,$E1267),9))</f>
        <v>060905102</v>
      </c>
    </row>
    <row r="1268" spans="1:18" customFormat="1" x14ac:dyDescent="0.4">
      <c r="A1268" s="259" t="s">
        <v>874</v>
      </c>
      <c r="B1268" s="259">
        <v>1267</v>
      </c>
      <c r="C1268" s="259" t="s">
        <v>5754</v>
      </c>
      <c r="D1268" s="259" t="s">
        <v>5755</v>
      </c>
      <c r="E1268" s="261">
        <v>20070212</v>
      </c>
      <c r="F1268" s="262">
        <v>1</v>
      </c>
      <c r="G1268">
        <v>37</v>
      </c>
      <c r="H1268" s="263" t="s">
        <v>6694</v>
      </c>
      <c r="I1268" s="263" t="s">
        <v>57</v>
      </c>
      <c r="J1268" t="s">
        <v>4807</v>
      </c>
      <c r="L1268">
        <f>IFERROR(INDEX(所属情報!$E:$E,MATCH(男子登録情報!A1268,所属情報!$A:$A,0)),"")</f>
        <v>492302</v>
      </c>
      <c r="M1268" t="str">
        <f t="shared" si="38"/>
        <v>石山　湧大 (1)</v>
      </c>
      <c r="N1268" t="str">
        <f t="shared" si="39"/>
        <v>ｲｼﾔﾏ ﾕｳﾀﾞｲ</v>
      </c>
      <c r="O1268" t="str">
        <f>$J1268&amp;" "&amp;$I1268&amp;" "&amp;"("&amp;$F1268&amp;")"</f>
        <v>JPN Yudai (1)</v>
      </c>
      <c r="P1268" t="s">
        <v>4768</v>
      </c>
      <c r="Q1268" t="s">
        <v>4807</v>
      </c>
      <c r="R1268" s="118" t="str">
        <f>IF($B1268="","",RIGHT($E1268*1000+100+COUNTIF($E$2:$E1268,$E1268),9))</f>
        <v>070212102</v>
      </c>
    </row>
    <row r="1269" spans="1:18" customFormat="1" x14ac:dyDescent="0.4">
      <c r="A1269" s="259" t="s">
        <v>874</v>
      </c>
      <c r="B1269" s="259">
        <v>1268</v>
      </c>
      <c r="C1269" s="259" t="s">
        <v>5756</v>
      </c>
      <c r="D1269" s="259" t="s">
        <v>5757</v>
      </c>
      <c r="E1269" s="261">
        <v>20060811</v>
      </c>
      <c r="F1269" s="262">
        <v>1</v>
      </c>
      <c r="G1269">
        <v>26</v>
      </c>
      <c r="H1269" s="263" t="s">
        <v>6695</v>
      </c>
      <c r="I1269" s="263" t="s">
        <v>185</v>
      </c>
      <c r="J1269" t="s">
        <v>4807</v>
      </c>
      <c r="L1269">
        <f>IFERROR(INDEX(所属情報!$E:$E,MATCH(男子登録情報!A1269,所属情報!$A:$A,0)),"")</f>
        <v>492302</v>
      </c>
      <c r="M1269" t="str">
        <f t="shared" si="38"/>
        <v>西宮　大貴 (1)</v>
      </c>
      <c r="N1269" t="str">
        <f t="shared" si="39"/>
        <v>ﾆｼﾐﾔ ﾀﾞｲｷ</v>
      </c>
      <c r="O1269" t="str">
        <f>$J1269&amp;" "&amp;$I1269&amp;" "&amp;"("&amp;$F1269&amp;")"</f>
        <v>JPN Daiki (1)</v>
      </c>
      <c r="P1269" t="s">
        <v>4766</v>
      </c>
      <c r="Q1269" t="s">
        <v>4807</v>
      </c>
      <c r="R1269" s="118" t="str">
        <f>IF($B1269="","",RIGHT($E1269*1000+100+COUNTIF($E$2:$E1269,$E1269),9))</f>
        <v>060811102</v>
      </c>
    </row>
    <row r="1270" spans="1:18" customFormat="1" x14ac:dyDescent="0.4">
      <c r="A1270" s="259" t="s">
        <v>874</v>
      </c>
      <c r="B1270" s="259">
        <v>1269</v>
      </c>
      <c r="C1270" s="259" t="s">
        <v>5758</v>
      </c>
      <c r="D1270" s="259" t="s">
        <v>5759</v>
      </c>
      <c r="E1270" s="261">
        <v>20060811</v>
      </c>
      <c r="F1270" s="262">
        <v>1</v>
      </c>
      <c r="G1270">
        <v>27</v>
      </c>
      <c r="H1270" s="263" t="s">
        <v>231</v>
      </c>
      <c r="I1270" s="263" t="s">
        <v>6437</v>
      </c>
      <c r="J1270" t="s">
        <v>4807</v>
      </c>
      <c r="L1270">
        <f>IFERROR(INDEX(所属情報!$E:$E,MATCH(男子登録情報!A1270,所属情報!$A:$A,0)),"")</f>
        <v>492302</v>
      </c>
      <c r="M1270" t="str">
        <f t="shared" si="38"/>
        <v>西村　倫之介 (1)</v>
      </c>
      <c r="N1270" t="str">
        <f t="shared" si="39"/>
        <v>ﾆｼﾑﾗ ﾘﾝﾉｽｹ</v>
      </c>
      <c r="O1270" t="str">
        <f>$J1270&amp;" "&amp;$I1270&amp;" "&amp;"("&amp;$F1270&amp;")"</f>
        <v>JPN Rinnosuke (1)</v>
      </c>
      <c r="P1270" t="s">
        <v>4775</v>
      </c>
      <c r="Q1270" t="s">
        <v>4807</v>
      </c>
      <c r="R1270" s="118" t="str">
        <f>IF($B1270="","",RIGHT($E1270*1000+100+COUNTIF($E$2:$E1270,$E1270),9))</f>
        <v>060811103</v>
      </c>
    </row>
    <row r="1271" spans="1:18" customFormat="1" x14ac:dyDescent="0.4">
      <c r="A1271" s="259" t="s">
        <v>874</v>
      </c>
      <c r="B1271" s="259">
        <v>1270</v>
      </c>
      <c r="C1271" s="259" t="s">
        <v>5760</v>
      </c>
      <c r="D1271" s="259" t="s">
        <v>5761</v>
      </c>
      <c r="E1271" s="261">
        <v>20060628</v>
      </c>
      <c r="F1271" s="262">
        <v>1</v>
      </c>
      <c r="G1271">
        <v>26</v>
      </c>
      <c r="H1271" s="263" t="s">
        <v>6696</v>
      </c>
      <c r="I1271" s="263" t="s">
        <v>365</v>
      </c>
      <c r="J1271" t="s">
        <v>4807</v>
      </c>
      <c r="L1271">
        <f>IFERROR(INDEX(所属情報!$E:$E,MATCH(男子登録情報!A1271,所属情報!$A:$A,0)),"")</f>
        <v>492302</v>
      </c>
      <c r="M1271" t="str">
        <f t="shared" si="38"/>
        <v>西畑　太喜 (1)</v>
      </c>
      <c r="N1271" t="str">
        <f t="shared" si="39"/>
        <v>ﾆｼﾊﾀ ﾀｲｷ</v>
      </c>
      <c r="O1271" t="str">
        <f>$J1271&amp;" "&amp;$I1271&amp;" "&amp;"("&amp;$F1271&amp;")"</f>
        <v>JPN Taiki (1)</v>
      </c>
      <c r="P1271" t="s">
        <v>4771</v>
      </c>
      <c r="Q1271" t="s">
        <v>4807</v>
      </c>
      <c r="R1271" s="118" t="str">
        <f>IF($B1271="","",RIGHT($E1271*1000+100+COUNTIF($E$2:$E1271,$E1271),9))</f>
        <v>060628101</v>
      </c>
    </row>
    <row r="1272" spans="1:18" customFormat="1" x14ac:dyDescent="0.4">
      <c r="A1272" s="259" t="s">
        <v>874</v>
      </c>
      <c r="B1272" s="259">
        <v>1271</v>
      </c>
      <c r="C1272" s="259" t="s">
        <v>5762</v>
      </c>
      <c r="D1272" s="259" t="s">
        <v>5763</v>
      </c>
      <c r="E1272" s="261">
        <v>20061214</v>
      </c>
      <c r="F1272" s="262">
        <v>1</v>
      </c>
      <c r="G1272">
        <v>27</v>
      </c>
      <c r="H1272" s="263" t="s">
        <v>265</v>
      </c>
      <c r="I1272" s="263" t="s">
        <v>127</v>
      </c>
      <c r="J1272" t="s">
        <v>4807</v>
      </c>
      <c r="L1272">
        <f>IFERROR(INDEX(所属情報!$E:$E,MATCH(男子登録情報!A1272,所属情報!$A:$A,0)),"")</f>
        <v>492302</v>
      </c>
      <c r="M1272" t="str">
        <f t="shared" si="38"/>
        <v>中澤　亮誇 (1)</v>
      </c>
      <c r="N1272" t="str">
        <f t="shared" si="39"/>
        <v>ﾅｶｻﾞﾜ ﾘｮｳｺﾞ</v>
      </c>
      <c r="O1272" t="str">
        <f>$J1272&amp;" "&amp;$I1272&amp;" "&amp;"("&amp;$F1272&amp;")"</f>
        <v>JPN Ryogo (1)</v>
      </c>
      <c r="P1272" t="s">
        <v>4771</v>
      </c>
      <c r="Q1272" t="s">
        <v>4807</v>
      </c>
      <c r="R1272" s="118" t="str">
        <f>IF($B1272="","",RIGHT($E1272*1000+100+COUNTIF($E$2:$E1272,$E1272),9))</f>
        <v>061214102</v>
      </c>
    </row>
    <row r="1273" spans="1:18" customFormat="1" x14ac:dyDescent="0.4">
      <c r="A1273" s="259" t="s">
        <v>874</v>
      </c>
      <c r="B1273" s="259">
        <v>1272</v>
      </c>
      <c r="C1273" s="259" t="s">
        <v>5764</v>
      </c>
      <c r="D1273" s="259" t="s">
        <v>5765</v>
      </c>
      <c r="E1273" s="261">
        <v>20070317</v>
      </c>
      <c r="F1273" s="262">
        <v>1</v>
      </c>
      <c r="G1273">
        <v>27</v>
      </c>
      <c r="H1273" s="263" t="s">
        <v>6697</v>
      </c>
      <c r="I1273" s="263" t="s">
        <v>6535</v>
      </c>
      <c r="J1273" t="s">
        <v>4807</v>
      </c>
      <c r="L1273">
        <f>IFERROR(INDEX(所属情報!$E:$E,MATCH(男子登録情報!A1273,所属情報!$A:$A,0)),"")</f>
        <v>492302</v>
      </c>
      <c r="M1273" t="str">
        <f t="shared" si="38"/>
        <v>門林　斗貴 (1)</v>
      </c>
      <c r="N1273" t="str">
        <f t="shared" si="39"/>
        <v>ｶﾄﾞﾊﾞﾔｼ ﾄｷ</v>
      </c>
      <c r="O1273" t="str">
        <f>$J1273&amp;" "&amp;$I1273&amp;" "&amp;"("&amp;$F1273&amp;")"</f>
        <v>JPN Toki (1)</v>
      </c>
      <c r="P1273" t="s">
        <v>4796</v>
      </c>
      <c r="Q1273" t="s">
        <v>4807</v>
      </c>
      <c r="R1273" s="118" t="str">
        <f>IF($B1273="","",RIGHT($E1273*1000+100+COUNTIF($E$2:$E1273,$E1273),9))</f>
        <v>070317102</v>
      </c>
    </row>
    <row r="1274" spans="1:18" customFormat="1" x14ac:dyDescent="0.4">
      <c r="A1274" s="259" t="s">
        <v>516</v>
      </c>
      <c r="B1274" s="259">
        <v>1273</v>
      </c>
      <c r="C1274" s="259" t="s">
        <v>2434</v>
      </c>
      <c r="D1274" s="259" t="s">
        <v>2435</v>
      </c>
      <c r="E1274" s="261">
        <v>20030510</v>
      </c>
      <c r="F1274" s="262">
        <v>4</v>
      </c>
      <c r="G1274">
        <v>27</v>
      </c>
      <c r="H1274" s="263" t="s">
        <v>226</v>
      </c>
      <c r="I1274" s="263" t="s">
        <v>834</v>
      </c>
      <c r="J1274" t="s">
        <v>4807</v>
      </c>
      <c r="L1274">
        <f>IFERROR(INDEX(所属情報!$E:$E,MATCH(男子登録情報!A1274,所属情報!$A:$A,0)),"")</f>
        <v>492249</v>
      </c>
      <c r="M1274" t="str">
        <f t="shared" si="38"/>
        <v>石川　真那斗 (4)</v>
      </c>
      <c r="N1274" t="str">
        <f t="shared" si="39"/>
        <v>ｲｼｶﾜ ﾏﾅﾄ</v>
      </c>
      <c r="O1274" t="str">
        <f>$J1274&amp;" "&amp;$I1274&amp;" "&amp;"("&amp;$F1274&amp;")"</f>
        <v>JPN Manato (4)</v>
      </c>
      <c r="P1274" t="s">
        <v>4805</v>
      </c>
      <c r="Q1274" t="s">
        <v>4807</v>
      </c>
      <c r="R1274" s="118" t="str">
        <f>IF($B1274="","",RIGHT($E1274*1000+100+COUNTIF($E$2:$E1274,$E1274),9))</f>
        <v>030510103</v>
      </c>
    </row>
    <row r="1275" spans="1:18" customFormat="1" x14ac:dyDescent="0.4">
      <c r="A1275" s="259" t="s">
        <v>516</v>
      </c>
      <c r="B1275" s="259">
        <v>1274</v>
      </c>
      <c r="C1275" s="259" t="s">
        <v>2436</v>
      </c>
      <c r="D1275" s="259" t="s">
        <v>2437</v>
      </c>
      <c r="E1275" s="261">
        <v>20030422</v>
      </c>
      <c r="F1275" s="262">
        <v>4</v>
      </c>
      <c r="G1275">
        <v>27</v>
      </c>
      <c r="H1275" s="263" t="s">
        <v>336</v>
      </c>
      <c r="I1275" s="263" t="s">
        <v>125</v>
      </c>
      <c r="J1275" t="s">
        <v>4807</v>
      </c>
      <c r="L1275">
        <f>IFERROR(INDEX(所属情報!$E:$E,MATCH(男子登録情報!A1275,所属情報!$A:$A,0)),"")</f>
        <v>492249</v>
      </c>
      <c r="M1275" t="str">
        <f t="shared" si="38"/>
        <v>尾田　力飛 (4)</v>
      </c>
      <c r="N1275" t="str">
        <f t="shared" si="39"/>
        <v>ｵﾀﾞ ﾘｸﾄ</v>
      </c>
      <c r="O1275" t="str">
        <f>$J1275&amp;" "&amp;$I1275&amp;" "&amp;"("&amp;$F1275&amp;")"</f>
        <v>JPN Rikuto (4)</v>
      </c>
      <c r="P1275" t="s">
        <v>4773</v>
      </c>
      <c r="Q1275" t="s">
        <v>4807</v>
      </c>
      <c r="R1275" s="118" t="str">
        <f>IF($B1275="","",RIGHT($E1275*1000+100+COUNTIF($E$2:$E1275,$E1275),9))</f>
        <v>030422104</v>
      </c>
    </row>
    <row r="1276" spans="1:18" customFormat="1" x14ac:dyDescent="0.4">
      <c r="A1276" s="259" t="s">
        <v>516</v>
      </c>
      <c r="B1276" s="259">
        <v>1275</v>
      </c>
      <c r="C1276" s="259" t="s">
        <v>2438</v>
      </c>
      <c r="D1276" s="259" t="s">
        <v>2439</v>
      </c>
      <c r="E1276" s="261">
        <v>20030823</v>
      </c>
      <c r="F1276" s="262">
        <v>4</v>
      </c>
      <c r="G1276">
        <v>28</v>
      </c>
      <c r="H1276" s="263" t="s">
        <v>108</v>
      </c>
      <c r="I1276" s="263" t="s">
        <v>145</v>
      </c>
      <c r="J1276" t="s">
        <v>4807</v>
      </c>
      <c r="L1276">
        <f>IFERROR(INDEX(所属情報!$E:$E,MATCH(男子登録情報!A1276,所属情報!$A:$A,0)),"")</f>
        <v>492249</v>
      </c>
      <c r="M1276" t="str">
        <f t="shared" si="38"/>
        <v>田中　慎也 (4)</v>
      </c>
      <c r="N1276" t="str">
        <f t="shared" si="39"/>
        <v>ﾀﾅｶ ｼﾝﾔ</v>
      </c>
      <c r="O1276" t="str">
        <f>$J1276&amp;" "&amp;$I1276&amp;" "&amp;"("&amp;$F1276&amp;")"</f>
        <v>JPN Shinya (4)</v>
      </c>
      <c r="P1276" t="s">
        <v>4805</v>
      </c>
      <c r="Q1276" t="s">
        <v>4807</v>
      </c>
      <c r="R1276" s="118" t="str">
        <f>IF($B1276="","",RIGHT($E1276*1000+100+COUNTIF($E$2:$E1276,$E1276),9))</f>
        <v>030823102</v>
      </c>
    </row>
    <row r="1277" spans="1:18" customFormat="1" x14ac:dyDescent="0.4">
      <c r="A1277" s="259" t="s">
        <v>516</v>
      </c>
      <c r="B1277" s="259">
        <v>1276</v>
      </c>
      <c r="C1277" s="259" t="s">
        <v>2440</v>
      </c>
      <c r="D1277" s="259" t="s">
        <v>2441</v>
      </c>
      <c r="E1277" s="261">
        <v>20031026</v>
      </c>
      <c r="F1277" s="262">
        <v>4</v>
      </c>
      <c r="G1277">
        <v>27</v>
      </c>
      <c r="H1277" s="263" t="s">
        <v>1065</v>
      </c>
      <c r="I1277" s="263" t="s">
        <v>170</v>
      </c>
      <c r="J1277" t="s">
        <v>4807</v>
      </c>
      <c r="L1277">
        <f>IFERROR(INDEX(所属情報!$E:$E,MATCH(男子登録情報!A1277,所属情報!$A:$A,0)),"")</f>
        <v>492249</v>
      </c>
      <c r="M1277" t="str">
        <f t="shared" si="38"/>
        <v>高瀬　一晟 (4)</v>
      </c>
      <c r="N1277" t="str">
        <f t="shared" si="39"/>
        <v>ﾀｶｾ ｲｯｾｲ</v>
      </c>
      <c r="O1277" t="str">
        <f>$J1277&amp;" "&amp;$I1277&amp;" "&amp;"("&amp;$F1277&amp;")"</f>
        <v>JPN Issei (4)</v>
      </c>
      <c r="P1277" t="s">
        <v>4765</v>
      </c>
      <c r="Q1277" t="s">
        <v>4807</v>
      </c>
      <c r="R1277" s="118" t="str">
        <f>IF($B1277="","",RIGHT($E1277*1000+100+COUNTIF($E$2:$E1277,$E1277),9))</f>
        <v>031026102</v>
      </c>
    </row>
    <row r="1278" spans="1:18" customFormat="1" x14ac:dyDescent="0.4">
      <c r="A1278" s="259" t="s">
        <v>516</v>
      </c>
      <c r="B1278" s="259">
        <v>1277</v>
      </c>
      <c r="C1278" s="259" t="s">
        <v>2442</v>
      </c>
      <c r="D1278" s="259" t="s">
        <v>2443</v>
      </c>
      <c r="E1278" s="261">
        <v>20040227</v>
      </c>
      <c r="F1278" s="262">
        <v>4</v>
      </c>
      <c r="G1278">
        <v>28</v>
      </c>
      <c r="H1278" s="263" t="s">
        <v>387</v>
      </c>
      <c r="I1278" s="263" t="s">
        <v>312</v>
      </c>
      <c r="J1278" t="s">
        <v>4807</v>
      </c>
      <c r="L1278">
        <f>IFERROR(INDEX(所属情報!$E:$E,MATCH(男子登録情報!A1278,所属情報!$A:$A,0)),"")</f>
        <v>492249</v>
      </c>
      <c r="M1278" t="str">
        <f t="shared" si="38"/>
        <v>内田　大稀 (4)</v>
      </c>
      <c r="N1278" t="str">
        <f t="shared" si="39"/>
        <v>ｳﾁﾀﾞ ﾋﾛｷ</v>
      </c>
      <c r="O1278" t="str">
        <f>$J1278&amp;" "&amp;$I1278&amp;" "&amp;"("&amp;$F1278&amp;")"</f>
        <v>JPN Hiroki (4)</v>
      </c>
      <c r="P1278" t="s">
        <v>4765</v>
      </c>
      <c r="Q1278" t="s">
        <v>4807</v>
      </c>
      <c r="R1278" s="118" t="str">
        <f>IF($B1278="","",RIGHT($E1278*1000+100+COUNTIF($E$2:$E1278,$E1278),9))</f>
        <v>040227101</v>
      </c>
    </row>
    <row r="1279" spans="1:18" customFormat="1" x14ac:dyDescent="0.4">
      <c r="A1279" s="259" t="s">
        <v>516</v>
      </c>
      <c r="B1279" s="259">
        <v>1278</v>
      </c>
      <c r="C1279" s="259" t="s">
        <v>2444</v>
      </c>
      <c r="D1279" s="259" t="s">
        <v>2445</v>
      </c>
      <c r="E1279" s="261">
        <v>20030515</v>
      </c>
      <c r="F1279" s="262">
        <v>4</v>
      </c>
      <c r="G1279">
        <v>27</v>
      </c>
      <c r="H1279" s="263" t="s">
        <v>2446</v>
      </c>
      <c r="I1279" s="263" t="s">
        <v>1974</v>
      </c>
      <c r="J1279" t="s">
        <v>4807</v>
      </c>
      <c r="L1279">
        <f>IFERROR(INDEX(所属情報!$E:$E,MATCH(男子登録情報!A1279,所属情報!$A:$A,0)),"")</f>
        <v>492249</v>
      </c>
      <c r="M1279" t="str">
        <f t="shared" si="38"/>
        <v>大荒　大翔 (4)</v>
      </c>
      <c r="N1279" t="str">
        <f t="shared" si="39"/>
        <v>ｵｵｱﾚ ﾀﾞｲﾄ</v>
      </c>
      <c r="O1279" t="str">
        <f>$J1279&amp;" "&amp;$I1279&amp;" "&amp;"("&amp;$F1279&amp;")"</f>
        <v>JPN Daito (4)</v>
      </c>
      <c r="P1279" t="s">
        <v>4765</v>
      </c>
      <c r="Q1279" t="s">
        <v>4807</v>
      </c>
      <c r="R1279" s="118" t="str">
        <f>IF($B1279="","",RIGHT($E1279*1000+100+COUNTIF($E$2:$E1279,$E1279),9))</f>
        <v>030515103</v>
      </c>
    </row>
    <row r="1280" spans="1:18" customFormat="1" x14ac:dyDescent="0.4">
      <c r="A1280" s="259" t="s">
        <v>516</v>
      </c>
      <c r="B1280" s="259">
        <v>1279</v>
      </c>
      <c r="C1280" s="259" t="s">
        <v>2447</v>
      </c>
      <c r="D1280" s="259" t="s">
        <v>2448</v>
      </c>
      <c r="E1280" s="261">
        <v>20031206</v>
      </c>
      <c r="F1280" s="262">
        <v>4</v>
      </c>
      <c r="G1280">
        <v>27</v>
      </c>
      <c r="H1280" s="263" t="s">
        <v>378</v>
      </c>
      <c r="I1280" s="263" t="s">
        <v>406</v>
      </c>
      <c r="J1280" t="s">
        <v>4807</v>
      </c>
      <c r="L1280">
        <f>IFERROR(INDEX(所属情報!$E:$E,MATCH(男子登録情報!A1280,所属情報!$A:$A,0)),"")</f>
        <v>492249</v>
      </c>
      <c r="M1280" t="str">
        <f t="shared" si="38"/>
        <v>尾崎　竜毅 (4)</v>
      </c>
      <c r="N1280" t="str">
        <f t="shared" si="39"/>
        <v>ｵｻﾞｷ ﾀﾂｷ</v>
      </c>
      <c r="O1280" t="str">
        <f>$J1280&amp;" "&amp;$I1280&amp;" "&amp;"("&amp;$F1280&amp;")"</f>
        <v>JPN Tatsuki (4)</v>
      </c>
      <c r="P1280" t="s">
        <v>4765</v>
      </c>
      <c r="Q1280" t="s">
        <v>4807</v>
      </c>
      <c r="R1280" s="118" t="str">
        <f>IF($B1280="","",RIGHT($E1280*1000+100+COUNTIF($E$2:$E1280,$E1280),9))</f>
        <v>031206103</v>
      </c>
    </row>
    <row r="1281" spans="1:18" customFormat="1" x14ac:dyDescent="0.4">
      <c r="A1281" s="259" t="s">
        <v>516</v>
      </c>
      <c r="B1281" s="259">
        <v>1280</v>
      </c>
      <c r="C1281" s="259" t="s">
        <v>2449</v>
      </c>
      <c r="D1281" s="259" t="s">
        <v>2450</v>
      </c>
      <c r="E1281" s="261">
        <v>20031219</v>
      </c>
      <c r="F1281" s="262">
        <v>4</v>
      </c>
      <c r="G1281">
        <v>27</v>
      </c>
      <c r="H1281" s="263" t="s">
        <v>1086</v>
      </c>
      <c r="I1281" s="263" t="s">
        <v>160</v>
      </c>
      <c r="J1281" t="s">
        <v>4807</v>
      </c>
      <c r="L1281">
        <f>IFERROR(INDEX(所属情報!$E:$E,MATCH(男子登録情報!A1281,所属情報!$A:$A,0)),"")</f>
        <v>492249</v>
      </c>
      <c r="M1281" t="str">
        <f t="shared" si="38"/>
        <v>甲斐　直樹 (4)</v>
      </c>
      <c r="N1281" t="str">
        <f t="shared" si="39"/>
        <v>ｶｲ ﾅｵｷ</v>
      </c>
      <c r="O1281" t="str">
        <f>$J1281&amp;" "&amp;$I1281&amp;" "&amp;"("&amp;$F1281&amp;")"</f>
        <v>JPN Naoki (4)</v>
      </c>
      <c r="P1281" t="s">
        <v>4766</v>
      </c>
      <c r="Q1281" t="s">
        <v>4807</v>
      </c>
      <c r="R1281" s="118" t="str">
        <f>IF($B1281="","",RIGHT($E1281*1000+100+COUNTIF($E$2:$E1281,$E1281),9))</f>
        <v>031219102</v>
      </c>
    </row>
    <row r="1282" spans="1:18" customFormat="1" x14ac:dyDescent="0.4">
      <c r="A1282" s="259" t="s">
        <v>516</v>
      </c>
      <c r="B1282" s="259">
        <v>1281</v>
      </c>
      <c r="C1282" s="259" t="s">
        <v>2451</v>
      </c>
      <c r="D1282" s="259" t="s">
        <v>2452</v>
      </c>
      <c r="E1282" s="261">
        <v>20030620</v>
      </c>
      <c r="F1282" s="262">
        <v>4</v>
      </c>
      <c r="G1282">
        <v>29</v>
      </c>
      <c r="H1282" s="263" t="s">
        <v>857</v>
      </c>
      <c r="I1282" s="263" t="s">
        <v>438</v>
      </c>
      <c r="J1282" t="s">
        <v>4807</v>
      </c>
      <c r="L1282">
        <f>IFERROR(INDEX(所属情報!$E:$E,MATCH(男子登録情報!A1282,所属情報!$A:$A,0)),"")</f>
        <v>492249</v>
      </c>
      <c r="M1282" t="str">
        <f t="shared" ref="M1282:M1345" si="40">$C1282&amp;" "&amp;"("&amp;$F1282&amp;")"</f>
        <v>西本　旬雄 (4)</v>
      </c>
      <c r="N1282" t="str">
        <f t="shared" si="39"/>
        <v>ﾆｼﾓﾄ ﾄｷｵ</v>
      </c>
      <c r="O1282" t="str">
        <f>$J1282&amp;" "&amp;$I1282&amp;" "&amp;"("&amp;$F1282&amp;")"</f>
        <v>JPN Tokio (4)</v>
      </c>
      <c r="P1282" t="s">
        <v>4765</v>
      </c>
      <c r="Q1282" t="s">
        <v>4807</v>
      </c>
      <c r="R1282" s="118" t="str">
        <f>IF($B1282="","",RIGHT($E1282*1000+100+COUNTIF($E$2:$E1282,$E1282),9))</f>
        <v>030620101</v>
      </c>
    </row>
    <row r="1283" spans="1:18" customFormat="1" x14ac:dyDescent="0.4">
      <c r="A1283" s="259" t="s">
        <v>516</v>
      </c>
      <c r="B1283" s="259">
        <v>1282</v>
      </c>
      <c r="C1283" s="259" t="s">
        <v>2453</v>
      </c>
      <c r="D1283" s="259" t="s">
        <v>2454</v>
      </c>
      <c r="E1283" s="261">
        <v>20040201</v>
      </c>
      <c r="F1283" s="262">
        <v>4</v>
      </c>
      <c r="G1283">
        <v>26</v>
      </c>
      <c r="H1283" s="263" t="s">
        <v>169</v>
      </c>
      <c r="I1283" s="263" t="s">
        <v>46</v>
      </c>
      <c r="J1283" t="s">
        <v>4807</v>
      </c>
      <c r="L1283">
        <f>IFERROR(INDEX(所属情報!$E:$E,MATCH(男子登録情報!A1283,所属情報!$A:$A,0)),"")</f>
        <v>492249</v>
      </c>
      <c r="M1283" t="str">
        <f t="shared" si="40"/>
        <v>山下　椋生 (4)</v>
      </c>
      <c r="N1283" t="str">
        <f t="shared" ref="N1283:N1346" si="41">$D1283</f>
        <v>ﾔﾏｼﾀ ﾘｮｳｾｲ</v>
      </c>
      <c r="O1283" t="str">
        <f>$J1283&amp;" "&amp;$I1283&amp;" "&amp;"("&amp;$F1283&amp;")"</f>
        <v>JPN Ryosei (4)</v>
      </c>
      <c r="P1283" t="s">
        <v>4765</v>
      </c>
      <c r="Q1283" t="s">
        <v>4807</v>
      </c>
      <c r="R1283" s="118" t="str">
        <f>IF($B1283="","",RIGHT($E1283*1000+100+COUNTIF($E$2:$E1283,$E1283),9))</f>
        <v>040201101</v>
      </c>
    </row>
    <row r="1284" spans="1:18" customFormat="1" x14ac:dyDescent="0.4">
      <c r="A1284" s="259" t="s">
        <v>516</v>
      </c>
      <c r="B1284" s="259">
        <v>1283</v>
      </c>
      <c r="C1284" s="259" t="s">
        <v>2455</v>
      </c>
      <c r="D1284" s="259" t="s">
        <v>2456</v>
      </c>
      <c r="E1284" s="261">
        <v>20031003</v>
      </c>
      <c r="F1284" s="262">
        <v>4</v>
      </c>
      <c r="G1284">
        <v>29</v>
      </c>
      <c r="H1284" s="263" t="s">
        <v>2457</v>
      </c>
      <c r="I1284" s="263" t="s">
        <v>54</v>
      </c>
      <c r="J1284" t="s">
        <v>4807</v>
      </c>
      <c r="L1284">
        <f>IFERROR(INDEX(所属情報!$E:$E,MATCH(男子登録情報!A1284,所属情報!$A:$A,0)),"")</f>
        <v>492249</v>
      </c>
      <c r="M1284" t="str">
        <f t="shared" si="40"/>
        <v>東奥　倖希 (4)</v>
      </c>
      <c r="N1284" t="str">
        <f t="shared" si="41"/>
        <v>ﾋｶﾞｼｵｸ ｺｳｷ</v>
      </c>
      <c r="O1284" t="str">
        <f>$J1284&amp;" "&amp;$I1284&amp;" "&amp;"("&amp;$F1284&amp;")"</f>
        <v>JPN Koki (4)</v>
      </c>
      <c r="P1284" t="s">
        <v>4771</v>
      </c>
      <c r="Q1284" t="s">
        <v>4807</v>
      </c>
      <c r="R1284" s="118" t="str">
        <f>IF($B1284="","",RIGHT($E1284*1000+100+COUNTIF($E$2:$E1284,$E1284),9))</f>
        <v>031003101</v>
      </c>
    </row>
    <row r="1285" spans="1:18" customFormat="1" x14ac:dyDescent="0.4">
      <c r="A1285" s="259" t="s">
        <v>516</v>
      </c>
      <c r="B1285" s="259">
        <v>1284</v>
      </c>
      <c r="C1285" s="259" t="s">
        <v>3892</v>
      </c>
      <c r="D1285" s="259" t="s">
        <v>3893</v>
      </c>
      <c r="E1285" s="261">
        <v>20040919</v>
      </c>
      <c r="F1285" s="262">
        <v>3</v>
      </c>
      <c r="G1285">
        <v>27</v>
      </c>
      <c r="H1285" s="263" t="s">
        <v>49</v>
      </c>
      <c r="I1285" s="263" t="s">
        <v>334</v>
      </c>
      <c r="J1285" t="s">
        <v>4807</v>
      </c>
      <c r="L1285">
        <f>IFERROR(INDEX(所属情報!$E:$E,MATCH(男子登録情報!A1285,所属情報!$A:$A,0)),"")</f>
        <v>492249</v>
      </c>
      <c r="M1285" t="str">
        <f t="shared" si="40"/>
        <v>北村　蓮太郎 (3)</v>
      </c>
      <c r="N1285" t="str">
        <f t="shared" si="41"/>
        <v>ｷﾀﾑﾗ ﾚﾝﾀﾛｳ</v>
      </c>
      <c r="O1285" t="str">
        <f>$J1285&amp;" "&amp;$I1285&amp;" "&amp;"("&amp;$F1285&amp;")"</f>
        <v>JPN Rentaro (3)</v>
      </c>
      <c r="P1285" t="s">
        <v>4765</v>
      </c>
      <c r="Q1285" t="s">
        <v>4807</v>
      </c>
      <c r="R1285" s="118" t="str">
        <f>IF($B1285="","",RIGHT($E1285*1000+100+COUNTIF($E$2:$E1285,$E1285),9))</f>
        <v>040919101</v>
      </c>
    </row>
    <row r="1286" spans="1:18" customFormat="1" x14ac:dyDescent="0.4">
      <c r="A1286" s="259" t="s">
        <v>516</v>
      </c>
      <c r="B1286" s="259">
        <v>1285</v>
      </c>
      <c r="C1286" s="259" t="s">
        <v>3894</v>
      </c>
      <c r="D1286" s="259" t="s">
        <v>3895</v>
      </c>
      <c r="E1286" s="261">
        <v>20041129</v>
      </c>
      <c r="F1286" s="262">
        <v>3</v>
      </c>
      <c r="G1286">
        <v>26</v>
      </c>
      <c r="H1286" s="263" t="s">
        <v>384</v>
      </c>
      <c r="I1286" s="263" t="s">
        <v>287</v>
      </c>
      <c r="J1286" t="s">
        <v>4807</v>
      </c>
      <c r="L1286">
        <f>IFERROR(INDEX(所属情報!$E:$E,MATCH(男子登録情報!A1286,所属情報!$A:$A,0)),"")</f>
        <v>492249</v>
      </c>
      <c r="M1286" t="str">
        <f t="shared" si="40"/>
        <v>藤井　暖 (3)</v>
      </c>
      <c r="N1286" t="str">
        <f t="shared" si="41"/>
        <v>ﾌｼﾞｲ ﾊﾙ</v>
      </c>
      <c r="O1286" t="str">
        <f>$J1286&amp;" "&amp;$I1286&amp;" "&amp;"("&amp;$F1286&amp;")"</f>
        <v>JPN Haru (3)</v>
      </c>
      <c r="P1286" t="s">
        <v>4771</v>
      </c>
      <c r="Q1286" t="s">
        <v>4807</v>
      </c>
      <c r="R1286" s="118" t="str">
        <f>IF($B1286="","",RIGHT($E1286*1000+100+COUNTIF($E$2:$E1286,$E1286),9))</f>
        <v>041129102</v>
      </c>
    </row>
    <row r="1287" spans="1:18" customFormat="1" x14ac:dyDescent="0.4">
      <c r="A1287" s="259" t="s">
        <v>516</v>
      </c>
      <c r="B1287" s="259">
        <v>1286</v>
      </c>
      <c r="C1287" s="259" t="s">
        <v>3896</v>
      </c>
      <c r="D1287" s="259" t="s">
        <v>3897</v>
      </c>
      <c r="E1287" s="261">
        <v>20050209</v>
      </c>
      <c r="F1287" s="262">
        <v>3</v>
      </c>
      <c r="G1287">
        <v>26</v>
      </c>
      <c r="H1287" s="263" t="s">
        <v>60</v>
      </c>
      <c r="I1287" s="263" t="s">
        <v>4519</v>
      </c>
      <c r="J1287" t="s">
        <v>4807</v>
      </c>
      <c r="L1287">
        <f>IFERROR(INDEX(所属情報!$E:$E,MATCH(男子登録情報!A1287,所属情報!$A:$A,0)),"")</f>
        <v>492249</v>
      </c>
      <c r="M1287" t="str">
        <f t="shared" si="40"/>
        <v>加藤　一閃 (3)</v>
      </c>
      <c r="N1287" t="str">
        <f t="shared" si="41"/>
        <v>ｶﾄｳ ﾋﾄｾ</v>
      </c>
      <c r="O1287" t="str">
        <f>$J1287&amp;" "&amp;$I1287&amp;" "&amp;"("&amp;$F1287&amp;")"</f>
        <v>JPN Hitose (3)</v>
      </c>
      <c r="P1287" t="s">
        <v>4765</v>
      </c>
      <c r="Q1287" t="s">
        <v>4807</v>
      </c>
      <c r="R1287" s="118" t="str">
        <f>IF($B1287="","",RIGHT($E1287*1000+100+COUNTIF($E$2:$E1287,$E1287),9))</f>
        <v>050209101</v>
      </c>
    </row>
    <row r="1288" spans="1:18" customFormat="1" x14ac:dyDescent="0.4">
      <c r="A1288" s="259" t="s">
        <v>516</v>
      </c>
      <c r="B1288" s="259">
        <v>1287</v>
      </c>
      <c r="C1288" s="259" t="s">
        <v>3898</v>
      </c>
      <c r="D1288" s="259" t="s">
        <v>3899</v>
      </c>
      <c r="E1288" s="261">
        <v>20041125</v>
      </c>
      <c r="F1288" s="262">
        <v>3</v>
      </c>
      <c r="G1288">
        <v>29</v>
      </c>
      <c r="H1288" s="263" t="s">
        <v>4520</v>
      </c>
      <c r="I1288" s="263" t="s">
        <v>179</v>
      </c>
      <c r="J1288" t="s">
        <v>4807</v>
      </c>
      <c r="L1288">
        <f>IFERROR(INDEX(所属情報!$E:$E,MATCH(男子登録情報!A1288,所属情報!$A:$A,0)),"")</f>
        <v>492249</v>
      </c>
      <c r="M1288" t="str">
        <f t="shared" si="40"/>
        <v>木原　琉聖 (3)</v>
      </c>
      <c r="N1288" t="str">
        <f t="shared" si="41"/>
        <v>ｷﾊﾗ ﾘｭｳｾｲ</v>
      </c>
      <c r="O1288" t="str">
        <f>$J1288&amp;" "&amp;$I1288&amp;" "&amp;"("&amp;$F1288&amp;")"</f>
        <v>JPN Ryusei (3)</v>
      </c>
      <c r="P1288" t="s">
        <v>4765</v>
      </c>
      <c r="Q1288" t="s">
        <v>4807</v>
      </c>
      <c r="R1288" s="118" t="str">
        <f>IF($B1288="","",RIGHT($E1288*1000+100+COUNTIF($E$2:$E1288,$E1288),9))</f>
        <v>041125101</v>
      </c>
    </row>
    <row r="1289" spans="1:18" customFormat="1" x14ac:dyDescent="0.4">
      <c r="A1289" s="259" t="s">
        <v>516</v>
      </c>
      <c r="B1289" s="259">
        <v>1288</v>
      </c>
      <c r="C1289" s="259" t="s">
        <v>3900</v>
      </c>
      <c r="D1289" s="259" t="s">
        <v>3901</v>
      </c>
      <c r="E1289" s="261">
        <v>20050315</v>
      </c>
      <c r="F1289" s="262">
        <v>3</v>
      </c>
      <c r="G1289">
        <v>29</v>
      </c>
      <c r="H1289" s="263" t="s">
        <v>4521</v>
      </c>
      <c r="I1289" s="263" t="s">
        <v>213</v>
      </c>
      <c r="J1289" t="s">
        <v>4807</v>
      </c>
      <c r="L1289">
        <f>IFERROR(INDEX(所属情報!$E:$E,MATCH(男子登録情報!A1289,所属情報!$A:$A,0)),"")</f>
        <v>492249</v>
      </c>
      <c r="M1289" t="str">
        <f t="shared" si="40"/>
        <v>脇本　誠也 (3)</v>
      </c>
      <c r="N1289" t="str">
        <f t="shared" si="41"/>
        <v>ﾜｷﾓﾄ ｾｲﾔ</v>
      </c>
      <c r="O1289" t="str">
        <f>$J1289&amp;" "&amp;$I1289&amp;" "&amp;"("&amp;$F1289&amp;")"</f>
        <v>JPN Seiya (3)</v>
      </c>
      <c r="P1289" t="s">
        <v>4787</v>
      </c>
      <c r="Q1289" t="s">
        <v>4807</v>
      </c>
      <c r="R1289" s="118" t="str">
        <f>IF($B1289="","",RIGHT($E1289*1000+100+COUNTIF($E$2:$E1289,$E1289),9))</f>
        <v>050315102</v>
      </c>
    </row>
    <row r="1290" spans="1:18" customFormat="1" x14ac:dyDescent="0.4">
      <c r="A1290" s="259" t="s">
        <v>516</v>
      </c>
      <c r="B1290" s="259">
        <v>1289</v>
      </c>
      <c r="C1290" s="259" t="s">
        <v>3902</v>
      </c>
      <c r="D1290" s="259" t="s">
        <v>3903</v>
      </c>
      <c r="E1290" s="261">
        <v>20040804</v>
      </c>
      <c r="F1290" s="262">
        <v>3</v>
      </c>
      <c r="G1290">
        <v>27</v>
      </c>
      <c r="H1290" s="263" t="s">
        <v>74</v>
      </c>
      <c r="I1290" s="263" t="s">
        <v>2653</v>
      </c>
      <c r="J1290" t="s">
        <v>4807</v>
      </c>
      <c r="L1290">
        <f>IFERROR(INDEX(所属情報!$E:$E,MATCH(男子登録情報!A1290,所属情報!$A:$A,0)),"")</f>
        <v>492249</v>
      </c>
      <c r="M1290" t="str">
        <f t="shared" si="40"/>
        <v>植田　圭一 (3)</v>
      </c>
      <c r="N1290" t="str">
        <f t="shared" si="41"/>
        <v>ｳｴﾀﾞ ｹｲｲﾁ</v>
      </c>
      <c r="O1290" t="str">
        <f>$J1290&amp;" "&amp;$I1290&amp;" "&amp;"("&amp;$F1290&amp;")"</f>
        <v>JPN Keiichi (3)</v>
      </c>
      <c r="P1290" t="s">
        <v>4765</v>
      </c>
      <c r="Q1290" t="s">
        <v>4807</v>
      </c>
      <c r="R1290" s="118" t="str">
        <f>IF($B1290="","",RIGHT($E1290*1000+100+COUNTIF($E$2:$E1290,$E1290),9))</f>
        <v>040804101</v>
      </c>
    </row>
    <row r="1291" spans="1:18" customFormat="1" x14ac:dyDescent="0.4">
      <c r="A1291" s="259" t="s">
        <v>516</v>
      </c>
      <c r="B1291" s="259">
        <v>1290</v>
      </c>
      <c r="C1291" s="259" t="s">
        <v>3904</v>
      </c>
      <c r="D1291" s="259" t="s">
        <v>3905</v>
      </c>
      <c r="E1291" s="261">
        <v>20040503</v>
      </c>
      <c r="F1291" s="262">
        <v>3</v>
      </c>
      <c r="G1291">
        <v>27</v>
      </c>
      <c r="H1291" s="263" t="s">
        <v>65</v>
      </c>
      <c r="I1291" s="263" t="s">
        <v>158</v>
      </c>
      <c r="J1291" t="s">
        <v>4807</v>
      </c>
      <c r="L1291">
        <f>IFERROR(INDEX(所属情報!$E:$E,MATCH(男子登録情報!A1291,所属情報!$A:$A,0)),"")</f>
        <v>492249</v>
      </c>
      <c r="M1291" t="str">
        <f t="shared" si="40"/>
        <v>竹内　快斗 (3)</v>
      </c>
      <c r="N1291" t="str">
        <f t="shared" si="41"/>
        <v>ﾀｹｳﾁ ｶｲﾄ</v>
      </c>
      <c r="O1291" t="str">
        <f>$J1291&amp;" "&amp;$I1291&amp;" "&amp;"("&amp;$F1291&amp;")"</f>
        <v>JPN Kaito (3)</v>
      </c>
      <c r="P1291" t="s">
        <v>4765</v>
      </c>
      <c r="Q1291" t="s">
        <v>4807</v>
      </c>
      <c r="R1291" s="118" t="str">
        <f>IF($B1291="","",RIGHT($E1291*1000+100+COUNTIF($E$2:$E1291,$E1291),9))</f>
        <v>040503101</v>
      </c>
    </row>
    <row r="1292" spans="1:18" customFormat="1" x14ac:dyDescent="0.4">
      <c r="A1292" s="259" t="s">
        <v>516</v>
      </c>
      <c r="B1292" s="259">
        <v>1291</v>
      </c>
      <c r="C1292" s="259" t="s">
        <v>3906</v>
      </c>
      <c r="D1292" s="259" t="s">
        <v>3907</v>
      </c>
      <c r="E1292" s="261">
        <v>20040505</v>
      </c>
      <c r="F1292" s="262">
        <v>3</v>
      </c>
      <c r="G1292">
        <v>27</v>
      </c>
      <c r="H1292" s="263" t="s">
        <v>245</v>
      </c>
      <c r="I1292" s="263" t="s">
        <v>184</v>
      </c>
      <c r="J1292" t="s">
        <v>4807</v>
      </c>
      <c r="L1292">
        <f>IFERROR(INDEX(所属情報!$E:$E,MATCH(男子登録情報!A1292,所属情報!$A:$A,0)),"")</f>
        <v>492249</v>
      </c>
      <c r="M1292" t="str">
        <f t="shared" si="40"/>
        <v>渡邊　朝陽 (3)</v>
      </c>
      <c r="N1292" t="str">
        <f t="shared" si="41"/>
        <v>ﾜﾀﾅﾍﾞ ｱｻﾋ</v>
      </c>
      <c r="O1292" t="str">
        <f>$J1292&amp;" "&amp;$I1292&amp;" "&amp;"("&amp;$F1292&amp;")"</f>
        <v>JPN Asahi (3)</v>
      </c>
      <c r="P1292" t="s">
        <v>4765</v>
      </c>
      <c r="Q1292" t="s">
        <v>4807</v>
      </c>
      <c r="R1292" s="118" t="str">
        <f>IF($B1292="","",RIGHT($E1292*1000+100+COUNTIF($E$2:$E1292,$E1292),9))</f>
        <v>040505101</v>
      </c>
    </row>
    <row r="1293" spans="1:18" customFormat="1" x14ac:dyDescent="0.4">
      <c r="A1293" s="259" t="s">
        <v>516</v>
      </c>
      <c r="B1293" s="259">
        <v>1292</v>
      </c>
      <c r="C1293" s="259" t="s">
        <v>3908</v>
      </c>
      <c r="D1293" s="259" t="s">
        <v>3909</v>
      </c>
      <c r="E1293" s="261">
        <v>20040921</v>
      </c>
      <c r="F1293" s="262">
        <v>3</v>
      </c>
      <c r="G1293">
        <v>28</v>
      </c>
      <c r="H1293" s="263" t="s">
        <v>267</v>
      </c>
      <c r="I1293" s="263" t="s">
        <v>4522</v>
      </c>
      <c r="J1293" t="s">
        <v>4807</v>
      </c>
      <c r="L1293">
        <f>IFERROR(INDEX(所属情報!$E:$E,MATCH(男子登録情報!A1293,所属情報!$A:$A,0)),"")</f>
        <v>492249</v>
      </c>
      <c r="M1293" t="str">
        <f t="shared" si="40"/>
        <v>中西　火々良 (3)</v>
      </c>
      <c r="N1293" t="str">
        <f t="shared" si="41"/>
        <v>ﾅｶﾆｼ ﾎﾑﾗ</v>
      </c>
      <c r="O1293" t="str">
        <f>$J1293&amp;" "&amp;$I1293&amp;" "&amp;"("&amp;$F1293&amp;")"</f>
        <v>JPN Homura (3)</v>
      </c>
      <c r="P1293" t="s">
        <v>4765</v>
      </c>
      <c r="Q1293" t="s">
        <v>4807</v>
      </c>
      <c r="R1293" s="118" t="str">
        <f>IF($B1293="","",RIGHT($E1293*1000+100+COUNTIF($E$2:$E1293,$E1293),9))</f>
        <v>040921103</v>
      </c>
    </row>
    <row r="1294" spans="1:18" customFormat="1" x14ac:dyDescent="0.4">
      <c r="A1294" s="259" t="s">
        <v>516</v>
      </c>
      <c r="B1294" s="259">
        <v>1293</v>
      </c>
      <c r="C1294" s="259" t="s">
        <v>3910</v>
      </c>
      <c r="D1294" s="259" t="s">
        <v>3911</v>
      </c>
      <c r="E1294" s="261">
        <v>20050122</v>
      </c>
      <c r="F1294" s="262">
        <v>3</v>
      </c>
      <c r="G1294">
        <v>37</v>
      </c>
      <c r="H1294" s="263" t="s">
        <v>182</v>
      </c>
      <c r="I1294" s="263" t="s">
        <v>2670</v>
      </c>
      <c r="J1294" t="s">
        <v>4807</v>
      </c>
      <c r="L1294">
        <f>IFERROR(INDEX(所属情報!$E:$E,MATCH(男子登録情報!A1294,所属情報!$A:$A,0)),"")</f>
        <v>492249</v>
      </c>
      <c r="M1294" t="str">
        <f t="shared" si="40"/>
        <v>松山　翔星 (3)</v>
      </c>
      <c r="N1294" t="str">
        <f t="shared" si="41"/>
        <v>ﾏﾂﾔﾏ ｼｮｳｾｲ</v>
      </c>
      <c r="O1294" t="str">
        <f>$J1294&amp;" "&amp;$I1294&amp;" "&amp;"("&amp;$F1294&amp;")"</f>
        <v>JPN Shosei (3)</v>
      </c>
      <c r="P1294" t="s">
        <v>4771</v>
      </c>
      <c r="Q1294" t="s">
        <v>4807</v>
      </c>
      <c r="R1294" s="118" t="str">
        <f>IF($B1294="","",RIGHT($E1294*1000+100+COUNTIF($E$2:$E1294,$E1294),9))</f>
        <v>050122101</v>
      </c>
    </row>
    <row r="1295" spans="1:18" customFormat="1" x14ac:dyDescent="0.4">
      <c r="A1295" s="259" t="s">
        <v>516</v>
      </c>
      <c r="B1295" s="259">
        <v>1294</v>
      </c>
      <c r="C1295" s="259" t="s">
        <v>3912</v>
      </c>
      <c r="D1295" s="259" t="s">
        <v>3913</v>
      </c>
      <c r="E1295" s="261">
        <v>20050105</v>
      </c>
      <c r="F1295" s="262">
        <v>3</v>
      </c>
      <c r="G1295">
        <v>28</v>
      </c>
      <c r="H1295" s="263" t="s">
        <v>74</v>
      </c>
      <c r="I1295" s="263" t="s">
        <v>279</v>
      </c>
      <c r="J1295" t="s">
        <v>4807</v>
      </c>
      <c r="L1295">
        <f>IFERROR(INDEX(所属情報!$E:$E,MATCH(男子登録情報!A1295,所属情報!$A:$A,0)),"")</f>
        <v>492249</v>
      </c>
      <c r="M1295" t="str">
        <f t="shared" si="40"/>
        <v>上田　隼也 (3)</v>
      </c>
      <c r="N1295" t="str">
        <f t="shared" si="41"/>
        <v>ｳｴﾀﾞ ｼｭﾝﾔ</v>
      </c>
      <c r="O1295" t="str">
        <f>$J1295&amp;" "&amp;$I1295&amp;" "&amp;"("&amp;$F1295&amp;")"</f>
        <v>JPN Shunya (3)</v>
      </c>
      <c r="P1295" t="s">
        <v>4765</v>
      </c>
      <c r="Q1295" t="s">
        <v>4807</v>
      </c>
      <c r="R1295" s="118" t="str">
        <f>IF($B1295="","",RIGHT($E1295*1000+100+COUNTIF($E$2:$E1295,$E1295),9))</f>
        <v>050105101</v>
      </c>
    </row>
    <row r="1296" spans="1:18" customFormat="1" x14ac:dyDescent="0.4">
      <c r="A1296" s="259" t="s">
        <v>516</v>
      </c>
      <c r="B1296" s="259">
        <v>1295</v>
      </c>
      <c r="C1296" s="259" t="s">
        <v>3914</v>
      </c>
      <c r="D1296" s="259" t="s">
        <v>3915</v>
      </c>
      <c r="E1296" s="261">
        <v>20040415</v>
      </c>
      <c r="F1296" s="262">
        <v>3</v>
      </c>
      <c r="G1296">
        <v>27</v>
      </c>
      <c r="H1296" s="263" t="s">
        <v>4523</v>
      </c>
      <c r="I1296" s="263" t="s">
        <v>222</v>
      </c>
      <c r="J1296" t="s">
        <v>4807</v>
      </c>
      <c r="L1296">
        <f>IFERROR(INDEX(所属情報!$E:$E,MATCH(男子登録情報!A1296,所属情報!$A:$A,0)),"")</f>
        <v>492249</v>
      </c>
      <c r="M1296" t="str">
        <f t="shared" si="40"/>
        <v>三澤　陽斗 (3)</v>
      </c>
      <c r="N1296" t="str">
        <f t="shared" si="41"/>
        <v>ﾐｻﾜ ﾊﾙﾄ</v>
      </c>
      <c r="O1296" t="str">
        <f>$J1296&amp;" "&amp;$I1296&amp;" "&amp;"("&amp;$F1296&amp;")"</f>
        <v>JPN Haruto (3)</v>
      </c>
      <c r="P1296" t="s">
        <v>4765</v>
      </c>
      <c r="Q1296" t="s">
        <v>4807</v>
      </c>
      <c r="R1296" s="118" t="str">
        <f>IF($B1296="","",RIGHT($E1296*1000+100+COUNTIF($E$2:$E1296,$E1296),9))</f>
        <v>040415102</v>
      </c>
    </row>
    <row r="1297" spans="1:18" customFormat="1" x14ac:dyDescent="0.4">
      <c r="A1297" s="259" t="s">
        <v>516</v>
      </c>
      <c r="B1297" s="259">
        <v>1296</v>
      </c>
      <c r="C1297" s="259" t="s">
        <v>3916</v>
      </c>
      <c r="D1297" s="259" t="s">
        <v>3917</v>
      </c>
      <c r="E1297" s="261">
        <v>20050208</v>
      </c>
      <c r="F1297" s="262">
        <v>3</v>
      </c>
      <c r="G1297">
        <v>29</v>
      </c>
      <c r="H1297" s="263" t="s">
        <v>410</v>
      </c>
      <c r="I1297" s="263" t="s">
        <v>292</v>
      </c>
      <c r="J1297" t="s">
        <v>4807</v>
      </c>
      <c r="L1297">
        <f>IFERROR(INDEX(所属情報!$E:$E,MATCH(男子登録情報!A1297,所属情報!$A:$A,0)),"")</f>
        <v>492249</v>
      </c>
      <c r="M1297" t="str">
        <f t="shared" si="40"/>
        <v>吉本　将希 (3)</v>
      </c>
      <c r="N1297" t="str">
        <f t="shared" si="41"/>
        <v>ﾖｼﾓﾄ ｼｮｳｷ</v>
      </c>
      <c r="O1297" t="str">
        <f>$J1297&amp;" "&amp;$I1297&amp;" "&amp;"("&amp;$F1297&amp;")"</f>
        <v>JPN Shoki (3)</v>
      </c>
      <c r="P1297" t="s">
        <v>4765</v>
      </c>
      <c r="Q1297" t="s">
        <v>4807</v>
      </c>
      <c r="R1297" s="118" t="str">
        <f>IF($B1297="","",RIGHT($E1297*1000+100+COUNTIF($E$2:$E1297,$E1297),9))</f>
        <v>050208101</v>
      </c>
    </row>
    <row r="1298" spans="1:18" customFormat="1" x14ac:dyDescent="0.4">
      <c r="A1298" s="259" t="s">
        <v>516</v>
      </c>
      <c r="B1298" s="259">
        <v>1297</v>
      </c>
      <c r="C1298" s="259" t="s">
        <v>5766</v>
      </c>
      <c r="D1298" s="259" t="s">
        <v>5767</v>
      </c>
      <c r="E1298" s="261">
        <v>20050727</v>
      </c>
      <c r="F1298" s="262">
        <v>2</v>
      </c>
      <c r="G1298">
        <v>29</v>
      </c>
      <c r="H1298" s="263" t="s">
        <v>416</v>
      </c>
      <c r="I1298" s="263" t="s">
        <v>485</v>
      </c>
      <c r="J1298" t="s">
        <v>4807</v>
      </c>
      <c r="L1298">
        <f>IFERROR(INDEX(所属情報!$E:$E,MATCH(男子登録情報!A1298,所属情報!$A:$A,0)),"")</f>
        <v>492249</v>
      </c>
      <c r="M1298" t="str">
        <f t="shared" si="40"/>
        <v>岩田　凛太郎 (2)</v>
      </c>
      <c r="N1298" t="str">
        <f t="shared" si="41"/>
        <v>ｲﾜﾀ ﾘﾝﾀﾛｳ</v>
      </c>
      <c r="O1298" t="str">
        <f>$J1298&amp;" "&amp;$I1298&amp;" "&amp;"("&amp;$F1298&amp;")"</f>
        <v>JPN Rintaro (2)</v>
      </c>
      <c r="P1298" t="s">
        <v>4764</v>
      </c>
      <c r="Q1298" t="s">
        <v>4807</v>
      </c>
      <c r="R1298" s="118" t="str">
        <f>IF($B1298="","",RIGHT($E1298*1000+100+COUNTIF($E$2:$E1298,$E1298),9))</f>
        <v>050727101</v>
      </c>
    </row>
    <row r="1299" spans="1:18" customFormat="1" x14ac:dyDescent="0.4">
      <c r="A1299" s="259" t="s">
        <v>516</v>
      </c>
      <c r="B1299" s="259">
        <v>1298</v>
      </c>
      <c r="C1299" s="259" t="s">
        <v>5768</v>
      </c>
      <c r="D1299" s="259" t="s">
        <v>5769</v>
      </c>
      <c r="E1299" s="261">
        <v>20060222</v>
      </c>
      <c r="F1299" s="262">
        <v>2</v>
      </c>
      <c r="G1299">
        <v>29</v>
      </c>
      <c r="H1299" s="263" t="s">
        <v>451</v>
      </c>
      <c r="I1299" s="263" t="s">
        <v>297</v>
      </c>
      <c r="J1299" t="s">
        <v>4807</v>
      </c>
      <c r="L1299">
        <f>IFERROR(INDEX(所属情報!$E:$E,MATCH(男子登録情報!A1299,所属情報!$A:$A,0)),"")</f>
        <v>492249</v>
      </c>
      <c r="M1299" t="str">
        <f t="shared" si="40"/>
        <v>大西　勧也 (2)</v>
      </c>
      <c r="N1299" t="str">
        <f t="shared" si="41"/>
        <v>ｵｵﾆｼ ﾕｷﾔ</v>
      </c>
      <c r="O1299" t="str">
        <f>$J1299&amp;" "&amp;$I1299&amp;" "&amp;"("&amp;$F1299&amp;")"</f>
        <v>JPN Yukiya (2)</v>
      </c>
      <c r="P1299" t="s">
        <v>4765</v>
      </c>
      <c r="Q1299" t="s">
        <v>4807</v>
      </c>
      <c r="R1299" s="118" t="str">
        <f>IF($B1299="","",RIGHT($E1299*1000+100+COUNTIF($E$2:$E1299,$E1299),9))</f>
        <v>060222102</v>
      </c>
    </row>
    <row r="1300" spans="1:18" customFormat="1" x14ac:dyDescent="0.4">
      <c r="A1300" s="259" t="s">
        <v>516</v>
      </c>
      <c r="B1300" s="259">
        <v>1299</v>
      </c>
      <c r="C1300" s="259" t="s">
        <v>5770</v>
      </c>
      <c r="D1300" s="259" t="s">
        <v>5771</v>
      </c>
      <c r="E1300" s="261">
        <v>20051025</v>
      </c>
      <c r="F1300" s="262">
        <v>2</v>
      </c>
      <c r="G1300">
        <v>27</v>
      </c>
      <c r="H1300" s="263" t="s">
        <v>6698</v>
      </c>
      <c r="I1300" s="263" t="s">
        <v>121</v>
      </c>
      <c r="J1300" t="s">
        <v>4807</v>
      </c>
      <c r="L1300">
        <f>IFERROR(INDEX(所属情報!$E:$E,MATCH(男子登録情報!A1300,所属情報!$A:$A,0)),"")</f>
        <v>492249</v>
      </c>
      <c r="M1300" t="str">
        <f t="shared" si="40"/>
        <v>角本　尚也 (2)</v>
      </c>
      <c r="N1300" t="str">
        <f t="shared" si="41"/>
        <v>ｶｸﾓﾄ ﾅｵﾔ</v>
      </c>
      <c r="O1300" t="str">
        <f>$J1300&amp;" "&amp;$I1300&amp;" "&amp;"("&amp;$F1300&amp;")"</f>
        <v>JPN Naoya (2)</v>
      </c>
      <c r="P1300" t="s">
        <v>4765</v>
      </c>
      <c r="Q1300" t="s">
        <v>4807</v>
      </c>
      <c r="R1300" s="118" t="str">
        <f>IF($B1300="","",RIGHT($E1300*1000+100+COUNTIF($E$2:$E1300,$E1300),9))</f>
        <v>051025102</v>
      </c>
    </row>
    <row r="1301" spans="1:18" customFormat="1" x14ac:dyDescent="0.4">
      <c r="A1301" s="259" t="s">
        <v>516</v>
      </c>
      <c r="B1301" s="259">
        <v>1300</v>
      </c>
      <c r="C1301" s="259" t="s">
        <v>5772</v>
      </c>
      <c r="D1301" s="259" t="s">
        <v>5773</v>
      </c>
      <c r="E1301" s="261">
        <v>20060101</v>
      </c>
      <c r="F1301" s="262">
        <v>2</v>
      </c>
      <c r="G1301">
        <v>29</v>
      </c>
      <c r="H1301" s="263" t="s">
        <v>6699</v>
      </c>
      <c r="I1301" s="263" t="s">
        <v>6700</v>
      </c>
      <c r="J1301" t="s">
        <v>4807</v>
      </c>
      <c r="L1301">
        <f>IFERROR(INDEX(所属情報!$E:$E,MATCH(男子登録情報!A1301,所属情報!$A:$A,0)),"")</f>
        <v>492249</v>
      </c>
      <c r="M1301" t="str">
        <f t="shared" si="40"/>
        <v>秋野　樹輝 (2)</v>
      </c>
      <c r="N1301" t="str">
        <f t="shared" si="41"/>
        <v>ｱｷﾉ ｼﾞｭｷ</v>
      </c>
      <c r="O1301" t="str">
        <f>$J1301&amp;" "&amp;$I1301&amp;" "&amp;"("&amp;$F1301&amp;")"</f>
        <v>JPN Juki (2)</v>
      </c>
      <c r="P1301" t="s">
        <v>4765</v>
      </c>
      <c r="Q1301" t="s">
        <v>4807</v>
      </c>
      <c r="R1301" s="118" t="str">
        <f>IF($B1301="","",RIGHT($E1301*1000+100+COUNTIF($E$2:$E1301,$E1301),9))</f>
        <v>060101102</v>
      </c>
    </row>
    <row r="1302" spans="1:18" customFormat="1" x14ac:dyDescent="0.4">
      <c r="A1302" s="259" t="s">
        <v>516</v>
      </c>
      <c r="B1302" s="259">
        <v>1301</v>
      </c>
      <c r="C1302" s="259" t="s">
        <v>5774</v>
      </c>
      <c r="D1302" s="259" t="s">
        <v>5775</v>
      </c>
      <c r="E1302" s="261">
        <v>20050729</v>
      </c>
      <c r="F1302" s="262">
        <v>2</v>
      </c>
      <c r="G1302">
        <v>27</v>
      </c>
      <c r="H1302" s="263" t="s">
        <v>336</v>
      </c>
      <c r="I1302" s="263" t="s">
        <v>377</v>
      </c>
      <c r="J1302" t="s">
        <v>4807</v>
      </c>
      <c r="L1302">
        <f>IFERROR(INDEX(所属情報!$E:$E,MATCH(男子登録情報!A1302,所属情報!$A:$A,0)),"")</f>
        <v>492249</v>
      </c>
      <c r="M1302" t="str">
        <f t="shared" si="40"/>
        <v>小田　匠人 (2)</v>
      </c>
      <c r="N1302" t="str">
        <f t="shared" si="41"/>
        <v>ｵﾀﾞ ﾀｸﾄ</v>
      </c>
      <c r="O1302" t="str">
        <f>$J1302&amp;" "&amp;$I1302&amp;" "&amp;"("&amp;$F1302&amp;")"</f>
        <v>JPN Takuto (2)</v>
      </c>
      <c r="P1302" t="s">
        <v>4765</v>
      </c>
      <c r="Q1302" t="s">
        <v>4807</v>
      </c>
      <c r="R1302" s="118" t="str">
        <f>IF($B1302="","",RIGHT($E1302*1000+100+COUNTIF($E$2:$E1302,$E1302),9))</f>
        <v>050729101</v>
      </c>
    </row>
    <row r="1303" spans="1:18" customFormat="1" x14ac:dyDescent="0.4">
      <c r="A1303" s="259" t="s">
        <v>516</v>
      </c>
      <c r="B1303" s="259">
        <v>1302</v>
      </c>
      <c r="C1303" s="259" t="s">
        <v>5776</v>
      </c>
      <c r="D1303" s="259" t="s">
        <v>5777</v>
      </c>
      <c r="E1303" s="261">
        <v>20051218</v>
      </c>
      <c r="F1303" s="262">
        <v>2</v>
      </c>
      <c r="G1303">
        <v>28</v>
      </c>
      <c r="H1303" s="263" t="s">
        <v>1086</v>
      </c>
      <c r="I1303" s="263" t="s">
        <v>62</v>
      </c>
      <c r="J1303" t="s">
        <v>4807</v>
      </c>
      <c r="L1303">
        <f>IFERROR(INDEX(所属情報!$E:$E,MATCH(男子登録情報!A1303,所属情報!$A:$A,0)),"")</f>
        <v>492249</v>
      </c>
      <c r="M1303" t="str">
        <f t="shared" si="40"/>
        <v>甲斐　傑 (2)</v>
      </c>
      <c r="N1303" t="str">
        <f t="shared" si="41"/>
        <v>ｶｲ ｽｸﾞﾙ</v>
      </c>
      <c r="O1303" t="str">
        <f>$J1303&amp;" "&amp;$I1303&amp;" "&amp;"("&amp;$F1303&amp;")"</f>
        <v>JPN Suguru (2)</v>
      </c>
      <c r="P1303" t="s">
        <v>4771</v>
      </c>
      <c r="Q1303" t="s">
        <v>4807</v>
      </c>
      <c r="R1303" s="118" t="str">
        <f>IF($B1303="","",RIGHT($E1303*1000+100+COUNTIF($E$2:$E1303,$E1303),9))</f>
        <v>051218101</v>
      </c>
    </row>
    <row r="1304" spans="1:18" customFormat="1" x14ac:dyDescent="0.4">
      <c r="A1304" s="259" t="s">
        <v>516</v>
      </c>
      <c r="B1304" s="259">
        <v>1303</v>
      </c>
      <c r="C1304" s="259" t="s">
        <v>5778</v>
      </c>
      <c r="D1304" s="259" t="s">
        <v>5779</v>
      </c>
      <c r="E1304" s="261">
        <v>20051223</v>
      </c>
      <c r="F1304" s="262">
        <v>2</v>
      </c>
      <c r="G1304">
        <v>29</v>
      </c>
      <c r="H1304" s="263" t="s">
        <v>6701</v>
      </c>
      <c r="I1304" s="263" t="s">
        <v>222</v>
      </c>
      <c r="J1304" t="s">
        <v>4807</v>
      </c>
      <c r="L1304">
        <f>IFERROR(INDEX(所属情報!$E:$E,MATCH(男子登録情報!A1304,所属情報!$A:$A,0)),"")</f>
        <v>492249</v>
      </c>
      <c r="M1304" t="str">
        <f t="shared" si="40"/>
        <v>欅　晴仁 (2)</v>
      </c>
      <c r="N1304" t="str">
        <f t="shared" si="41"/>
        <v>ｹﾔｷ ﾊﾙﾄ</v>
      </c>
      <c r="O1304" t="str">
        <f>$J1304&amp;" "&amp;$I1304&amp;" "&amp;"("&amp;$F1304&amp;")"</f>
        <v>JPN Haruto (2)</v>
      </c>
      <c r="P1304" t="s">
        <v>4765</v>
      </c>
      <c r="Q1304" t="s">
        <v>4807</v>
      </c>
      <c r="R1304" s="118" t="str">
        <f>IF($B1304="","",RIGHT($E1304*1000+100+COUNTIF($E$2:$E1304,$E1304),9))</f>
        <v>051223102</v>
      </c>
    </row>
    <row r="1305" spans="1:18" customFormat="1" x14ac:dyDescent="0.4">
      <c r="A1305" s="259" t="s">
        <v>516</v>
      </c>
      <c r="B1305" s="259">
        <v>1304</v>
      </c>
      <c r="C1305" s="259" t="s">
        <v>5780</v>
      </c>
      <c r="D1305" s="259" t="s">
        <v>5781</v>
      </c>
      <c r="E1305" s="261">
        <v>20050419</v>
      </c>
      <c r="F1305" s="262">
        <v>2</v>
      </c>
      <c r="G1305">
        <v>26</v>
      </c>
      <c r="H1305" s="263" t="s">
        <v>6702</v>
      </c>
      <c r="I1305" s="263" t="s">
        <v>37</v>
      </c>
      <c r="J1305" t="s">
        <v>4807</v>
      </c>
      <c r="L1305">
        <f>IFERROR(INDEX(所属情報!$E:$E,MATCH(男子登録情報!A1305,所属情報!$A:$A,0)),"")</f>
        <v>492249</v>
      </c>
      <c r="M1305" t="str">
        <f t="shared" si="40"/>
        <v>小口　遥大 (2)</v>
      </c>
      <c r="N1305" t="str">
        <f t="shared" si="41"/>
        <v>ｺｸﾞﾁ ﾊﾙｷ</v>
      </c>
      <c r="O1305" t="str">
        <f>$J1305&amp;" "&amp;$I1305&amp;" "&amp;"("&amp;$F1305&amp;")"</f>
        <v>JPN Haruki (2)</v>
      </c>
      <c r="P1305" t="s">
        <v>4765</v>
      </c>
      <c r="Q1305" t="s">
        <v>4807</v>
      </c>
      <c r="R1305" s="118" t="str">
        <f>IF($B1305="","",RIGHT($E1305*1000+100+COUNTIF($E$2:$E1305,$E1305),9))</f>
        <v>050419102</v>
      </c>
    </row>
    <row r="1306" spans="1:18" customFormat="1" x14ac:dyDescent="0.4">
      <c r="A1306" s="259" t="s">
        <v>516</v>
      </c>
      <c r="B1306" s="259">
        <v>1305</v>
      </c>
      <c r="C1306" s="259" t="s">
        <v>5782</v>
      </c>
      <c r="D1306" s="259" t="s">
        <v>5783</v>
      </c>
      <c r="E1306" s="261">
        <v>20060130</v>
      </c>
      <c r="F1306" s="262">
        <v>2</v>
      </c>
      <c r="G1306">
        <v>29</v>
      </c>
      <c r="H1306" s="263" t="s">
        <v>4643</v>
      </c>
      <c r="I1306" s="263" t="s">
        <v>84</v>
      </c>
      <c r="J1306" t="s">
        <v>4807</v>
      </c>
      <c r="L1306">
        <f>IFERROR(INDEX(所属情報!$E:$E,MATCH(男子登録情報!A1306,所属情報!$A:$A,0)),"")</f>
        <v>492249</v>
      </c>
      <c r="M1306" t="str">
        <f t="shared" si="40"/>
        <v>豊田　太一 (2)</v>
      </c>
      <c r="N1306" t="str">
        <f t="shared" si="41"/>
        <v>ﾄﾖﾀﾞ ﾀｲﾁ</v>
      </c>
      <c r="O1306" t="str">
        <f>$J1306&amp;" "&amp;$I1306&amp;" "&amp;"("&amp;$F1306&amp;")"</f>
        <v>JPN Taichi (2)</v>
      </c>
      <c r="P1306" t="s">
        <v>4765</v>
      </c>
      <c r="Q1306" t="s">
        <v>4807</v>
      </c>
      <c r="R1306" s="118" t="str">
        <f>IF($B1306="","",RIGHT($E1306*1000+100+COUNTIF($E$2:$E1306,$E1306),9))</f>
        <v>060130101</v>
      </c>
    </row>
    <row r="1307" spans="1:18" customFormat="1" x14ac:dyDescent="0.4">
      <c r="A1307" s="259" t="s">
        <v>516</v>
      </c>
      <c r="B1307" s="259">
        <v>1306</v>
      </c>
      <c r="C1307" s="259" t="s">
        <v>5784</v>
      </c>
      <c r="D1307" s="259" t="s">
        <v>5785</v>
      </c>
      <c r="E1307" s="261">
        <v>20060201</v>
      </c>
      <c r="F1307" s="262">
        <v>2</v>
      </c>
      <c r="G1307">
        <v>29</v>
      </c>
      <c r="H1307" s="263" t="s">
        <v>214</v>
      </c>
      <c r="I1307" s="263" t="s">
        <v>3145</v>
      </c>
      <c r="J1307" t="s">
        <v>4807</v>
      </c>
      <c r="L1307">
        <f>IFERROR(INDEX(所属情報!$E:$E,MATCH(男子登録情報!A1307,所属情報!$A:$A,0)),"")</f>
        <v>492249</v>
      </c>
      <c r="M1307" t="str">
        <f t="shared" si="40"/>
        <v>中山　悟希 (2)</v>
      </c>
      <c r="N1307" t="str">
        <f t="shared" si="41"/>
        <v>ﾅｶﾔﾏ ｻﾄｷ</v>
      </c>
      <c r="O1307" t="str">
        <f>$J1307&amp;" "&amp;$I1307&amp;" "&amp;"("&amp;$F1307&amp;")"</f>
        <v>JPN Satoki (2)</v>
      </c>
      <c r="P1307" t="s">
        <v>4765</v>
      </c>
      <c r="Q1307" t="s">
        <v>4807</v>
      </c>
      <c r="R1307" s="118" t="str">
        <f>IF($B1307="","",RIGHT($E1307*1000+100+COUNTIF($E$2:$E1307,$E1307),9))</f>
        <v>060201101</v>
      </c>
    </row>
    <row r="1308" spans="1:18" customFormat="1" x14ac:dyDescent="0.4">
      <c r="A1308" s="259" t="s">
        <v>516</v>
      </c>
      <c r="B1308" s="259">
        <v>1307</v>
      </c>
      <c r="C1308" s="259" t="s">
        <v>5786</v>
      </c>
      <c r="D1308" s="259" t="s">
        <v>5787</v>
      </c>
      <c r="E1308" s="261">
        <v>20051010</v>
      </c>
      <c r="F1308" s="262">
        <v>2</v>
      </c>
      <c r="G1308">
        <v>27</v>
      </c>
      <c r="H1308" s="263" t="s">
        <v>4483</v>
      </c>
      <c r="I1308" s="263" t="s">
        <v>95</v>
      </c>
      <c r="J1308" t="s">
        <v>4807</v>
      </c>
      <c r="L1308">
        <f>IFERROR(INDEX(所属情報!$E:$E,MATCH(男子登録情報!A1308,所属情報!$A:$A,0)),"")</f>
        <v>492249</v>
      </c>
      <c r="M1308" t="str">
        <f t="shared" si="40"/>
        <v>湯本　朋生 (2)</v>
      </c>
      <c r="N1308" t="str">
        <f t="shared" si="41"/>
        <v>ﾕﾓﾄ ﾄﾓｷ</v>
      </c>
      <c r="O1308" t="str">
        <f>$J1308&amp;" "&amp;$I1308&amp;" "&amp;"("&amp;$F1308&amp;")"</f>
        <v>JPN Tomoki (2)</v>
      </c>
      <c r="P1308" t="s">
        <v>4765</v>
      </c>
      <c r="Q1308" t="s">
        <v>4807</v>
      </c>
      <c r="R1308" s="118" t="str">
        <f>IF($B1308="","",RIGHT($E1308*1000+100+COUNTIF($E$2:$E1308,$E1308),9))</f>
        <v>051010101</v>
      </c>
    </row>
    <row r="1309" spans="1:18" customFormat="1" x14ac:dyDescent="0.4">
      <c r="A1309" s="259" t="s">
        <v>516</v>
      </c>
      <c r="B1309" s="259">
        <v>1308</v>
      </c>
      <c r="C1309" s="259" t="s">
        <v>5788</v>
      </c>
      <c r="D1309" s="259" t="s">
        <v>5789</v>
      </c>
      <c r="E1309" s="261">
        <v>20050509</v>
      </c>
      <c r="F1309" s="262">
        <v>2</v>
      </c>
      <c r="G1309">
        <v>49</v>
      </c>
      <c r="H1309" s="263" t="s">
        <v>25</v>
      </c>
      <c r="I1309" s="263" t="s">
        <v>160</v>
      </c>
      <c r="J1309" t="s">
        <v>4807</v>
      </c>
      <c r="L1309">
        <f>IFERROR(INDEX(所属情報!$E:$E,MATCH(男子登録情報!A1309,所属情報!$A:$A,0)),"")</f>
        <v>492249</v>
      </c>
      <c r="M1309" t="str">
        <f t="shared" si="40"/>
        <v>志水　直樹 (2)</v>
      </c>
      <c r="N1309" t="str">
        <f t="shared" si="41"/>
        <v>ｼﾐｽﾞ ﾅｵｷ</v>
      </c>
      <c r="O1309" t="str">
        <f>$J1309&amp;" "&amp;$I1309&amp;" "&amp;"("&amp;$F1309&amp;")"</f>
        <v>JPN Naoki (2)</v>
      </c>
      <c r="P1309" t="s">
        <v>4764</v>
      </c>
      <c r="Q1309" t="s">
        <v>4807</v>
      </c>
      <c r="R1309" s="118" t="str">
        <f>IF($B1309="","",RIGHT($E1309*1000+100+COUNTIF($E$2:$E1309,$E1309),9))</f>
        <v>050509104</v>
      </c>
    </row>
    <row r="1310" spans="1:18" customFormat="1" x14ac:dyDescent="0.4">
      <c r="A1310" s="259" t="s">
        <v>516</v>
      </c>
      <c r="B1310" s="259">
        <v>1309</v>
      </c>
      <c r="C1310" s="259" t="s">
        <v>5790</v>
      </c>
      <c r="D1310" s="259" t="s">
        <v>5791</v>
      </c>
      <c r="E1310" s="261">
        <v>20060505</v>
      </c>
      <c r="F1310" s="262">
        <v>1</v>
      </c>
      <c r="G1310">
        <v>37</v>
      </c>
      <c r="H1310" s="263" t="s">
        <v>6703</v>
      </c>
      <c r="I1310" s="263" t="s">
        <v>109</v>
      </c>
      <c r="J1310" t="s">
        <v>4807</v>
      </c>
      <c r="L1310">
        <f>IFERROR(INDEX(所属情報!$E:$E,MATCH(男子登録情報!A1310,所属情報!$A:$A,0)),"")</f>
        <v>492249</v>
      </c>
      <c r="M1310" t="str">
        <f t="shared" si="40"/>
        <v>谷山　達也 (1)</v>
      </c>
      <c r="N1310" t="str">
        <f t="shared" si="41"/>
        <v>ﾀﾆﾔﾏ ﾀﾂﾔ</v>
      </c>
      <c r="O1310" t="str">
        <f>$J1310&amp;" "&amp;$I1310&amp;" "&amp;"("&amp;$F1310&amp;")"</f>
        <v>JPN Tatsuya (1)</v>
      </c>
      <c r="P1310" t="s">
        <v>4765</v>
      </c>
      <c r="Q1310" t="s">
        <v>4807</v>
      </c>
      <c r="R1310" s="118" t="str">
        <f>IF($B1310="","",RIGHT($E1310*1000+100+COUNTIF($E$2:$E1310,$E1310),9))</f>
        <v>060505101</v>
      </c>
    </row>
    <row r="1311" spans="1:18" customFormat="1" x14ac:dyDescent="0.4">
      <c r="A1311" s="259" t="s">
        <v>516</v>
      </c>
      <c r="B1311" s="259">
        <v>1310</v>
      </c>
      <c r="C1311" s="259" t="s">
        <v>5792</v>
      </c>
      <c r="D1311" s="259" t="s">
        <v>5793</v>
      </c>
      <c r="E1311" s="261">
        <v>20060529</v>
      </c>
      <c r="F1311" s="262">
        <v>1</v>
      </c>
      <c r="G1311">
        <v>26</v>
      </c>
      <c r="H1311" s="263" t="s">
        <v>6704</v>
      </c>
      <c r="I1311" s="263" t="s">
        <v>6705</v>
      </c>
      <c r="J1311" t="s">
        <v>4807</v>
      </c>
      <c r="L1311">
        <f>IFERROR(INDEX(所属情報!$E:$E,MATCH(男子登録情報!A1311,所属情報!$A:$A,0)),"")</f>
        <v>492249</v>
      </c>
      <c r="M1311" t="str">
        <f t="shared" si="40"/>
        <v>井上　嵩二郎 (1)</v>
      </c>
      <c r="N1311" t="str">
        <f t="shared" si="41"/>
        <v>ｲﾉｳｴ ｼｭｳｼﾞﾛｳ</v>
      </c>
      <c r="O1311" t="str">
        <f>$J1311&amp;" "&amp;$I1311&amp;" "&amp;"("&amp;$F1311&amp;")"</f>
        <v>JPN Shujiro (1)</v>
      </c>
      <c r="P1311" t="s">
        <v>4765</v>
      </c>
      <c r="Q1311" t="s">
        <v>4807</v>
      </c>
      <c r="R1311" s="118" t="str">
        <f>IF($B1311="","",RIGHT($E1311*1000+100+COUNTIF($E$2:$E1311,$E1311),9))</f>
        <v>060529102</v>
      </c>
    </row>
    <row r="1312" spans="1:18" customFormat="1" x14ac:dyDescent="0.4">
      <c r="A1312" s="259" t="s">
        <v>516</v>
      </c>
      <c r="B1312" s="259">
        <v>1311</v>
      </c>
      <c r="C1312" s="259" t="s">
        <v>5794</v>
      </c>
      <c r="D1312" s="259" t="s">
        <v>5795</v>
      </c>
      <c r="E1312" s="261">
        <v>20070114</v>
      </c>
      <c r="F1312" s="262">
        <v>1</v>
      </c>
      <c r="G1312">
        <v>29</v>
      </c>
      <c r="H1312" s="263" t="s">
        <v>6706</v>
      </c>
      <c r="I1312" s="263" t="s">
        <v>2307</v>
      </c>
      <c r="J1312" t="s">
        <v>4807</v>
      </c>
      <c r="L1312">
        <f>IFERROR(INDEX(所属情報!$E:$E,MATCH(男子登録情報!A1312,所属情報!$A:$A,0)),"")</f>
        <v>492249</v>
      </c>
      <c r="M1312" t="str">
        <f t="shared" si="40"/>
        <v>川口　由一郎 (1)</v>
      </c>
      <c r="N1312" t="str">
        <f t="shared" si="41"/>
        <v>ｶﾜｸﾞﾁ ﾕｳｲﾁﾛｳ</v>
      </c>
      <c r="O1312" t="str">
        <f>$J1312&amp;" "&amp;$I1312&amp;" "&amp;"("&amp;$F1312&amp;")"</f>
        <v>JPN Yuichiro (1)</v>
      </c>
      <c r="P1312" t="s">
        <v>4765</v>
      </c>
      <c r="Q1312" t="s">
        <v>4807</v>
      </c>
      <c r="R1312" s="118" t="str">
        <f>IF($B1312="","",RIGHT($E1312*1000+100+COUNTIF($E$2:$E1312,$E1312),9))</f>
        <v>070114101</v>
      </c>
    </row>
    <row r="1313" spans="1:18" customFormat="1" x14ac:dyDescent="0.4">
      <c r="A1313" s="259" t="s">
        <v>516</v>
      </c>
      <c r="B1313" s="259">
        <v>1312</v>
      </c>
      <c r="C1313" s="259" t="s">
        <v>5796</v>
      </c>
      <c r="D1313" s="259" t="s">
        <v>5797</v>
      </c>
      <c r="E1313" s="261">
        <v>20061225</v>
      </c>
      <c r="F1313" s="262">
        <v>1</v>
      </c>
      <c r="G1313">
        <v>24</v>
      </c>
      <c r="H1313" s="263" t="s">
        <v>6519</v>
      </c>
      <c r="I1313" s="263" t="s">
        <v>2886</v>
      </c>
      <c r="J1313" t="s">
        <v>4807</v>
      </c>
      <c r="L1313">
        <f>IFERROR(INDEX(所属情報!$E:$E,MATCH(男子登録情報!A1313,所属情報!$A:$A,0)),"")</f>
        <v>492249</v>
      </c>
      <c r="M1313" t="str">
        <f t="shared" si="40"/>
        <v>久世　羽駈 (1)</v>
      </c>
      <c r="N1313" t="str">
        <f t="shared" si="41"/>
        <v>ｸｾﾞ ﾊｸ</v>
      </c>
      <c r="O1313" t="str">
        <f>$J1313&amp;" "&amp;$I1313&amp;" "&amp;"("&amp;$F1313&amp;")"</f>
        <v>JPN Haku (1)</v>
      </c>
      <c r="P1313" t="s">
        <v>4765</v>
      </c>
      <c r="Q1313" t="s">
        <v>4807</v>
      </c>
      <c r="R1313" s="118" t="str">
        <f>IF($B1313="","",RIGHT($E1313*1000+100+COUNTIF($E$2:$E1313,$E1313),9))</f>
        <v>061225101</v>
      </c>
    </row>
    <row r="1314" spans="1:18" customFormat="1" x14ac:dyDescent="0.4">
      <c r="A1314" s="259" t="s">
        <v>516</v>
      </c>
      <c r="B1314" s="259">
        <v>1313</v>
      </c>
      <c r="C1314" s="259" t="s">
        <v>5798</v>
      </c>
      <c r="D1314" s="259" t="s">
        <v>5799</v>
      </c>
      <c r="E1314" s="261">
        <v>20060827</v>
      </c>
      <c r="F1314" s="262">
        <v>1</v>
      </c>
      <c r="G1314">
        <v>29</v>
      </c>
      <c r="H1314" s="263" t="s">
        <v>490</v>
      </c>
      <c r="I1314" s="263" t="s">
        <v>112</v>
      </c>
      <c r="J1314" t="s">
        <v>4807</v>
      </c>
      <c r="L1314">
        <f>IFERROR(INDEX(所属情報!$E:$E,MATCH(男子登録情報!A1314,所属情報!$A:$A,0)),"")</f>
        <v>492249</v>
      </c>
      <c r="M1314" t="str">
        <f t="shared" si="40"/>
        <v>浅井　理孔 (1)</v>
      </c>
      <c r="N1314" t="str">
        <f t="shared" si="41"/>
        <v>ｱｻｲ ﾘｸ</v>
      </c>
      <c r="O1314" t="str">
        <f>$J1314&amp;" "&amp;$I1314&amp;" "&amp;"("&amp;$F1314&amp;")"</f>
        <v>JPN Riku (1)</v>
      </c>
      <c r="P1314" t="s">
        <v>4771</v>
      </c>
      <c r="Q1314" t="s">
        <v>4807</v>
      </c>
      <c r="R1314" s="118" t="str">
        <f>IF($B1314="","",RIGHT($E1314*1000+100+COUNTIF($E$2:$E1314,$E1314),9))</f>
        <v>060827101</v>
      </c>
    </row>
    <row r="1315" spans="1:18" customFormat="1" x14ac:dyDescent="0.4">
      <c r="A1315" s="259" t="s">
        <v>516</v>
      </c>
      <c r="B1315" s="259">
        <v>1314</v>
      </c>
      <c r="C1315" s="259" t="s">
        <v>5800</v>
      </c>
      <c r="D1315" s="259" t="s">
        <v>5801</v>
      </c>
      <c r="E1315" s="261">
        <v>20060107</v>
      </c>
      <c r="F1315" s="262">
        <v>2</v>
      </c>
      <c r="G1315">
        <v>27</v>
      </c>
      <c r="H1315" s="263" t="s">
        <v>108</v>
      </c>
      <c r="I1315" s="263" t="s">
        <v>465</v>
      </c>
      <c r="J1315" t="s">
        <v>4807</v>
      </c>
      <c r="L1315">
        <f>IFERROR(INDEX(所属情報!$E:$E,MATCH(男子登録情報!A1315,所属情報!$A:$A,0)),"")</f>
        <v>492249</v>
      </c>
      <c r="M1315" t="str">
        <f t="shared" si="40"/>
        <v>田中　風雅 (2)</v>
      </c>
      <c r="N1315" t="str">
        <f t="shared" si="41"/>
        <v>ﾀﾅｶ ﾌｳｶﾞ</v>
      </c>
      <c r="O1315" t="str">
        <f>$J1315&amp;" "&amp;$I1315&amp;" "&amp;"("&amp;$F1315&amp;")"</f>
        <v>JPN Fuga (2)</v>
      </c>
      <c r="P1315" t="s">
        <v>4765</v>
      </c>
      <c r="Q1315" t="s">
        <v>4807</v>
      </c>
      <c r="R1315" s="118" t="str">
        <f>IF($B1315="","",RIGHT($E1315*1000+100+COUNTIF($E$2:$E1315,$E1315),9))</f>
        <v>060107101</v>
      </c>
    </row>
    <row r="1316" spans="1:18" customFormat="1" x14ac:dyDescent="0.4">
      <c r="A1316" s="259" t="s">
        <v>563</v>
      </c>
      <c r="B1316" s="259">
        <v>1315</v>
      </c>
      <c r="C1316" s="259" t="s">
        <v>2502</v>
      </c>
      <c r="D1316" s="259" t="s">
        <v>2503</v>
      </c>
      <c r="E1316" s="261">
        <v>20030821</v>
      </c>
      <c r="F1316" s="262">
        <v>4</v>
      </c>
      <c r="G1316">
        <v>25</v>
      </c>
      <c r="H1316" s="263" t="s">
        <v>405</v>
      </c>
      <c r="I1316" s="263" t="s">
        <v>435</v>
      </c>
      <c r="J1316" t="s">
        <v>4807</v>
      </c>
      <c r="L1316">
        <f>IFERROR(INDEX(所属情報!$E:$E,MATCH(男子登録情報!A1316,所属情報!$A:$A,0)),"")</f>
        <v>492201</v>
      </c>
      <c r="M1316" t="str">
        <f t="shared" si="40"/>
        <v>古川　健輔 (4)</v>
      </c>
      <c r="N1316" t="str">
        <f t="shared" si="41"/>
        <v>ﾌﾙｶﾜ ｹﾝｽｹ</v>
      </c>
      <c r="O1316" t="str">
        <f>$J1316&amp;" "&amp;$I1316&amp;" "&amp;"("&amp;$F1316&amp;")"</f>
        <v>JPN Kensuke (4)</v>
      </c>
      <c r="P1316" t="s">
        <v>4771</v>
      </c>
      <c r="Q1316" t="s">
        <v>4807</v>
      </c>
      <c r="R1316" s="118" t="str">
        <f>IF($B1316="","",RIGHT($E1316*1000+100+COUNTIF($E$2:$E1316,$E1316),9))</f>
        <v>030821102</v>
      </c>
    </row>
    <row r="1317" spans="1:18" customFormat="1" x14ac:dyDescent="0.4">
      <c r="A1317" s="259" t="s">
        <v>563</v>
      </c>
      <c r="B1317" s="259">
        <v>1316</v>
      </c>
      <c r="C1317" s="259" t="s">
        <v>2504</v>
      </c>
      <c r="D1317" s="259" t="s">
        <v>2505</v>
      </c>
      <c r="E1317" s="261">
        <v>20040202</v>
      </c>
      <c r="F1317" s="262">
        <v>4</v>
      </c>
      <c r="G1317">
        <v>25</v>
      </c>
      <c r="H1317" s="263" t="s">
        <v>449</v>
      </c>
      <c r="I1317" s="263" t="s">
        <v>81</v>
      </c>
      <c r="J1317" t="s">
        <v>4807</v>
      </c>
      <c r="L1317">
        <f>IFERROR(INDEX(所属情報!$E:$E,MATCH(男子登録情報!A1317,所属情報!$A:$A,0)),"")</f>
        <v>492201</v>
      </c>
      <c r="M1317" t="str">
        <f t="shared" si="40"/>
        <v>伴　遼典 (4)</v>
      </c>
      <c r="N1317" t="str">
        <f t="shared" si="41"/>
        <v>ﾊﾞﾝ ﾘｮｳｽｹ</v>
      </c>
      <c r="O1317" t="str">
        <f>$J1317&amp;" "&amp;$I1317&amp;" "&amp;"("&amp;$F1317&amp;")"</f>
        <v>JPN Ryosuke (4)</v>
      </c>
      <c r="P1317" t="s">
        <v>4764</v>
      </c>
      <c r="Q1317" t="s">
        <v>4807</v>
      </c>
      <c r="R1317" s="118" t="str">
        <f>IF($B1317="","",RIGHT($E1317*1000+100+COUNTIF($E$2:$E1317,$E1317),9))</f>
        <v>040202102</v>
      </c>
    </row>
    <row r="1318" spans="1:18" customFormat="1" x14ac:dyDescent="0.4">
      <c r="A1318" s="259" t="s">
        <v>563</v>
      </c>
      <c r="B1318" s="259">
        <v>1317</v>
      </c>
      <c r="C1318" s="259" t="s">
        <v>2506</v>
      </c>
      <c r="D1318" s="259" t="s">
        <v>2507</v>
      </c>
      <c r="E1318" s="261">
        <v>20040221</v>
      </c>
      <c r="F1318" s="262">
        <v>4</v>
      </c>
      <c r="G1318">
        <v>29</v>
      </c>
      <c r="H1318" s="263" t="s">
        <v>2508</v>
      </c>
      <c r="I1318" s="263" t="s">
        <v>37</v>
      </c>
      <c r="J1318" t="s">
        <v>4807</v>
      </c>
      <c r="L1318">
        <f>IFERROR(INDEX(所属情報!$E:$E,MATCH(男子登録情報!A1318,所属情報!$A:$A,0)),"")</f>
        <v>492201</v>
      </c>
      <c r="M1318" t="str">
        <f t="shared" si="40"/>
        <v>油谷　陽輝 (4)</v>
      </c>
      <c r="N1318" t="str">
        <f t="shared" si="41"/>
        <v>ｱﾌﾞﾗﾀﾆ ﾊﾙｷ</v>
      </c>
      <c r="O1318" t="str">
        <f>$J1318&amp;" "&amp;$I1318&amp;" "&amp;"("&amp;$F1318&amp;")"</f>
        <v>JPN Haruki (4)</v>
      </c>
      <c r="P1318" t="s">
        <v>4765</v>
      </c>
      <c r="Q1318" t="s">
        <v>4807</v>
      </c>
      <c r="R1318" s="118" t="str">
        <f>IF($B1318="","",RIGHT($E1318*1000+100+COUNTIF($E$2:$E1318,$E1318),9))</f>
        <v>040221101</v>
      </c>
    </row>
    <row r="1319" spans="1:18" customFormat="1" x14ac:dyDescent="0.4">
      <c r="A1319" s="259" t="s">
        <v>563</v>
      </c>
      <c r="B1319" s="259">
        <v>1318</v>
      </c>
      <c r="C1319" s="259" t="s">
        <v>2509</v>
      </c>
      <c r="D1319" s="259" t="s">
        <v>2510</v>
      </c>
      <c r="E1319" s="261">
        <v>20030718</v>
      </c>
      <c r="F1319" s="262">
        <v>4</v>
      </c>
      <c r="G1319">
        <v>27</v>
      </c>
      <c r="H1319" s="263" t="s">
        <v>2511</v>
      </c>
      <c r="I1319" s="263" t="s">
        <v>68</v>
      </c>
      <c r="J1319" t="s">
        <v>4807</v>
      </c>
      <c r="L1319">
        <f>IFERROR(INDEX(所属情報!$E:$E,MATCH(男子登録情報!A1319,所属情報!$A:$A,0)),"")</f>
        <v>492201</v>
      </c>
      <c r="M1319" t="str">
        <f t="shared" si="40"/>
        <v>柳楽　康太 (4)</v>
      </c>
      <c r="N1319" t="str">
        <f t="shared" si="41"/>
        <v>ﾅｷﾞﾗ ｺｳﾀ</v>
      </c>
      <c r="O1319" t="str">
        <f>$J1319&amp;" "&amp;$I1319&amp;" "&amp;"("&amp;$F1319&amp;")"</f>
        <v>JPN Kota (4)</v>
      </c>
      <c r="P1319" t="s">
        <v>4771</v>
      </c>
      <c r="Q1319" t="s">
        <v>4807</v>
      </c>
      <c r="R1319" s="118" t="str">
        <f>IF($B1319="","",RIGHT($E1319*1000+100+COUNTIF($E$2:$E1319,$E1319),9))</f>
        <v>030718103</v>
      </c>
    </row>
    <row r="1320" spans="1:18" customFormat="1" x14ac:dyDescent="0.4">
      <c r="A1320" s="259" t="s">
        <v>563</v>
      </c>
      <c r="B1320" s="259">
        <v>1319</v>
      </c>
      <c r="C1320" s="259" t="s">
        <v>2512</v>
      </c>
      <c r="D1320" s="259" t="s">
        <v>2513</v>
      </c>
      <c r="E1320" s="261">
        <v>20031129</v>
      </c>
      <c r="F1320" s="262">
        <v>4</v>
      </c>
      <c r="G1320">
        <v>21</v>
      </c>
      <c r="H1320" s="263" t="s">
        <v>2514</v>
      </c>
      <c r="I1320" s="263" t="s">
        <v>363</v>
      </c>
      <c r="J1320" t="s">
        <v>4807</v>
      </c>
      <c r="L1320">
        <f>IFERROR(INDEX(所属情報!$E:$E,MATCH(男子登録情報!A1320,所属情報!$A:$A,0)),"")</f>
        <v>492201</v>
      </c>
      <c r="M1320" t="str">
        <f t="shared" si="40"/>
        <v>土方　大也 (4)</v>
      </c>
      <c r="N1320" t="str">
        <f t="shared" si="41"/>
        <v>ﾋｼﾞｶﾀ ﾀﾞｲﾔ</v>
      </c>
      <c r="O1320" t="str">
        <f>$J1320&amp;" "&amp;$I1320&amp;" "&amp;"("&amp;$F1320&amp;")"</f>
        <v>JPN Daiya (4)</v>
      </c>
      <c r="P1320" t="s">
        <v>4765</v>
      </c>
      <c r="Q1320" t="s">
        <v>4807</v>
      </c>
      <c r="R1320" s="118" t="str">
        <f>IF($B1320="","",RIGHT($E1320*1000+100+COUNTIF($E$2:$E1320,$E1320),9))</f>
        <v>031129101</v>
      </c>
    </row>
    <row r="1321" spans="1:18" customFormat="1" x14ac:dyDescent="0.4">
      <c r="A1321" s="259" t="s">
        <v>563</v>
      </c>
      <c r="B1321" s="259">
        <v>1320</v>
      </c>
      <c r="C1321" s="259" t="s">
        <v>2515</v>
      </c>
      <c r="D1321" s="259" t="s">
        <v>2516</v>
      </c>
      <c r="E1321" s="261">
        <v>20030819</v>
      </c>
      <c r="F1321" s="262">
        <v>4</v>
      </c>
      <c r="G1321">
        <v>27</v>
      </c>
      <c r="H1321" s="263" t="s">
        <v>2517</v>
      </c>
      <c r="I1321" s="263" t="s">
        <v>352</v>
      </c>
      <c r="J1321" t="s">
        <v>4807</v>
      </c>
      <c r="L1321">
        <f>IFERROR(INDEX(所属情報!$E:$E,MATCH(男子登録情報!A1321,所属情報!$A:$A,0)),"")</f>
        <v>492201</v>
      </c>
      <c r="M1321" t="str">
        <f t="shared" si="40"/>
        <v>馬場　寛太 (4)</v>
      </c>
      <c r="N1321" t="str">
        <f t="shared" si="41"/>
        <v>ｳﾏﾊﾞ ｶﾝﾀ</v>
      </c>
      <c r="O1321" t="str">
        <f>$J1321&amp;" "&amp;$I1321&amp;" "&amp;"("&amp;$F1321&amp;")"</f>
        <v>JPN Kanta (4)</v>
      </c>
      <c r="P1321" t="s">
        <v>4765</v>
      </c>
      <c r="Q1321" t="s">
        <v>4807</v>
      </c>
      <c r="R1321" s="118" t="str">
        <f>IF($B1321="","",RIGHT($E1321*1000+100+COUNTIF($E$2:$E1321,$E1321),9))</f>
        <v>030819101</v>
      </c>
    </row>
    <row r="1322" spans="1:18" customFormat="1" x14ac:dyDescent="0.4">
      <c r="A1322" s="259" t="s">
        <v>563</v>
      </c>
      <c r="B1322" s="259">
        <v>1321</v>
      </c>
      <c r="C1322" s="259" t="s">
        <v>2518</v>
      </c>
      <c r="D1322" s="259" t="s">
        <v>2519</v>
      </c>
      <c r="E1322" s="261">
        <v>20030601</v>
      </c>
      <c r="F1322" s="262">
        <v>4</v>
      </c>
      <c r="G1322">
        <v>27</v>
      </c>
      <c r="H1322" s="263" t="s">
        <v>469</v>
      </c>
      <c r="I1322" s="263" t="s">
        <v>81</v>
      </c>
      <c r="J1322" t="s">
        <v>4807</v>
      </c>
      <c r="L1322">
        <f>IFERROR(INDEX(所属情報!$E:$E,MATCH(男子登録情報!A1322,所属情報!$A:$A,0)),"")</f>
        <v>492201</v>
      </c>
      <c r="M1322" t="str">
        <f t="shared" si="40"/>
        <v>原　稜介 (4)</v>
      </c>
      <c r="N1322" t="str">
        <f t="shared" si="41"/>
        <v>ﾊﾗ ﾘｮｳｽｹ</v>
      </c>
      <c r="O1322" t="str">
        <f>$J1322&amp;" "&amp;$I1322&amp;" "&amp;"("&amp;$F1322&amp;")"</f>
        <v>JPN Ryosuke (4)</v>
      </c>
      <c r="P1322" t="s">
        <v>4765</v>
      </c>
      <c r="Q1322" t="s">
        <v>4807</v>
      </c>
      <c r="R1322" s="118" t="str">
        <f>IF($B1322="","",RIGHT($E1322*1000+100+COUNTIF($E$2:$E1322,$E1322),9))</f>
        <v>030601102</v>
      </c>
    </row>
    <row r="1323" spans="1:18" customFormat="1" x14ac:dyDescent="0.4">
      <c r="A1323" s="259" t="s">
        <v>563</v>
      </c>
      <c r="B1323" s="259">
        <v>1322</v>
      </c>
      <c r="C1323" s="259" t="s">
        <v>2520</v>
      </c>
      <c r="D1323" s="259" t="s">
        <v>2521</v>
      </c>
      <c r="E1323" s="261">
        <v>20031123</v>
      </c>
      <c r="F1323" s="262">
        <v>4</v>
      </c>
      <c r="G1323">
        <v>27</v>
      </c>
      <c r="H1323" s="263" t="s">
        <v>409</v>
      </c>
      <c r="I1323" s="263" t="s">
        <v>447</v>
      </c>
      <c r="J1323" t="s">
        <v>4807</v>
      </c>
      <c r="L1323">
        <f>IFERROR(INDEX(所属情報!$E:$E,MATCH(男子登録情報!A1323,所属情報!$A:$A,0)),"")</f>
        <v>492201</v>
      </c>
      <c r="M1323" t="str">
        <f t="shared" si="40"/>
        <v>山内　望 (4)</v>
      </c>
      <c r="N1323" t="str">
        <f t="shared" si="41"/>
        <v>ﾔﾏｳﾁ ﾉｿﾞﾑ</v>
      </c>
      <c r="O1323" t="str">
        <f>$J1323&amp;" "&amp;$I1323&amp;" "&amp;"("&amp;$F1323&amp;")"</f>
        <v>JPN Nozomu (4)</v>
      </c>
      <c r="P1323" t="s">
        <v>4771</v>
      </c>
      <c r="Q1323" t="s">
        <v>4807</v>
      </c>
      <c r="R1323" s="118" t="str">
        <f>IF($B1323="","",RIGHT($E1323*1000+100+COUNTIF($E$2:$E1323,$E1323),9))</f>
        <v>031123104</v>
      </c>
    </row>
    <row r="1324" spans="1:18" customFormat="1" x14ac:dyDescent="0.4">
      <c r="A1324" s="259" t="s">
        <v>563</v>
      </c>
      <c r="B1324" s="259">
        <v>1323</v>
      </c>
      <c r="C1324" s="259" t="s">
        <v>2522</v>
      </c>
      <c r="D1324" s="259" t="s">
        <v>2523</v>
      </c>
      <c r="E1324" s="261">
        <v>20030528</v>
      </c>
      <c r="F1324" s="262">
        <v>4</v>
      </c>
      <c r="G1324">
        <v>26</v>
      </c>
      <c r="H1324" s="263" t="s">
        <v>231</v>
      </c>
      <c r="I1324" s="263" t="s">
        <v>485</v>
      </c>
      <c r="J1324" t="s">
        <v>4807</v>
      </c>
      <c r="L1324">
        <f>IFERROR(INDEX(所属情報!$E:$E,MATCH(男子登録情報!A1324,所属情報!$A:$A,0)),"")</f>
        <v>492201</v>
      </c>
      <c r="M1324" t="str">
        <f t="shared" si="40"/>
        <v>西村　倫太朗 (4)</v>
      </c>
      <c r="N1324" t="str">
        <f t="shared" si="41"/>
        <v>ﾆｼﾑﾗ ﾘﾝﾀﾛｳ</v>
      </c>
      <c r="O1324" t="str">
        <f>$J1324&amp;" "&amp;$I1324&amp;" "&amp;"("&amp;$F1324&amp;")"</f>
        <v>JPN Rintaro (4)</v>
      </c>
      <c r="P1324" t="s">
        <v>4765</v>
      </c>
      <c r="Q1324" t="s">
        <v>4807</v>
      </c>
      <c r="R1324" s="118" t="str">
        <f>IF($B1324="","",RIGHT($E1324*1000+100+COUNTIF($E$2:$E1324,$E1324),9))</f>
        <v>030528103</v>
      </c>
    </row>
    <row r="1325" spans="1:18" customFormat="1" x14ac:dyDescent="0.4">
      <c r="A1325" s="259" t="s">
        <v>563</v>
      </c>
      <c r="B1325" s="259">
        <v>1324</v>
      </c>
      <c r="C1325" s="259" t="s">
        <v>2524</v>
      </c>
      <c r="D1325" s="259" t="s">
        <v>2525</v>
      </c>
      <c r="E1325" s="261">
        <v>20031115</v>
      </c>
      <c r="F1325" s="262">
        <v>4</v>
      </c>
      <c r="G1325">
        <v>26</v>
      </c>
      <c r="H1325" s="263" t="s">
        <v>1091</v>
      </c>
      <c r="I1325" s="263" t="s">
        <v>282</v>
      </c>
      <c r="J1325" t="s">
        <v>4807</v>
      </c>
      <c r="L1325">
        <f>IFERROR(INDEX(所属情報!$E:$E,MATCH(男子登録情報!A1325,所属情報!$A:$A,0)),"")</f>
        <v>492201</v>
      </c>
      <c r="M1325" t="str">
        <f t="shared" si="40"/>
        <v>桂　蓮 (4)</v>
      </c>
      <c r="N1325" t="str">
        <f t="shared" si="41"/>
        <v>ｶﾂﾗ ﾚﾝ</v>
      </c>
      <c r="O1325" t="str">
        <f>$J1325&amp;" "&amp;$I1325&amp;" "&amp;"("&amp;$F1325&amp;")"</f>
        <v>JPN Ren (4)</v>
      </c>
      <c r="P1325" t="s">
        <v>4765</v>
      </c>
      <c r="Q1325" t="s">
        <v>4807</v>
      </c>
      <c r="R1325" s="118" t="str">
        <f>IF($B1325="","",RIGHT($E1325*1000+100+COUNTIF($E$2:$E1325,$E1325),9))</f>
        <v>031115102</v>
      </c>
    </row>
    <row r="1326" spans="1:18" customFormat="1" x14ac:dyDescent="0.4">
      <c r="A1326" s="259" t="s">
        <v>563</v>
      </c>
      <c r="B1326" s="259">
        <v>1325</v>
      </c>
      <c r="C1326" s="259" t="s">
        <v>2526</v>
      </c>
      <c r="D1326" s="259" t="s">
        <v>2527</v>
      </c>
      <c r="E1326" s="261">
        <v>20040112</v>
      </c>
      <c r="F1326" s="262">
        <v>4</v>
      </c>
      <c r="G1326">
        <v>26</v>
      </c>
      <c r="H1326" s="263" t="s">
        <v>252</v>
      </c>
      <c r="I1326" s="263" t="s">
        <v>37</v>
      </c>
      <c r="J1326" t="s">
        <v>4807</v>
      </c>
      <c r="L1326">
        <f>IFERROR(INDEX(所属情報!$E:$E,MATCH(男子登録情報!A1326,所属情報!$A:$A,0)),"")</f>
        <v>492201</v>
      </c>
      <c r="M1326" t="str">
        <f t="shared" si="40"/>
        <v>落合　春希 (4)</v>
      </c>
      <c r="N1326" t="str">
        <f t="shared" si="41"/>
        <v>ｵﾁｱｲ ﾊﾙｷ</v>
      </c>
      <c r="O1326" t="str">
        <f>$J1326&amp;" "&amp;$I1326&amp;" "&amp;"("&amp;$F1326&amp;")"</f>
        <v>JPN Haruki (4)</v>
      </c>
      <c r="P1326" t="s">
        <v>4765</v>
      </c>
      <c r="Q1326" t="s">
        <v>4807</v>
      </c>
      <c r="R1326" s="118" t="str">
        <f>IF($B1326="","",RIGHT($E1326*1000+100+COUNTIF($E$2:$E1326,$E1326),9))</f>
        <v>040112103</v>
      </c>
    </row>
    <row r="1327" spans="1:18" customFormat="1" x14ac:dyDescent="0.4">
      <c r="A1327" s="259" t="s">
        <v>563</v>
      </c>
      <c r="B1327" s="259">
        <v>1326</v>
      </c>
      <c r="C1327" s="259" t="s">
        <v>2528</v>
      </c>
      <c r="D1327" s="259" t="s">
        <v>2529</v>
      </c>
      <c r="E1327" s="261">
        <v>20040304</v>
      </c>
      <c r="F1327" s="262">
        <v>4</v>
      </c>
      <c r="G1327">
        <v>27</v>
      </c>
      <c r="H1327" s="263" t="s">
        <v>1082</v>
      </c>
      <c r="I1327" s="263" t="s">
        <v>851</v>
      </c>
      <c r="J1327" t="s">
        <v>4807</v>
      </c>
      <c r="L1327">
        <f>IFERROR(INDEX(所属情報!$E:$E,MATCH(男子登録情報!A1327,所属情報!$A:$A,0)),"")</f>
        <v>492201</v>
      </c>
      <c r="M1327" t="str">
        <f t="shared" si="40"/>
        <v>浅野　雄策 (4)</v>
      </c>
      <c r="N1327" t="str">
        <f t="shared" si="41"/>
        <v>ｱｻﾉ ﾕｳｻｸ</v>
      </c>
      <c r="O1327" t="str">
        <f>$J1327&amp;" "&amp;$I1327&amp;" "&amp;"("&amp;$F1327&amp;")"</f>
        <v>JPN Yusaku (4)</v>
      </c>
      <c r="P1327" t="s">
        <v>4765</v>
      </c>
      <c r="Q1327" t="s">
        <v>4807</v>
      </c>
      <c r="R1327" s="118" t="str">
        <f>IF($B1327="","",RIGHT($E1327*1000+100+COUNTIF($E$2:$E1327,$E1327),9))</f>
        <v>040304102</v>
      </c>
    </row>
    <row r="1328" spans="1:18" customFormat="1" x14ac:dyDescent="0.4">
      <c r="A1328" s="259" t="s">
        <v>563</v>
      </c>
      <c r="B1328" s="259">
        <v>1327</v>
      </c>
      <c r="C1328" s="259" t="s">
        <v>2530</v>
      </c>
      <c r="D1328" s="259" t="s">
        <v>2531</v>
      </c>
      <c r="E1328" s="261">
        <v>20030504</v>
      </c>
      <c r="F1328" s="262">
        <v>4</v>
      </c>
      <c r="G1328">
        <v>18</v>
      </c>
      <c r="H1328" s="263" t="s">
        <v>180</v>
      </c>
      <c r="I1328" s="263" t="s">
        <v>188</v>
      </c>
      <c r="J1328" t="s">
        <v>4807</v>
      </c>
      <c r="L1328">
        <f>IFERROR(INDEX(所属情報!$E:$E,MATCH(男子登録情報!A1328,所属情報!$A:$A,0)),"")</f>
        <v>492201</v>
      </c>
      <c r="M1328" t="str">
        <f t="shared" si="40"/>
        <v>藤田　歩夢 (4)</v>
      </c>
      <c r="N1328" t="str">
        <f t="shared" si="41"/>
        <v>ﾌｼﾞﾀ ｱﾕﾑ</v>
      </c>
      <c r="O1328" t="str">
        <f>$J1328&amp;" "&amp;$I1328&amp;" "&amp;"("&amp;$F1328&amp;")"</f>
        <v>JPN Ayumu (4)</v>
      </c>
      <c r="P1328" t="s">
        <v>4766</v>
      </c>
      <c r="Q1328" t="s">
        <v>4807</v>
      </c>
      <c r="R1328" s="118" t="str">
        <f>IF($B1328="","",RIGHT($E1328*1000+100+COUNTIF($E$2:$E1328,$E1328),9))</f>
        <v>030504102</v>
      </c>
    </row>
    <row r="1329" spans="1:18" customFormat="1" x14ac:dyDescent="0.4">
      <c r="A1329" s="259" t="s">
        <v>563</v>
      </c>
      <c r="B1329" s="259">
        <v>1328</v>
      </c>
      <c r="C1329" s="259" t="s">
        <v>2532</v>
      </c>
      <c r="D1329" s="259" t="s">
        <v>2533</v>
      </c>
      <c r="E1329" s="261">
        <v>20030625</v>
      </c>
      <c r="F1329" s="262">
        <v>4</v>
      </c>
      <c r="G1329">
        <v>21</v>
      </c>
      <c r="H1329" s="263" t="s">
        <v>126</v>
      </c>
      <c r="I1329" s="263" t="s">
        <v>350</v>
      </c>
      <c r="J1329" t="s">
        <v>4807</v>
      </c>
      <c r="L1329">
        <f>IFERROR(INDEX(所属情報!$E:$E,MATCH(男子登録情報!A1329,所属情報!$A:$A,0)),"")</f>
        <v>492201</v>
      </c>
      <c r="M1329" t="str">
        <f t="shared" si="40"/>
        <v>中田　力稀 (4)</v>
      </c>
      <c r="N1329" t="str">
        <f t="shared" si="41"/>
        <v>ﾅｶﾀ ﾘｷ</v>
      </c>
      <c r="O1329" t="str">
        <f>$J1329&amp;" "&amp;$I1329&amp;" "&amp;"("&amp;$F1329&amp;")"</f>
        <v>JPN Riki (4)</v>
      </c>
      <c r="P1329" t="s">
        <v>4765</v>
      </c>
      <c r="Q1329" t="s">
        <v>4807</v>
      </c>
      <c r="R1329" s="118" t="str">
        <f>IF($B1329="","",RIGHT($E1329*1000+100+COUNTIF($E$2:$E1329,$E1329),9))</f>
        <v>030625102</v>
      </c>
    </row>
    <row r="1330" spans="1:18" customFormat="1" x14ac:dyDescent="0.4">
      <c r="A1330" s="259" t="s">
        <v>563</v>
      </c>
      <c r="B1330" s="259">
        <v>1329</v>
      </c>
      <c r="C1330" s="259" t="s">
        <v>2534</v>
      </c>
      <c r="D1330" s="259" t="s">
        <v>2535</v>
      </c>
      <c r="E1330" s="261">
        <v>20030429</v>
      </c>
      <c r="F1330" s="262">
        <v>4</v>
      </c>
      <c r="G1330">
        <v>26</v>
      </c>
      <c r="H1330" s="263" t="s">
        <v>782</v>
      </c>
      <c r="I1330" s="263" t="s">
        <v>2536</v>
      </c>
      <c r="J1330" t="s">
        <v>4807</v>
      </c>
      <c r="L1330">
        <f>IFERROR(INDEX(所属情報!$E:$E,MATCH(男子登録情報!A1330,所属情報!$A:$A,0)),"")</f>
        <v>492201</v>
      </c>
      <c r="M1330" t="str">
        <f t="shared" si="40"/>
        <v>古田　萌人 (4)</v>
      </c>
      <c r="N1330" t="str">
        <f t="shared" si="41"/>
        <v>ﾌﾙﾀ ﾓｴﾄ</v>
      </c>
      <c r="O1330" t="str">
        <f>$J1330&amp;" "&amp;$I1330&amp;" "&amp;"("&amp;$F1330&amp;")"</f>
        <v>JPN Moeto (4)</v>
      </c>
      <c r="P1330" t="s">
        <v>4765</v>
      </c>
      <c r="Q1330" t="s">
        <v>4807</v>
      </c>
      <c r="R1330" s="118" t="str">
        <f>IF($B1330="","",RIGHT($E1330*1000+100+COUNTIF($E$2:$E1330,$E1330),9))</f>
        <v>030429102</v>
      </c>
    </row>
    <row r="1331" spans="1:18" customFormat="1" x14ac:dyDescent="0.4">
      <c r="A1331" s="259" t="s">
        <v>563</v>
      </c>
      <c r="B1331" s="259">
        <v>1330</v>
      </c>
      <c r="C1331" s="259" t="s">
        <v>2537</v>
      </c>
      <c r="D1331" s="259" t="s">
        <v>2538</v>
      </c>
      <c r="E1331" s="261">
        <v>20031017</v>
      </c>
      <c r="F1331" s="262">
        <v>4</v>
      </c>
      <c r="G1331">
        <v>26</v>
      </c>
      <c r="H1331" s="263" t="s">
        <v>172</v>
      </c>
      <c r="I1331" s="263" t="s">
        <v>524</v>
      </c>
      <c r="J1331" t="s">
        <v>4807</v>
      </c>
      <c r="L1331">
        <f>IFERROR(INDEX(所属情報!$E:$E,MATCH(男子登録情報!A1331,所属情報!$A:$A,0)),"")</f>
        <v>492201</v>
      </c>
      <c r="M1331" t="str">
        <f t="shared" si="40"/>
        <v>近藤　善行 (4)</v>
      </c>
      <c r="N1331" t="str">
        <f t="shared" si="41"/>
        <v>ｺﾝﾄﾞｳ ﾖｼﾕｷ</v>
      </c>
      <c r="O1331" t="str">
        <f>$J1331&amp;" "&amp;$I1331&amp;" "&amp;"("&amp;$F1331&amp;")"</f>
        <v>JPN Yoshiyuki (4)</v>
      </c>
      <c r="P1331" t="s">
        <v>4765</v>
      </c>
      <c r="Q1331" t="s">
        <v>4807</v>
      </c>
      <c r="R1331" s="118" t="str">
        <f>IF($B1331="","",RIGHT($E1331*1000+100+COUNTIF($E$2:$E1331,$E1331),9))</f>
        <v>031017102</v>
      </c>
    </row>
    <row r="1332" spans="1:18" customFormat="1" x14ac:dyDescent="0.4">
      <c r="A1332" s="259" t="s">
        <v>563</v>
      </c>
      <c r="B1332" s="259">
        <v>1331</v>
      </c>
      <c r="C1332" s="259" t="s">
        <v>2539</v>
      </c>
      <c r="D1332" s="259" t="s">
        <v>2540</v>
      </c>
      <c r="E1332" s="261">
        <v>20040624</v>
      </c>
      <c r="F1332" s="262">
        <v>3</v>
      </c>
      <c r="G1332">
        <v>21</v>
      </c>
      <c r="H1332" s="263" t="s">
        <v>523</v>
      </c>
      <c r="I1332" s="263" t="s">
        <v>498</v>
      </c>
      <c r="J1332" t="s">
        <v>4807</v>
      </c>
      <c r="L1332">
        <f>IFERROR(INDEX(所属情報!$E:$E,MATCH(男子登録情報!A1332,所属情報!$A:$A,0)),"")</f>
        <v>492201</v>
      </c>
      <c r="M1332" t="str">
        <f t="shared" si="40"/>
        <v>佐野　立樹 (3)</v>
      </c>
      <c r="N1332" t="str">
        <f t="shared" si="41"/>
        <v>ｻﾉ ﾘﾂｷ</v>
      </c>
      <c r="O1332" t="str">
        <f>$J1332&amp;" "&amp;$I1332&amp;" "&amp;"("&amp;$F1332&amp;")"</f>
        <v>JPN Ritsuki (3)</v>
      </c>
      <c r="P1332" t="s">
        <v>4765</v>
      </c>
      <c r="Q1332" t="s">
        <v>4807</v>
      </c>
      <c r="R1332" s="118" t="str">
        <f>IF($B1332="","",RIGHT($E1332*1000+100+COUNTIF($E$2:$E1332,$E1332),9))</f>
        <v>040624102</v>
      </c>
    </row>
    <row r="1333" spans="1:18" customFormat="1" x14ac:dyDescent="0.4">
      <c r="A1333" s="259" t="s">
        <v>563</v>
      </c>
      <c r="B1333" s="259">
        <v>1332</v>
      </c>
      <c r="C1333" s="259" t="s">
        <v>2541</v>
      </c>
      <c r="D1333" s="259" t="s">
        <v>2542</v>
      </c>
      <c r="E1333" s="261">
        <v>20040403</v>
      </c>
      <c r="F1333" s="262">
        <v>3</v>
      </c>
      <c r="G1333">
        <v>27</v>
      </c>
      <c r="H1333" s="263" t="s">
        <v>888</v>
      </c>
      <c r="I1333" s="263" t="s">
        <v>54</v>
      </c>
      <c r="J1333" t="s">
        <v>4807</v>
      </c>
      <c r="L1333">
        <f>IFERROR(INDEX(所属情報!$E:$E,MATCH(男子登録情報!A1333,所属情報!$A:$A,0)),"")</f>
        <v>492201</v>
      </c>
      <c r="M1333" t="str">
        <f t="shared" si="40"/>
        <v>堀口　恒希 (3)</v>
      </c>
      <c r="N1333" t="str">
        <f t="shared" si="41"/>
        <v>ﾎﾘｸﾞﾁ ｺｳｷ</v>
      </c>
      <c r="O1333" t="str">
        <f>$J1333&amp;" "&amp;$I1333&amp;" "&amp;"("&amp;$F1333&amp;")"</f>
        <v>JPN Koki (3)</v>
      </c>
      <c r="P1333" t="s">
        <v>4765</v>
      </c>
      <c r="Q1333" t="s">
        <v>4807</v>
      </c>
      <c r="R1333" s="118" t="str">
        <f>IF($B1333="","",RIGHT($E1333*1000+100+COUNTIF($E$2:$E1333,$E1333),9))</f>
        <v>040403103</v>
      </c>
    </row>
    <row r="1334" spans="1:18" customFormat="1" x14ac:dyDescent="0.4">
      <c r="A1334" s="259" t="s">
        <v>563</v>
      </c>
      <c r="B1334" s="259">
        <v>1333</v>
      </c>
      <c r="C1334" s="259" t="s">
        <v>2543</v>
      </c>
      <c r="D1334" s="259" t="s">
        <v>2544</v>
      </c>
      <c r="E1334" s="261">
        <v>20050115</v>
      </c>
      <c r="F1334" s="262">
        <v>3</v>
      </c>
      <c r="G1334">
        <v>29</v>
      </c>
      <c r="H1334" s="263" t="s">
        <v>1946</v>
      </c>
      <c r="I1334" s="263" t="s">
        <v>1094</v>
      </c>
      <c r="J1334" t="s">
        <v>4807</v>
      </c>
      <c r="L1334">
        <f>IFERROR(INDEX(所属情報!$E:$E,MATCH(男子登録情報!A1334,所属情報!$A:$A,0)),"")</f>
        <v>492201</v>
      </c>
      <c r="M1334" t="str">
        <f t="shared" si="40"/>
        <v>門脇　睦樹 (3)</v>
      </c>
      <c r="N1334" t="str">
        <f t="shared" si="41"/>
        <v>ｶﾄﾞﾜｷ ﾑﾂｷ</v>
      </c>
      <c r="O1334" t="str">
        <f>$J1334&amp;" "&amp;$I1334&amp;" "&amp;"("&amp;$F1334&amp;")"</f>
        <v>JPN Mutsuki (3)</v>
      </c>
      <c r="P1334" t="s">
        <v>4771</v>
      </c>
      <c r="Q1334" t="s">
        <v>4807</v>
      </c>
      <c r="R1334" s="118" t="str">
        <f>IF($B1334="","",RIGHT($E1334*1000+100+COUNTIF($E$2:$E1334,$E1334),9))</f>
        <v>050115102</v>
      </c>
    </row>
    <row r="1335" spans="1:18" customFormat="1" x14ac:dyDescent="0.4">
      <c r="A1335" s="259" t="s">
        <v>563</v>
      </c>
      <c r="B1335" s="259">
        <v>1334</v>
      </c>
      <c r="C1335" s="259" t="s">
        <v>2545</v>
      </c>
      <c r="D1335" s="259" t="s">
        <v>2546</v>
      </c>
      <c r="E1335" s="261">
        <v>20050110</v>
      </c>
      <c r="F1335" s="262">
        <v>3</v>
      </c>
      <c r="G1335">
        <v>21</v>
      </c>
      <c r="H1335" s="263" t="s">
        <v>167</v>
      </c>
      <c r="I1335" s="263" t="s">
        <v>360</v>
      </c>
      <c r="J1335" t="s">
        <v>4807</v>
      </c>
      <c r="L1335">
        <f>IFERROR(INDEX(所属情報!$E:$E,MATCH(男子登録情報!A1335,所属情報!$A:$A,0)),"")</f>
        <v>492201</v>
      </c>
      <c r="M1335" t="str">
        <f t="shared" si="40"/>
        <v>石田　大河 (3)</v>
      </c>
      <c r="N1335" t="str">
        <f t="shared" si="41"/>
        <v>ｲｼﾀﾞ ﾀｲｶﾞ</v>
      </c>
      <c r="O1335" t="str">
        <f>$J1335&amp;" "&amp;$I1335&amp;" "&amp;"("&amp;$F1335&amp;")"</f>
        <v>JPN Taiga (3)</v>
      </c>
      <c r="P1335" t="s">
        <v>4765</v>
      </c>
      <c r="Q1335" t="s">
        <v>4807</v>
      </c>
      <c r="R1335" s="118" t="str">
        <f>IF($B1335="","",RIGHT($E1335*1000+100+COUNTIF($E$2:$E1335,$E1335),9))</f>
        <v>050110101</v>
      </c>
    </row>
    <row r="1336" spans="1:18" customFormat="1" x14ac:dyDescent="0.4">
      <c r="A1336" s="259" t="s">
        <v>563</v>
      </c>
      <c r="B1336" s="259">
        <v>1335</v>
      </c>
      <c r="C1336" s="259" t="s">
        <v>2547</v>
      </c>
      <c r="D1336" s="259" t="s">
        <v>2548</v>
      </c>
      <c r="E1336" s="261">
        <v>20041015</v>
      </c>
      <c r="F1336" s="262">
        <v>3</v>
      </c>
      <c r="G1336">
        <v>29</v>
      </c>
      <c r="H1336" s="263" t="s">
        <v>421</v>
      </c>
      <c r="I1336" s="263" t="s">
        <v>554</v>
      </c>
      <c r="J1336" t="s">
        <v>4807</v>
      </c>
      <c r="L1336">
        <f>IFERROR(INDEX(所属情報!$E:$E,MATCH(男子登録情報!A1336,所属情報!$A:$A,0)),"")</f>
        <v>492201</v>
      </c>
      <c r="M1336" t="str">
        <f t="shared" si="40"/>
        <v>中嶋　大遥 (3)</v>
      </c>
      <c r="N1336" t="str">
        <f t="shared" si="41"/>
        <v>ﾅｶｼﾞﾏ ﾀｲﾖｳ</v>
      </c>
      <c r="O1336" t="str">
        <f>$J1336&amp;" "&amp;$I1336&amp;" "&amp;"("&amp;$F1336&amp;")"</f>
        <v>JPN Taiyo (3)</v>
      </c>
      <c r="P1336" t="s">
        <v>4765</v>
      </c>
      <c r="Q1336" t="s">
        <v>4807</v>
      </c>
      <c r="R1336" s="118" t="str">
        <f>IF($B1336="","",RIGHT($E1336*1000+100+COUNTIF($E$2:$E1336,$E1336),9))</f>
        <v>041015101</v>
      </c>
    </row>
    <row r="1337" spans="1:18" customFormat="1" x14ac:dyDescent="0.4">
      <c r="A1337" s="259" t="s">
        <v>563</v>
      </c>
      <c r="B1337" s="259">
        <v>1336</v>
      </c>
      <c r="C1337" s="259" t="s">
        <v>2549</v>
      </c>
      <c r="D1337" s="259" t="s">
        <v>2550</v>
      </c>
      <c r="E1337" s="261">
        <v>20050303</v>
      </c>
      <c r="F1337" s="262">
        <v>3</v>
      </c>
      <c r="G1337">
        <v>32</v>
      </c>
      <c r="H1337" s="263" t="s">
        <v>762</v>
      </c>
      <c r="I1337" s="263" t="s">
        <v>2551</v>
      </c>
      <c r="J1337" t="s">
        <v>4807</v>
      </c>
      <c r="L1337">
        <f>IFERROR(INDEX(所属情報!$E:$E,MATCH(男子登録情報!A1337,所属情報!$A:$A,0)),"")</f>
        <v>492201</v>
      </c>
      <c r="M1337" t="str">
        <f t="shared" si="40"/>
        <v>大庭　一心 (3)</v>
      </c>
      <c r="N1337" t="str">
        <f t="shared" si="41"/>
        <v>ｵｵﾊﾞ ｲｯｼﾝ</v>
      </c>
      <c r="O1337" t="str">
        <f>$J1337&amp;" "&amp;$I1337&amp;" "&amp;"("&amp;$F1337&amp;")"</f>
        <v>JPN Isshin (3)</v>
      </c>
      <c r="P1337" t="s">
        <v>4765</v>
      </c>
      <c r="Q1337" t="s">
        <v>4807</v>
      </c>
      <c r="R1337" s="118" t="str">
        <f>IF($B1337="","",RIGHT($E1337*1000+100+COUNTIF($E$2:$E1337,$E1337),9))</f>
        <v>050303101</v>
      </c>
    </row>
    <row r="1338" spans="1:18" customFormat="1" x14ac:dyDescent="0.4">
      <c r="A1338" s="259" t="s">
        <v>563</v>
      </c>
      <c r="B1338" s="259">
        <v>1337</v>
      </c>
      <c r="C1338" s="259" t="s">
        <v>2552</v>
      </c>
      <c r="D1338" s="259" t="s">
        <v>2553</v>
      </c>
      <c r="E1338" s="261">
        <v>20041112</v>
      </c>
      <c r="F1338" s="262">
        <v>3</v>
      </c>
      <c r="G1338">
        <v>25</v>
      </c>
      <c r="H1338" s="263" t="s">
        <v>2554</v>
      </c>
      <c r="I1338" s="263" t="s">
        <v>75</v>
      </c>
      <c r="J1338" t="s">
        <v>4807</v>
      </c>
      <c r="L1338">
        <f>IFERROR(INDEX(所属情報!$E:$E,MATCH(男子登録情報!A1338,所属情報!$A:$A,0)),"")</f>
        <v>492201</v>
      </c>
      <c r="M1338" t="str">
        <f t="shared" si="40"/>
        <v>風口　奏楽 (3)</v>
      </c>
      <c r="N1338" t="str">
        <f t="shared" si="41"/>
        <v>ｶｾﾞｸﾞﾁ ｿｳﾀ</v>
      </c>
      <c r="O1338" t="str">
        <f>$J1338&amp;" "&amp;$I1338&amp;" "&amp;"("&amp;$F1338&amp;")"</f>
        <v>JPN Sota (3)</v>
      </c>
      <c r="P1338" t="s">
        <v>4764</v>
      </c>
      <c r="Q1338" t="s">
        <v>4807</v>
      </c>
      <c r="R1338" s="118" t="str">
        <f>IF($B1338="","",RIGHT($E1338*1000+100+COUNTIF($E$2:$E1338,$E1338),9))</f>
        <v>041112103</v>
      </c>
    </row>
    <row r="1339" spans="1:18" customFormat="1" x14ac:dyDescent="0.4">
      <c r="A1339" s="259" t="s">
        <v>563</v>
      </c>
      <c r="B1339" s="259">
        <v>1338</v>
      </c>
      <c r="C1339" s="259" t="s">
        <v>2555</v>
      </c>
      <c r="D1339" s="259" t="s">
        <v>2556</v>
      </c>
      <c r="E1339" s="261">
        <v>20040504</v>
      </c>
      <c r="F1339" s="262">
        <v>3</v>
      </c>
      <c r="G1339">
        <v>27</v>
      </c>
      <c r="H1339" s="263" t="s">
        <v>211</v>
      </c>
      <c r="I1339" s="263" t="s">
        <v>181</v>
      </c>
      <c r="J1339" t="s">
        <v>4807</v>
      </c>
      <c r="L1339">
        <f>IFERROR(INDEX(所属情報!$E:$E,MATCH(男子登録情報!A1339,所属情報!$A:$A,0)),"")</f>
        <v>492201</v>
      </c>
      <c r="M1339" t="str">
        <f t="shared" si="40"/>
        <v>阿部　雄斗 (3)</v>
      </c>
      <c r="N1339" t="str">
        <f t="shared" si="41"/>
        <v>ｱﾍﾞ ﾕｳﾄ</v>
      </c>
      <c r="O1339" t="str">
        <f>$J1339&amp;" "&amp;$I1339&amp;" "&amp;"("&amp;$F1339&amp;")"</f>
        <v>JPN Yuto (3)</v>
      </c>
      <c r="P1339" t="s">
        <v>4765</v>
      </c>
      <c r="Q1339" t="s">
        <v>4807</v>
      </c>
      <c r="R1339" s="118" t="str">
        <f>IF($B1339="","",RIGHT($E1339*1000+100+COUNTIF($E$2:$E1339,$E1339),9))</f>
        <v>040504102</v>
      </c>
    </row>
    <row r="1340" spans="1:18" customFormat="1" x14ac:dyDescent="0.4">
      <c r="A1340" s="259" t="s">
        <v>563</v>
      </c>
      <c r="B1340" s="259">
        <v>1339</v>
      </c>
      <c r="C1340" s="259" t="s">
        <v>2557</v>
      </c>
      <c r="D1340" s="259" t="s">
        <v>2558</v>
      </c>
      <c r="E1340" s="261">
        <v>20030709</v>
      </c>
      <c r="F1340" s="262">
        <v>4</v>
      </c>
      <c r="G1340">
        <v>15</v>
      </c>
      <c r="H1340" s="263" t="s">
        <v>2559</v>
      </c>
      <c r="I1340" s="263" t="s">
        <v>318</v>
      </c>
      <c r="J1340" t="s">
        <v>4807</v>
      </c>
      <c r="L1340">
        <f>IFERROR(INDEX(所属情報!$E:$E,MATCH(男子登録情報!A1340,所属情報!$A:$A,0)),"")</f>
        <v>492201</v>
      </c>
      <c r="M1340" t="str">
        <f t="shared" si="40"/>
        <v>吉澤　恵太朗 (4)</v>
      </c>
      <c r="N1340" t="str">
        <f t="shared" si="41"/>
        <v>ﾖｼｻﾞﾜ ｹｲﾀﾛｳ</v>
      </c>
      <c r="O1340" t="str">
        <f>$J1340&amp;" "&amp;$I1340&amp;" "&amp;"("&amp;$F1340&amp;")"</f>
        <v>JPN Keitaro (4)</v>
      </c>
      <c r="P1340" t="s">
        <v>4765</v>
      </c>
      <c r="Q1340" t="s">
        <v>4807</v>
      </c>
      <c r="R1340" s="118" t="str">
        <f>IF($B1340="","",RIGHT($E1340*1000+100+COUNTIF($E$2:$E1340,$E1340),9))</f>
        <v>030709102</v>
      </c>
    </row>
    <row r="1341" spans="1:18" customFormat="1" x14ac:dyDescent="0.4">
      <c r="A1341" s="259" t="s">
        <v>563</v>
      </c>
      <c r="B1341" s="259">
        <v>1340</v>
      </c>
      <c r="C1341" s="259" t="s">
        <v>3850</v>
      </c>
      <c r="D1341" s="259" t="s">
        <v>3851</v>
      </c>
      <c r="E1341" s="261">
        <v>20041221</v>
      </c>
      <c r="F1341" s="262">
        <v>3</v>
      </c>
      <c r="G1341">
        <v>26</v>
      </c>
      <c r="H1341" s="263" t="s">
        <v>165</v>
      </c>
      <c r="I1341" s="263" t="s">
        <v>4510</v>
      </c>
      <c r="J1341" t="s">
        <v>4807</v>
      </c>
      <c r="L1341">
        <f>IFERROR(INDEX(所属情報!$E:$E,MATCH(男子登録情報!A1341,所属情報!$A:$A,0)),"")</f>
        <v>492201</v>
      </c>
      <c r="M1341" t="str">
        <f t="shared" si="40"/>
        <v>福田　旺城 (3)</v>
      </c>
      <c r="N1341" t="str">
        <f t="shared" si="41"/>
        <v>ﾌｸﾀﾞ ｵｳｷ</v>
      </c>
      <c r="O1341" t="str">
        <f>$J1341&amp;" "&amp;$I1341&amp;" "&amp;"("&amp;$F1341&amp;")"</f>
        <v>JPN Oki (3)</v>
      </c>
      <c r="P1341" t="s">
        <v>4765</v>
      </c>
      <c r="Q1341" t="s">
        <v>4807</v>
      </c>
      <c r="R1341" s="118" t="str">
        <f>IF($B1341="","",RIGHT($E1341*1000+100+COUNTIF($E$2:$E1341,$E1341),9))</f>
        <v>041221104</v>
      </c>
    </row>
    <row r="1342" spans="1:18" customFormat="1" x14ac:dyDescent="0.4">
      <c r="A1342" s="259" t="s">
        <v>563</v>
      </c>
      <c r="B1342" s="259">
        <v>1341</v>
      </c>
      <c r="C1342" s="259" t="s">
        <v>3852</v>
      </c>
      <c r="D1342" s="259" t="s">
        <v>3853</v>
      </c>
      <c r="E1342" s="261">
        <v>20050117</v>
      </c>
      <c r="F1342" s="262">
        <v>3</v>
      </c>
      <c r="G1342">
        <v>28</v>
      </c>
      <c r="H1342" s="263" t="s">
        <v>315</v>
      </c>
      <c r="I1342" s="263" t="s">
        <v>335</v>
      </c>
      <c r="J1342" t="s">
        <v>4807</v>
      </c>
      <c r="L1342">
        <f>IFERROR(INDEX(所属情報!$E:$E,MATCH(男子登録情報!A1342,所属情報!$A:$A,0)),"")</f>
        <v>492201</v>
      </c>
      <c r="M1342" t="str">
        <f t="shared" si="40"/>
        <v>橋本　隼貴 (3)</v>
      </c>
      <c r="N1342" t="str">
        <f t="shared" si="41"/>
        <v>ﾊｼﾓﾄ ｼﾞｭﾝｷ</v>
      </c>
      <c r="O1342" t="str">
        <f>$J1342&amp;" "&amp;$I1342&amp;" "&amp;"("&amp;$F1342&amp;")"</f>
        <v>JPN Junki (3)</v>
      </c>
      <c r="P1342" t="s">
        <v>4765</v>
      </c>
      <c r="Q1342" t="s">
        <v>4807</v>
      </c>
      <c r="R1342" s="118" t="str">
        <f>IF($B1342="","",RIGHT($E1342*1000+100+COUNTIF($E$2:$E1342,$E1342),9))</f>
        <v>050117101</v>
      </c>
    </row>
    <row r="1343" spans="1:18" customFormat="1" x14ac:dyDescent="0.4">
      <c r="A1343" s="259" t="s">
        <v>563</v>
      </c>
      <c r="B1343" s="259">
        <v>1342</v>
      </c>
      <c r="C1343" s="259" t="s">
        <v>3854</v>
      </c>
      <c r="D1343" s="259" t="s">
        <v>3855</v>
      </c>
      <c r="E1343" s="261">
        <v>20040622</v>
      </c>
      <c r="F1343" s="262">
        <v>3</v>
      </c>
      <c r="G1343">
        <v>25</v>
      </c>
      <c r="H1343" s="263" t="s">
        <v>70</v>
      </c>
      <c r="I1343" s="263" t="s">
        <v>100</v>
      </c>
      <c r="J1343" t="s">
        <v>4807</v>
      </c>
      <c r="L1343">
        <f>IFERROR(INDEX(所属情報!$E:$E,MATCH(男子登録情報!A1343,所属情報!$A:$A,0)),"")</f>
        <v>492201</v>
      </c>
      <c r="M1343" t="str">
        <f t="shared" si="40"/>
        <v>藤原　柊平 (3)</v>
      </c>
      <c r="N1343" t="str">
        <f t="shared" si="41"/>
        <v>ﾌｼﾞﾜﾗ ｼｭｳﾍｲ</v>
      </c>
      <c r="O1343" t="str">
        <f>$J1343&amp;" "&amp;$I1343&amp;" "&amp;"("&amp;$F1343&amp;")"</f>
        <v>JPN Shuhei (3)</v>
      </c>
      <c r="P1343" t="s">
        <v>4770</v>
      </c>
      <c r="Q1343" t="s">
        <v>4807</v>
      </c>
      <c r="R1343" s="118" t="str">
        <f>IF($B1343="","",RIGHT($E1343*1000+100+COUNTIF($E$2:$E1343,$E1343),9))</f>
        <v>040622103</v>
      </c>
    </row>
    <row r="1344" spans="1:18" customFormat="1" x14ac:dyDescent="0.4">
      <c r="A1344" s="259" t="s">
        <v>563</v>
      </c>
      <c r="B1344" s="259">
        <v>1343</v>
      </c>
      <c r="C1344" s="259" t="s">
        <v>3856</v>
      </c>
      <c r="D1344" s="259" t="s">
        <v>3857</v>
      </c>
      <c r="E1344" s="261">
        <v>20041030</v>
      </c>
      <c r="F1344" s="262">
        <v>3</v>
      </c>
      <c r="G1344">
        <v>27</v>
      </c>
      <c r="H1344" s="263" t="s">
        <v>126</v>
      </c>
      <c r="I1344" s="263" t="s">
        <v>402</v>
      </c>
      <c r="J1344" t="s">
        <v>4807</v>
      </c>
      <c r="L1344">
        <f>IFERROR(INDEX(所属情報!$E:$E,MATCH(男子登録情報!A1344,所属情報!$A:$A,0)),"")</f>
        <v>492201</v>
      </c>
      <c r="M1344" t="str">
        <f t="shared" si="40"/>
        <v>中田　皓大 (3)</v>
      </c>
      <c r="N1344" t="str">
        <f t="shared" si="41"/>
        <v>ﾅｶﾀ ﾋﾛﾄ</v>
      </c>
      <c r="O1344" t="str">
        <f>$J1344&amp;" "&amp;$I1344&amp;" "&amp;"("&amp;$F1344&amp;")"</f>
        <v>JPN Hiroto (3)</v>
      </c>
      <c r="P1344" t="s">
        <v>4765</v>
      </c>
      <c r="Q1344" t="s">
        <v>4807</v>
      </c>
      <c r="R1344" s="118" t="str">
        <f>IF($B1344="","",RIGHT($E1344*1000+100+COUNTIF($E$2:$E1344,$E1344),9))</f>
        <v>041030102</v>
      </c>
    </row>
    <row r="1345" spans="1:18" customFormat="1" x14ac:dyDescent="0.4">
      <c r="A1345" s="259" t="s">
        <v>563</v>
      </c>
      <c r="B1345" s="259">
        <v>1344</v>
      </c>
      <c r="C1345" s="259" t="s">
        <v>3858</v>
      </c>
      <c r="D1345" s="259" t="s">
        <v>3859</v>
      </c>
      <c r="E1345" s="261">
        <v>20050121</v>
      </c>
      <c r="F1345" s="262">
        <v>3</v>
      </c>
      <c r="G1345">
        <v>27</v>
      </c>
      <c r="H1345" s="263" t="s">
        <v>777</v>
      </c>
      <c r="I1345" s="263" t="s">
        <v>4511</v>
      </c>
      <c r="J1345" t="s">
        <v>4807</v>
      </c>
      <c r="L1345">
        <f>IFERROR(INDEX(所属情報!$E:$E,MATCH(男子登録情報!A1345,所属情報!$A:$A,0)),"")</f>
        <v>492201</v>
      </c>
      <c r="M1345" t="str">
        <f t="shared" si="40"/>
        <v>横山　寛治 (3)</v>
      </c>
      <c r="N1345" t="str">
        <f t="shared" si="41"/>
        <v>ﾖｺﾔﾏ ｶﾝｼﾞ</v>
      </c>
      <c r="O1345" t="str">
        <f>$J1345&amp;" "&amp;$I1345&amp;" "&amp;"("&amp;$F1345&amp;")"</f>
        <v>JPN Kanji (3)</v>
      </c>
      <c r="P1345" t="s">
        <v>4765</v>
      </c>
      <c r="Q1345" t="s">
        <v>4807</v>
      </c>
      <c r="R1345" s="118" t="str">
        <f>IF($B1345="","",RIGHT($E1345*1000+100+COUNTIF($E$2:$E1345,$E1345),9))</f>
        <v>050121102</v>
      </c>
    </row>
    <row r="1346" spans="1:18" customFormat="1" x14ac:dyDescent="0.4">
      <c r="A1346" s="259" t="s">
        <v>563</v>
      </c>
      <c r="B1346" s="259">
        <v>1345</v>
      </c>
      <c r="C1346" s="259" t="s">
        <v>3860</v>
      </c>
      <c r="D1346" s="259" t="s">
        <v>3861</v>
      </c>
      <c r="E1346" s="261">
        <v>20021009</v>
      </c>
      <c r="F1346" s="262">
        <v>3</v>
      </c>
      <c r="G1346">
        <v>26</v>
      </c>
      <c r="H1346" s="263" t="s">
        <v>996</v>
      </c>
      <c r="I1346" s="263" t="s">
        <v>84</v>
      </c>
      <c r="J1346" t="s">
        <v>4807</v>
      </c>
      <c r="L1346">
        <f>IFERROR(INDEX(所属情報!$E:$E,MATCH(男子登録情報!A1346,所属情報!$A:$A,0)),"")</f>
        <v>492201</v>
      </c>
      <c r="M1346" t="str">
        <f t="shared" ref="M1346:M1409" si="42">$C1346&amp;" "&amp;"("&amp;$F1346&amp;")"</f>
        <v>下田　汰知 (3)</v>
      </c>
      <c r="N1346" t="str">
        <f t="shared" si="41"/>
        <v>ｼﾓﾀﾞ ﾀｲﾁ</v>
      </c>
      <c r="O1346" t="str">
        <f>$J1346&amp;" "&amp;$I1346&amp;" "&amp;"("&amp;$F1346&amp;")"</f>
        <v>JPN Taichi (3)</v>
      </c>
      <c r="P1346" t="s">
        <v>4765</v>
      </c>
      <c r="Q1346" t="s">
        <v>4807</v>
      </c>
      <c r="R1346" s="118" t="str">
        <f>IF($B1346="","",RIGHT($E1346*1000+100+COUNTIF($E$2:$E1346,$E1346),9))</f>
        <v>021009101</v>
      </c>
    </row>
    <row r="1347" spans="1:18" customFormat="1" x14ac:dyDescent="0.4">
      <c r="A1347" s="259" t="s">
        <v>563</v>
      </c>
      <c r="B1347" s="259">
        <v>1346</v>
      </c>
      <c r="C1347" s="259" t="s">
        <v>3862</v>
      </c>
      <c r="D1347" s="259" t="s">
        <v>3863</v>
      </c>
      <c r="E1347" s="261">
        <v>20041114</v>
      </c>
      <c r="F1347" s="262">
        <v>3</v>
      </c>
      <c r="G1347">
        <v>26</v>
      </c>
      <c r="H1347" s="263" t="s">
        <v>315</v>
      </c>
      <c r="I1347" s="263" t="s">
        <v>179</v>
      </c>
      <c r="J1347" t="s">
        <v>4807</v>
      </c>
      <c r="L1347">
        <f>IFERROR(INDEX(所属情報!$E:$E,MATCH(男子登録情報!A1347,所属情報!$A:$A,0)),"")</f>
        <v>492201</v>
      </c>
      <c r="M1347" t="str">
        <f t="shared" si="42"/>
        <v>橋本　琉靖 (3)</v>
      </c>
      <c r="N1347" t="str">
        <f t="shared" ref="N1347:N1410" si="43">$D1347</f>
        <v>ﾊｼﾓﾄ ﾘｭｳｾｲ</v>
      </c>
      <c r="O1347" t="str">
        <f>$J1347&amp;" "&amp;$I1347&amp;" "&amp;"("&amp;$F1347&amp;")"</f>
        <v>JPN Ryusei (3)</v>
      </c>
      <c r="P1347" t="s">
        <v>4765</v>
      </c>
      <c r="Q1347" t="s">
        <v>4807</v>
      </c>
      <c r="R1347" s="118" t="str">
        <f>IF($B1347="","",RIGHT($E1347*1000+100+COUNTIF($E$2:$E1347,$E1347),9))</f>
        <v>041114102</v>
      </c>
    </row>
    <row r="1348" spans="1:18" customFormat="1" x14ac:dyDescent="0.4">
      <c r="A1348" s="259" t="s">
        <v>563</v>
      </c>
      <c r="B1348" s="259">
        <v>1347</v>
      </c>
      <c r="C1348" s="259" t="s">
        <v>3864</v>
      </c>
      <c r="D1348" s="259" t="s">
        <v>3865</v>
      </c>
      <c r="E1348" s="261">
        <v>20050219</v>
      </c>
      <c r="F1348" s="262">
        <v>3</v>
      </c>
      <c r="G1348">
        <v>28</v>
      </c>
      <c r="H1348" s="263" t="s">
        <v>4512</v>
      </c>
      <c r="I1348" s="263" t="s">
        <v>95</v>
      </c>
      <c r="J1348" t="s">
        <v>4807</v>
      </c>
      <c r="L1348">
        <f>IFERROR(INDEX(所属情報!$E:$E,MATCH(男子登録情報!A1348,所属情報!$A:$A,0)),"")</f>
        <v>492201</v>
      </c>
      <c r="M1348" t="str">
        <f t="shared" si="42"/>
        <v>名田　智貴 (3)</v>
      </c>
      <c r="N1348" t="str">
        <f t="shared" si="43"/>
        <v>ﾅﾀﾞ ﾄﾓｷ</v>
      </c>
      <c r="O1348" t="str">
        <f>$J1348&amp;" "&amp;$I1348&amp;" "&amp;"("&amp;$F1348&amp;")"</f>
        <v>JPN Tomoki (3)</v>
      </c>
      <c r="P1348" t="s">
        <v>4775</v>
      </c>
      <c r="Q1348" t="s">
        <v>4807</v>
      </c>
      <c r="R1348" s="118" t="str">
        <f>IF($B1348="","",RIGHT($E1348*1000+100+COUNTIF($E$2:$E1348,$E1348),9))</f>
        <v>050219102</v>
      </c>
    </row>
    <row r="1349" spans="1:18" customFormat="1" x14ac:dyDescent="0.4">
      <c r="A1349" s="259" t="s">
        <v>563</v>
      </c>
      <c r="B1349" s="259">
        <v>1348</v>
      </c>
      <c r="C1349" s="259" t="s">
        <v>3866</v>
      </c>
      <c r="D1349" s="259" t="s">
        <v>3867</v>
      </c>
      <c r="E1349" s="261">
        <v>20041215</v>
      </c>
      <c r="F1349" s="262">
        <v>3</v>
      </c>
      <c r="G1349">
        <v>22</v>
      </c>
      <c r="H1349" s="263" t="s">
        <v>4513</v>
      </c>
      <c r="I1349" s="263" t="s">
        <v>50</v>
      </c>
      <c r="J1349" t="s">
        <v>4807</v>
      </c>
      <c r="L1349">
        <f>IFERROR(INDEX(所属情報!$E:$E,MATCH(男子登録情報!A1349,所属情報!$A:$A,0)),"")</f>
        <v>492201</v>
      </c>
      <c r="M1349" t="str">
        <f t="shared" si="42"/>
        <v>村松　奏汰 (3)</v>
      </c>
      <c r="N1349" t="str">
        <f t="shared" si="43"/>
        <v>ﾑﾗﾏﾂ ｶﾅﾀ</v>
      </c>
      <c r="O1349" t="str">
        <f>$J1349&amp;" "&amp;$I1349&amp;" "&amp;"("&amp;$F1349&amp;")"</f>
        <v>JPN Kanata (3)</v>
      </c>
      <c r="P1349" t="s">
        <v>4765</v>
      </c>
      <c r="Q1349" t="s">
        <v>4807</v>
      </c>
      <c r="R1349" s="118" t="str">
        <f>IF($B1349="","",RIGHT($E1349*1000+100+COUNTIF($E$2:$E1349,$E1349),9))</f>
        <v>041215101</v>
      </c>
    </row>
    <row r="1350" spans="1:18" customFormat="1" x14ac:dyDescent="0.4">
      <c r="A1350" s="259" t="s">
        <v>563</v>
      </c>
      <c r="B1350" s="259">
        <v>1349</v>
      </c>
      <c r="C1350" s="259" t="s">
        <v>3868</v>
      </c>
      <c r="D1350" s="259" t="s">
        <v>3869</v>
      </c>
      <c r="E1350" s="261">
        <v>20050518</v>
      </c>
      <c r="F1350" s="262">
        <v>2</v>
      </c>
      <c r="G1350">
        <v>25</v>
      </c>
      <c r="H1350" s="263" t="s">
        <v>4514</v>
      </c>
      <c r="I1350" s="263" t="s">
        <v>222</v>
      </c>
      <c r="J1350" t="s">
        <v>4807</v>
      </c>
      <c r="L1350">
        <f>IFERROR(INDEX(所属情報!$E:$E,MATCH(男子登録情報!A1350,所属情報!$A:$A,0)),"")</f>
        <v>492201</v>
      </c>
      <c r="M1350" t="str">
        <f t="shared" si="42"/>
        <v>吉冨　晴心 (2)</v>
      </c>
      <c r="N1350" t="str">
        <f t="shared" si="43"/>
        <v>ﾖｼﾄﾞﾐ ﾊﾙﾄ</v>
      </c>
      <c r="O1350" t="str">
        <f>$J1350&amp;" "&amp;$I1350&amp;" "&amp;"("&amp;$F1350&amp;")"</f>
        <v>JPN Haruto (2)</v>
      </c>
      <c r="P1350" t="s">
        <v>4765</v>
      </c>
      <c r="Q1350" t="s">
        <v>4807</v>
      </c>
      <c r="R1350" s="118" t="str">
        <f>IF($B1350="","",RIGHT($E1350*1000+100+COUNTIF($E$2:$E1350,$E1350),9))</f>
        <v>050518102</v>
      </c>
    </row>
    <row r="1351" spans="1:18" customFormat="1" x14ac:dyDescent="0.4">
      <c r="A1351" s="259" t="s">
        <v>563</v>
      </c>
      <c r="B1351" s="259">
        <v>1350</v>
      </c>
      <c r="C1351" s="259" t="s">
        <v>3870</v>
      </c>
      <c r="D1351" s="259" t="s">
        <v>3871</v>
      </c>
      <c r="E1351" s="261">
        <v>20050605</v>
      </c>
      <c r="F1351" s="262">
        <v>2</v>
      </c>
      <c r="G1351">
        <v>27</v>
      </c>
      <c r="H1351" s="263" t="s">
        <v>451</v>
      </c>
      <c r="I1351" s="263" t="s">
        <v>115</v>
      </c>
      <c r="J1351" t="s">
        <v>4807</v>
      </c>
      <c r="L1351">
        <f>IFERROR(INDEX(所属情報!$E:$E,MATCH(男子登録情報!A1351,所属情報!$A:$A,0)),"")</f>
        <v>492201</v>
      </c>
      <c r="M1351" t="str">
        <f t="shared" si="42"/>
        <v>大西　翔也 (2)</v>
      </c>
      <c r="N1351" t="str">
        <f t="shared" si="43"/>
        <v>ｵｵﾆｼ ｼｮｳﾔ</v>
      </c>
      <c r="O1351" t="str">
        <f>$J1351&amp;" "&amp;$I1351&amp;" "&amp;"("&amp;$F1351&amp;")"</f>
        <v>JPN Shoya (2)</v>
      </c>
      <c r="P1351" t="s">
        <v>4769</v>
      </c>
      <c r="Q1351" t="s">
        <v>4807</v>
      </c>
      <c r="R1351" s="118" t="str">
        <f>IF($B1351="","",RIGHT($E1351*1000+100+COUNTIF($E$2:$E1351,$E1351),9))</f>
        <v>050605102</v>
      </c>
    </row>
    <row r="1352" spans="1:18" customFormat="1" x14ac:dyDescent="0.4">
      <c r="A1352" s="259" t="s">
        <v>563</v>
      </c>
      <c r="B1352" s="259">
        <v>1351</v>
      </c>
      <c r="C1352" s="259" t="s">
        <v>3872</v>
      </c>
      <c r="D1352" s="259" t="s">
        <v>3873</v>
      </c>
      <c r="E1352" s="261">
        <v>20051004</v>
      </c>
      <c r="F1352" s="262">
        <v>2</v>
      </c>
      <c r="G1352">
        <v>21</v>
      </c>
      <c r="H1352" s="263" t="s">
        <v>1082</v>
      </c>
      <c r="I1352" s="263" t="s">
        <v>54</v>
      </c>
      <c r="J1352" t="s">
        <v>4807</v>
      </c>
      <c r="L1352">
        <f>IFERROR(INDEX(所属情報!$E:$E,MATCH(男子登録情報!A1352,所属情報!$A:$A,0)),"")</f>
        <v>492201</v>
      </c>
      <c r="M1352" t="str">
        <f t="shared" si="42"/>
        <v>浅野　晃輝 (2)</v>
      </c>
      <c r="N1352" t="str">
        <f t="shared" si="43"/>
        <v>ｱｻﾉ ｺｳｷ</v>
      </c>
      <c r="O1352" t="str">
        <f>$J1352&amp;" "&amp;$I1352&amp;" "&amp;"("&amp;$F1352&amp;")"</f>
        <v>JPN Koki (2)</v>
      </c>
      <c r="P1352" t="s">
        <v>4765</v>
      </c>
      <c r="Q1352" t="s">
        <v>4807</v>
      </c>
      <c r="R1352" s="118" t="str">
        <f>IF($B1352="","",RIGHT($E1352*1000+100+COUNTIF($E$2:$E1352,$E1352),9))</f>
        <v>051004101</v>
      </c>
    </row>
    <row r="1353" spans="1:18" customFormat="1" x14ac:dyDescent="0.4">
      <c r="A1353" s="259" t="s">
        <v>563</v>
      </c>
      <c r="B1353" s="259">
        <v>1352</v>
      </c>
      <c r="C1353" s="259" t="s">
        <v>3874</v>
      </c>
      <c r="D1353" s="259" t="s">
        <v>3875</v>
      </c>
      <c r="E1353" s="261">
        <v>20051016</v>
      </c>
      <c r="F1353" s="262">
        <v>2</v>
      </c>
      <c r="G1353">
        <v>26</v>
      </c>
      <c r="H1353" s="263" t="s">
        <v>741</v>
      </c>
      <c r="I1353" s="263" t="s">
        <v>246</v>
      </c>
      <c r="J1353" t="s">
        <v>4807</v>
      </c>
      <c r="L1353">
        <f>IFERROR(INDEX(所属情報!$E:$E,MATCH(男子登録情報!A1353,所属情報!$A:$A,0)),"")</f>
        <v>492201</v>
      </c>
      <c r="M1353" t="str">
        <f t="shared" si="42"/>
        <v>東　祥汰 (2)</v>
      </c>
      <c r="N1353" t="str">
        <f t="shared" si="43"/>
        <v>ｱｽﾞﾏ ｼｮｳﾀ</v>
      </c>
      <c r="O1353" t="str">
        <f>$J1353&amp;" "&amp;$I1353&amp;" "&amp;"("&amp;$F1353&amp;")"</f>
        <v>JPN Shota (2)</v>
      </c>
      <c r="P1353" t="s">
        <v>4765</v>
      </c>
      <c r="Q1353" t="s">
        <v>4807</v>
      </c>
      <c r="R1353" s="118" t="str">
        <f>IF($B1353="","",RIGHT($E1353*1000+100+COUNTIF($E$2:$E1353,$E1353),9))</f>
        <v>051016101</v>
      </c>
    </row>
    <row r="1354" spans="1:18" customFormat="1" x14ac:dyDescent="0.4">
      <c r="A1354" s="259" t="s">
        <v>563</v>
      </c>
      <c r="B1354" s="259">
        <v>1353</v>
      </c>
      <c r="C1354" s="259" t="s">
        <v>3876</v>
      </c>
      <c r="D1354" s="259" t="s">
        <v>3877</v>
      </c>
      <c r="E1354" s="261">
        <v>20051125</v>
      </c>
      <c r="F1354" s="262">
        <v>2</v>
      </c>
      <c r="G1354">
        <v>22</v>
      </c>
      <c r="H1354" s="263" t="s">
        <v>4515</v>
      </c>
      <c r="I1354" s="263" t="s">
        <v>112</v>
      </c>
      <c r="J1354" t="s">
        <v>4807</v>
      </c>
      <c r="L1354">
        <f>IFERROR(INDEX(所属情報!$E:$E,MATCH(男子登録情報!A1354,所属情報!$A:$A,0)),"")</f>
        <v>492201</v>
      </c>
      <c r="M1354" t="str">
        <f t="shared" si="42"/>
        <v>井指　陸 (2)</v>
      </c>
      <c r="N1354" t="str">
        <f t="shared" si="43"/>
        <v>ｲｻｼ ﾘｸ</v>
      </c>
      <c r="O1354" t="str">
        <f>$J1354&amp;" "&amp;$I1354&amp;" "&amp;"("&amp;$F1354&amp;")"</f>
        <v>JPN Riku (2)</v>
      </c>
      <c r="P1354" t="s">
        <v>4765</v>
      </c>
      <c r="Q1354" t="s">
        <v>4807</v>
      </c>
      <c r="R1354" s="118" t="str">
        <f>IF($B1354="","",RIGHT($E1354*1000+100+COUNTIF($E$2:$E1354,$E1354),9))</f>
        <v>051125103</v>
      </c>
    </row>
    <row r="1355" spans="1:18" customFormat="1" x14ac:dyDescent="0.4">
      <c r="A1355" s="259" t="s">
        <v>563</v>
      </c>
      <c r="B1355" s="259">
        <v>1354</v>
      </c>
      <c r="C1355" s="259" t="s">
        <v>3878</v>
      </c>
      <c r="D1355" s="259" t="s">
        <v>3879</v>
      </c>
      <c r="E1355" s="261">
        <v>20051230</v>
      </c>
      <c r="F1355" s="262">
        <v>2</v>
      </c>
      <c r="G1355">
        <v>26</v>
      </c>
      <c r="H1355" s="263" t="s">
        <v>211</v>
      </c>
      <c r="I1355" s="263" t="s">
        <v>4516</v>
      </c>
      <c r="J1355" t="s">
        <v>4807</v>
      </c>
      <c r="L1355">
        <f>IFERROR(INDEX(所属情報!$E:$E,MATCH(男子登録情報!A1355,所属情報!$A:$A,0)),"")</f>
        <v>492201</v>
      </c>
      <c r="M1355" t="str">
        <f t="shared" si="42"/>
        <v>阿部　叶夢 (2)</v>
      </c>
      <c r="N1355" t="str">
        <f t="shared" si="43"/>
        <v>ｱﾍﾞ ｶﾅﾑ</v>
      </c>
      <c r="O1355" t="str">
        <f>$J1355&amp;" "&amp;$I1355&amp;" "&amp;"("&amp;$F1355&amp;")"</f>
        <v>JPN Kanamu (2)</v>
      </c>
      <c r="P1355" t="s">
        <v>4765</v>
      </c>
      <c r="Q1355" t="s">
        <v>4807</v>
      </c>
      <c r="R1355" s="118" t="str">
        <f>IF($B1355="","",RIGHT($E1355*1000+100+COUNTIF($E$2:$E1355,$E1355),9))</f>
        <v>051230102</v>
      </c>
    </row>
    <row r="1356" spans="1:18" customFormat="1" x14ac:dyDescent="0.4">
      <c r="A1356" s="259" t="s">
        <v>563</v>
      </c>
      <c r="B1356" s="259">
        <v>1355</v>
      </c>
      <c r="C1356" s="259" t="s">
        <v>3880</v>
      </c>
      <c r="D1356" s="259" t="s">
        <v>3881</v>
      </c>
      <c r="E1356" s="261">
        <v>20060109</v>
      </c>
      <c r="F1356" s="262">
        <v>2</v>
      </c>
      <c r="G1356">
        <v>21</v>
      </c>
      <c r="H1356" s="263" t="s">
        <v>4517</v>
      </c>
      <c r="I1356" s="263" t="s">
        <v>162</v>
      </c>
      <c r="J1356" t="s">
        <v>4807</v>
      </c>
      <c r="L1356">
        <f>IFERROR(INDEX(所属情報!$E:$E,MATCH(男子登録情報!A1356,所属情報!$A:$A,0)),"")</f>
        <v>492201</v>
      </c>
      <c r="M1356" t="str">
        <f t="shared" si="42"/>
        <v>五月女　皓 (2)</v>
      </c>
      <c r="N1356" t="str">
        <f t="shared" si="43"/>
        <v>ｻｵﾄﾒ ﾋｶﾙ</v>
      </c>
      <c r="O1356" t="str">
        <f>$J1356&amp;" "&amp;$I1356&amp;" "&amp;"("&amp;$F1356&amp;")"</f>
        <v>JPN Hikaru (2)</v>
      </c>
      <c r="P1356" t="s">
        <v>4764</v>
      </c>
      <c r="Q1356" t="s">
        <v>4807</v>
      </c>
      <c r="R1356" s="118" t="str">
        <f>IF($B1356="","",RIGHT($E1356*1000+100+COUNTIF($E$2:$E1356,$E1356),9))</f>
        <v>060109102</v>
      </c>
    </row>
    <row r="1357" spans="1:18" customFormat="1" x14ac:dyDescent="0.4">
      <c r="A1357" s="259" t="s">
        <v>563</v>
      </c>
      <c r="B1357" s="259">
        <v>1356</v>
      </c>
      <c r="C1357" s="259" t="s">
        <v>3882</v>
      </c>
      <c r="D1357" s="259" t="s">
        <v>3883</v>
      </c>
      <c r="E1357" s="261">
        <v>20060106</v>
      </c>
      <c r="F1357" s="262">
        <v>2</v>
      </c>
      <c r="G1357">
        <v>25</v>
      </c>
      <c r="H1357" s="263" t="s">
        <v>4518</v>
      </c>
      <c r="I1357" s="263" t="s">
        <v>527</v>
      </c>
      <c r="J1357" t="s">
        <v>4807</v>
      </c>
      <c r="L1357">
        <f>IFERROR(INDEX(所属情報!$E:$E,MATCH(男子登録情報!A1357,所属情報!$A:$A,0)),"")</f>
        <v>492201</v>
      </c>
      <c r="M1357" t="str">
        <f t="shared" si="42"/>
        <v>村井　隆真 (2)</v>
      </c>
      <c r="N1357" t="str">
        <f t="shared" si="43"/>
        <v>ﾑﾗｲ ﾘｭｳﾏ</v>
      </c>
      <c r="O1357" t="str">
        <f>$J1357&amp;" "&amp;$I1357&amp;" "&amp;"("&amp;$F1357&amp;")"</f>
        <v>JPN Ryuma (2)</v>
      </c>
      <c r="P1357" t="s">
        <v>4764</v>
      </c>
      <c r="Q1357" t="s">
        <v>4807</v>
      </c>
      <c r="R1357" s="118" t="str">
        <f>IF($B1357="","",RIGHT($E1357*1000+100+COUNTIF($E$2:$E1357,$E1357),9))</f>
        <v>060106104</v>
      </c>
    </row>
    <row r="1358" spans="1:18" customFormat="1" x14ac:dyDescent="0.4">
      <c r="A1358" s="259" t="s">
        <v>563</v>
      </c>
      <c r="B1358" s="259">
        <v>1357</v>
      </c>
      <c r="C1358" s="259" t="s">
        <v>3884</v>
      </c>
      <c r="D1358" s="259" t="s">
        <v>3885</v>
      </c>
      <c r="E1358" s="261">
        <v>20050411</v>
      </c>
      <c r="F1358" s="262">
        <v>2</v>
      </c>
      <c r="G1358">
        <v>27</v>
      </c>
      <c r="H1358" s="263" t="s">
        <v>38</v>
      </c>
      <c r="I1358" s="263" t="s">
        <v>118</v>
      </c>
      <c r="J1358" t="s">
        <v>4807</v>
      </c>
      <c r="L1358">
        <f>IFERROR(INDEX(所属情報!$E:$E,MATCH(男子登録情報!A1358,所属情報!$A:$A,0)),"")</f>
        <v>492201</v>
      </c>
      <c r="M1358" t="str">
        <f t="shared" si="42"/>
        <v>山田　瞬 (2)</v>
      </c>
      <c r="N1358" t="str">
        <f t="shared" si="43"/>
        <v>ﾔﾏﾀﾞ ｼｭﾝ</v>
      </c>
      <c r="O1358" t="str">
        <f>$J1358&amp;" "&amp;$I1358&amp;" "&amp;"("&amp;$F1358&amp;")"</f>
        <v>JPN Shun (2)</v>
      </c>
      <c r="P1358" t="s">
        <v>4771</v>
      </c>
      <c r="Q1358" t="s">
        <v>4807</v>
      </c>
      <c r="R1358" s="118" t="str">
        <f>IF($B1358="","",RIGHT($E1358*1000+100+COUNTIF($E$2:$E1358,$E1358),9))</f>
        <v>050411104</v>
      </c>
    </row>
    <row r="1359" spans="1:18" customFormat="1" x14ac:dyDescent="0.4">
      <c r="A1359" s="259" t="s">
        <v>563</v>
      </c>
      <c r="B1359" s="259">
        <v>1358</v>
      </c>
      <c r="C1359" s="259" t="s">
        <v>3886</v>
      </c>
      <c r="D1359" s="259" t="s">
        <v>3887</v>
      </c>
      <c r="E1359" s="261">
        <v>20050418</v>
      </c>
      <c r="F1359" s="262">
        <v>2</v>
      </c>
      <c r="G1359">
        <v>25</v>
      </c>
      <c r="H1359" s="263" t="s">
        <v>236</v>
      </c>
      <c r="I1359" s="263" t="s">
        <v>75</v>
      </c>
      <c r="J1359" t="s">
        <v>4807</v>
      </c>
      <c r="L1359">
        <f>IFERROR(INDEX(所属情報!$E:$E,MATCH(男子登録情報!A1359,所属情報!$A:$A,0)),"")</f>
        <v>492201</v>
      </c>
      <c r="M1359" t="str">
        <f t="shared" si="42"/>
        <v>臼井　創太 (2)</v>
      </c>
      <c r="N1359" t="str">
        <f t="shared" si="43"/>
        <v>ｳｽｲ ｿｳﾀ</v>
      </c>
      <c r="O1359" t="str">
        <f>$J1359&amp;" "&amp;$I1359&amp;" "&amp;"("&amp;$F1359&amp;")"</f>
        <v>JPN Sota (2)</v>
      </c>
      <c r="P1359" t="s">
        <v>4771</v>
      </c>
      <c r="Q1359" t="s">
        <v>4807</v>
      </c>
      <c r="R1359" s="118" t="str">
        <f>IF($B1359="","",RIGHT($E1359*1000+100+COUNTIF($E$2:$E1359,$E1359),9))</f>
        <v>050418104</v>
      </c>
    </row>
    <row r="1360" spans="1:18" customFormat="1" x14ac:dyDescent="0.4">
      <c r="A1360" s="259" t="s">
        <v>563</v>
      </c>
      <c r="B1360" s="259">
        <v>1359</v>
      </c>
      <c r="C1360" s="259" t="s">
        <v>3888</v>
      </c>
      <c r="D1360" s="259" t="s">
        <v>3889</v>
      </c>
      <c r="E1360" s="261">
        <v>20060208</v>
      </c>
      <c r="F1360" s="262">
        <v>2</v>
      </c>
      <c r="G1360">
        <v>28</v>
      </c>
      <c r="H1360" s="263" t="s">
        <v>124</v>
      </c>
      <c r="I1360" s="263" t="s">
        <v>222</v>
      </c>
      <c r="J1360" t="s">
        <v>4807</v>
      </c>
      <c r="L1360">
        <f>IFERROR(INDEX(所属情報!$E:$E,MATCH(男子登録情報!A1360,所属情報!$A:$A,0)),"")</f>
        <v>492201</v>
      </c>
      <c r="M1360" t="str">
        <f t="shared" si="42"/>
        <v>石井　喜人 (2)</v>
      </c>
      <c r="N1360" t="str">
        <f t="shared" si="43"/>
        <v>ｲｼｲ ﾊﾙﾄ</v>
      </c>
      <c r="O1360" t="str">
        <f>$J1360&amp;" "&amp;$I1360&amp;" "&amp;"("&amp;$F1360&amp;")"</f>
        <v>JPN Haruto (2)</v>
      </c>
      <c r="P1360" t="s">
        <v>4765</v>
      </c>
      <c r="Q1360" t="s">
        <v>4807</v>
      </c>
      <c r="R1360" s="118" t="str">
        <f>IF($B1360="","",RIGHT($E1360*1000+100+COUNTIF($E$2:$E1360,$E1360),9))</f>
        <v>060208102</v>
      </c>
    </row>
    <row r="1361" spans="1:18" customFormat="1" x14ac:dyDescent="0.4">
      <c r="A1361" s="259" t="s">
        <v>563</v>
      </c>
      <c r="B1361" s="259">
        <v>1360</v>
      </c>
      <c r="C1361" s="259" t="s">
        <v>3890</v>
      </c>
      <c r="D1361" s="259" t="s">
        <v>3891</v>
      </c>
      <c r="E1361" s="261">
        <v>20050621</v>
      </c>
      <c r="F1361" s="262">
        <v>2</v>
      </c>
      <c r="G1361">
        <v>27</v>
      </c>
      <c r="H1361" s="263" t="s">
        <v>248</v>
      </c>
      <c r="I1361" s="263" t="s">
        <v>95</v>
      </c>
      <c r="J1361" t="s">
        <v>4807</v>
      </c>
      <c r="L1361">
        <f>IFERROR(INDEX(所属情報!$E:$E,MATCH(男子登録情報!A1361,所属情報!$A:$A,0)),"")</f>
        <v>492201</v>
      </c>
      <c r="M1361" t="str">
        <f t="shared" si="42"/>
        <v>井上　智貴 (2)</v>
      </c>
      <c r="N1361" t="str">
        <f t="shared" si="43"/>
        <v>ｲﾉｳｴ ﾄﾓｷ</v>
      </c>
      <c r="O1361" t="str">
        <f>$J1361&amp;" "&amp;$I1361&amp;" "&amp;"("&amp;$F1361&amp;")"</f>
        <v>JPN Tomoki (2)</v>
      </c>
      <c r="P1361" t="s">
        <v>4766</v>
      </c>
      <c r="Q1361" t="s">
        <v>4807</v>
      </c>
      <c r="R1361" s="118" t="str">
        <f>IF($B1361="","",RIGHT($E1361*1000+100+COUNTIF($E$2:$E1361,$E1361),9))</f>
        <v>050621101</v>
      </c>
    </row>
    <row r="1362" spans="1:18" customFormat="1" x14ac:dyDescent="0.4">
      <c r="A1362" s="259" t="s">
        <v>563</v>
      </c>
      <c r="B1362" s="259">
        <v>1361</v>
      </c>
      <c r="C1362" s="259" t="s">
        <v>5802</v>
      </c>
      <c r="D1362" s="259" t="s">
        <v>5803</v>
      </c>
      <c r="E1362" s="261">
        <v>20050408</v>
      </c>
      <c r="F1362" s="262">
        <v>2</v>
      </c>
      <c r="G1362">
        <v>25</v>
      </c>
      <c r="H1362" s="263" t="s">
        <v>176</v>
      </c>
      <c r="I1362" s="263" t="s">
        <v>3145</v>
      </c>
      <c r="J1362" t="s">
        <v>4807</v>
      </c>
      <c r="L1362">
        <f>IFERROR(INDEX(所属情報!$E:$E,MATCH(男子登録情報!A1362,所属情報!$A:$A,0)),"")</f>
        <v>492201</v>
      </c>
      <c r="M1362" t="str">
        <f t="shared" si="42"/>
        <v>中川　敬貴 (2)</v>
      </c>
      <c r="N1362" t="str">
        <f t="shared" si="43"/>
        <v>ﾅｶｶﾞﾜ ｻﾄｷ</v>
      </c>
      <c r="O1362" t="str">
        <f>$J1362&amp;" "&amp;$I1362&amp;" "&amp;"("&amp;$F1362&amp;")"</f>
        <v>JPN Satoki (2)</v>
      </c>
      <c r="P1362" t="s">
        <v>4771</v>
      </c>
      <c r="Q1362" t="s">
        <v>4807</v>
      </c>
      <c r="R1362" s="118" t="str">
        <f>IF($B1362="","",RIGHT($E1362*1000+100+COUNTIF($E$2:$E1362,$E1362),9))</f>
        <v>050408103</v>
      </c>
    </row>
    <row r="1363" spans="1:18" customFormat="1" x14ac:dyDescent="0.4">
      <c r="A1363" s="259" t="s">
        <v>563</v>
      </c>
      <c r="B1363" s="259">
        <v>1362</v>
      </c>
      <c r="C1363" s="259" t="s">
        <v>5804</v>
      </c>
      <c r="D1363" s="259" t="s">
        <v>5805</v>
      </c>
      <c r="E1363" s="261">
        <v>20040519</v>
      </c>
      <c r="F1363" s="262">
        <v>3</v>
      </c>
      <c r="G1363">
        <v>30</v>
      </c>
      <c r="H1363" s="263" t="s">
        <v>6707</v>
      </c>
      <c r="I1363" s="263" t="s">
        <v>222</v>
      </c>
      <c r="J1363" t="s">
        <v>4807</v>
      </c>
      <c r="L1363">
        <f>IFERROR(INDEX(所属情報!$E:$E,MATCH(男子登録情報!A1363,所属情報!$A:$A,0)),"")</f>
        <v>492201</v>
      </c>
      <c r="M1363" t="str">
        <f t="shared" si="42"/>
        <v>恵中　春斗 (3)</v>
      </c>
      <c r="N1363" t="str">
        <f t="shared" si="43"/>
        <v>ｴﾅｶ ﾊﾙﾄ</v>
      </c>
      <c r="O1363" t="str">
        <f>$J1363&amp;" "&amp;$I1363&amp;" "&amp;"("&amp;$F1363&amp;")"</f>
        <v>JPN Haruto (3)</v>
      </c>
      <c r="P1363" t="s">
        <v>4765</v>
      </c>
      <c r="Q1363" t="s">
        <v>4807</v>
      </c>
      <c r="R1363" s="118" t="str">
        <f>IF($B1363="","",RIGHT($E1363*1000+100+COUNTIF($E$2:$E1363,$E1363),9))</f>
        <v>040519105</v>
      </c>
    </row>
    <row r="1364" spans="1:18" customFormat="1" x14ac:dyDescent="0.4">
      <c r="A1364" s="259" t="s">
        <v>563</v>
      </c>
      <c r="B1364" s="259">
        <v>1363</v>
      </c>
      <c r="C1364" s="259" t="s">
        <v>5806</v>
      </c>
      <c r="D1364" s="259" t="s">
        <v>5807</v>
      </c>
      <c r="E1364" s="261">
        <v>20060130</v>
      </c>
      <c r="F1364" s="262">
        <v>2</v>
      </c>
      <c r="G1364">
        <v>25</v>
      </c>
      <c r="H1364" s="263" t="s">
        <v>169</v>
      </c>
      <c r="I1364" s="263" t="s">
        <v>576</v>
      </c>
      <c r="J1364" t="s">
        <v>4807</v>
      </c>
      <c r="L1364">
        <f>IFERROR(INDEX(所属情報!$E:$E,MATCH(男子登録情報!A1364,所属情報!$A:$A,0)),"")</f>
        <v>492201</v>
      </c>
      <c r="M1364" t="str">
        <f t="shared" si="42"/>
        <v>山下　蒼悟 (2)</v>
      </c>
      <c r="N1364" t="str">
        <f t="shared" si="43"/>
        <v>ﾔﾏｼﾀ ｿｳｺﾞ</v>
      </c>
      <c r="O1364" t="str">
        <f>$J1364&amp;" "&amp;$I1364&amp;" "&amp;"("&amp;$F1364&amp;")"</f>
        <v>JPN Sogo (2)</v>
      </c>
      <c r="P1364" t="s">
        <v>4770</v>
      </c>
      <c r="Q1364" t="s">
        <v>4807</v>
      </c>
      <c r="R1364" s="118" t="str">
        <f>IF($B1364="","",RIGHT($E1364*1000+100+COUNTIF($E$2:$E1364,$E1364),9))</f>
        <v>060130102</v>
      </c>
    </row>
    <row r="1365" spans="1:18" customFormat="1" x14ac:dyDescent="0.4">
      <c r="A1365" s="259" t="s">
        <v>563</v>
      </c>
      <c r="B1365" s="259">
        <v>1364</v>
      </c>
      <c r="C1365" s="259" t="s">
        <v>5808</v>
      </c>
      <c r="D1365" s="259" t="s">
        <v>5809</v>
      </c>
      <c r="E1365" s="261">
        <v>20051201</v>
      </c>
      <c r="F1365" s="262">
        <v>2</v>
      </c>
      <c r="G1365">
        <v>26</v>
      </c>
      <c r="H1365" s="263" t="s">
        <v>320</v>
      </c>
      <c r="I1365" s="263" t="s">
        <v>417</v>
      </c>
      <c r="J1365" t="s">
        <v>4807</v>
      </c>
      <c r="L1365">
        <f>IFERROR(INDEX(所属情報!$E:$E,MATCH(男子登録情報!A1365,所属情報!$A:$A,0)),"")</f>
        <v>492201</v>
      </c>
      <c r="M1365" t="str">
        <f t="shared" si="42"/>
        <v>西山　直翔 (2)</v>
      </c>
      <c r="N1365" t="str">
        <f t="shared" si="43"/>
        <v>ﾆｼﾔﾏ ﾅｵﾄ</v>
      </c>
      <c r="O1365" t="str">
        <f>$J1365&amp;" "&amp;$I1365&amp;" "&amp;"("&amp;$F1365&amp;")"</f>
        <v>JPN Naoto (2)</v>
      </c>
      <c r="P1365" t="s">
        <v>4787</v>
      </c>
      <c r="Q1365" t="s">
        <v>4807</v>
      </c>
      <c r="R1365" s="118" t="str">
        <f>IF($B1365="","",RIGHT($E1365*1000+100+COUNTIF($E$2:$E1365,$E1365),9))</f>
        <v>051201102</v>
      </c>
    </row>
    <row r="1366" spans="1:18" customFormat="1" x14ac:dyDescent="0.4">
      <c r="A1366" s="259" t="s">
        <v>563</v>
      </c>
      <c r="B1366" s="259">
        <v>1365</v>
      </c>
      <c r="C1366" s="259" t="s">
        <v>5810</v>
      </c>
      <c r="D1366" s="259" t="s">
        <v>5811</v>
      </c>
      <c r="E1366" s="261">
        <v>20060202</v>
      </c>
      <c r="F1366" s="262">
        <v>2</v>
      </c>
      <c r="G1366">
        <v>25</v>
      </c>
      <c r="H1366" s="263" t="s">
        <v>267</v>
      </c>
      <c r="I1366" s="263" t="s">
        <v>6708</v>
      </c>
      <c r="J1366" t="s">
        <v>4807</v>
      </c>
      <c r="L1366">
        <f>IFERROR(INDEX(所属情報!$E:$E,MATCH(男子登録情報!A1366,所属情報!$A:$A,0)),"")</f>
        <v>492201</v>
      </c>
      <c r="M1366" t="str">
        <f t="shared" si="42"/>
        <v>中西　秀幸 (2)</v>
      </c>
      <c r="N1366" t="str">
        <f t="shared" si="43"/>
        <v>ﾅｶﾆｼ ﾋﾃﾞﾕｷ</v>
      </c>
      <c r="O1366" t="str">
        <f>$J1366&amp;" "&amp;$I1366&amp;" "&amp;"("&amp;$F1366&amp;")"</f>
        <v>JPN Hideyuki (2)</v>
      </c>
      <c r="P1366" t="s">
        <v>4765</v>
      </c>
      <c r="Q1366" t="s">
        <v>4807</v>
      </c>
      <c r="R1366" s="118" t="str">
        <f>IF($B1366="","",RIGHT($E1366*1000+100+COUNTIF($E$2:$E1366,$E1366),9))</f>
        <v>060202103</v>
      </c>
    </row>
    <row r="1367" spans="1:18" customFormat="1" x14ac:dyDescent="0.4">
      <c r="A1367" s="259" t="s">
        <v>563</v>
      </c>
      <c r="B1367" s="259">
        <v>1366</v>
      </c>
      <c r="C1367" s="259" t="s">
        <v>5812</v>
      </c>
      <c r="D1367" s="259" t="s">
        <v>5813</v>
      </c>
      <c r="E1367" s="261">
        <v>20051111</v>
      </c>
      <c r="F1367" s="262">
        <v>2</v>
      </c>
      <c r="G1367">
        <v>22</v>
      </c>
      <c r="H1367" s="263" t="s">
        <v>153</v>
      </c>
      <c r="I1367" s="263" t="s">
        <v>871</v>
      </c>
      <c r="J1367" t="s">
        <v>4807</v>
      </c>
      <c r="L1367">
        <f>IFERROR(INDEX(所属情報!$E:$E,MATCH(男子登録情報!A1367,所属情報!$A:$A,0)),"")</f>
        <v>492201</v>
      </c>
      <c r="M1367" t="str">
        <f t="shared" si="42"/>
        <v>鈴木　柊 (2)</v>
      </c>
      <c r="N1367" t="str">
        <f t="shared" si="43"/>
        <v>ｽｽﾞｷ ｼｭｳ</v>
      </c>
      <c r="O1367" t="str">
        <f>$J1367&amp;" "&amp;$I1367&amp;" "&amp;"("&amp;$F1367&amp;")"</f>
        <v>JPN Shu (2)</v>
      </c>
      <c r="P1367" t="s">
        <v>4770</v>
      </c>
      <c r="Q1367" t="s">
        <v>4807</v>
      </c>
      <c r="R1367" s="118" t="str">
        <f>IF($B1367="","",RIGHT($E1367*1000+100+COUNTIF($E$2:$E1367,$E1367),9))</f>
        <v>051111101</v>
      </c>
    </row>
    <row r="1368" spans="1:18" customFormat="1" x14ac:dyDescent="0.4">
      <c r="A1368" s="259" t="s">
        <v>563</v>
      </c>
      <c r="B1368" s="259">
        <v>1367</v>
      </c>
      <c r="C1368" s="259" t="s">
        <v>5814</v>
      </c>
      <c r="D1368" s="259" t="s">
        <v>5815</v>
      </c>
      <c r="E1368" s="261">
        <v>20050823</v>
      </c>
      <c r="F1368" s="262">
        <v>2</v>
      </c>
      <c r="G1368">
        <v>35</v>
      </c>
      <c r="H1368" s="263" t="s">
        <v>915</v>
      </c>
      <c r="I1368" s="263" t="s">
        <v>6446</v>
      </c>
      <c r="J1368" t="s">
        <v>4807</v>
      </c>
      <c r="L1368">
        <f>IFERROR(INDEX(所属情報!$E:$E,MATCH(男子登録情報!A1368,所属情報!$A:$A,0)),"")</f>
        <v>492201</v>
      </c>
      <c r="M1368" t="str">
        <f t="shared" si="42"/>
        <v>岡野　璃大 (2)</v>
      </c>
      <c r="N1368" t="str">
        <f t="shared" si="43"/>
        <v>ｵｶﾉ ﾘｵ</v>
      </c>
      <c r="O1368" t="str">
        <f>$J1368&amp;" "&amp;$I1368&amp;" "&amp;"("&amp;$F1368&amp;")"</f>
        <v>JPN Rio (2)</v>
      </c>
      <c r="P1368" t="s">
        <v>4766</v>
      </c>
      <c r="Q1368" t="s">
        <v>4807</v>
      </c>
      <c r="R1368" s="118" t="str">
        <f>IF($B1368="","",RIGHT($E1368*1000+100+COUNTIF($E$2:$E1368,$E1368),9))</f>
        <v>050823102</v>
      </c>
    </row>
    <row r="1369" spans="1:18" customFormat="1" x14ac:dyDescent="0.4">
      <c r="A1369" s="259" t="s">
        <v>563</v>
      </c>
      <c r="B1369" s="259">
        <v>1368</v>
      </c>
      <c r="C1369" s="259" t="s">
        <v>5816</v>
      </c>
      <c r="D1369" s="259" t="s">
        <v>5817</v>
      </c>
      <c r="E1369" s="261">
        <v>20060113</v>
      </c>
      <c r="F1369" s="262">
        <v>2</v>
      </c>
      <c r="G1369">
        <v>26</v>
      </c>
      <c r="H1369" s="263" t="s">
        <v>94</v>
      </c>
      <c r="I1369" s="263" t="s">
        <v>28</v>
      </c>
      <c r="J1369" t="s">
        <v>4807</v>
      </c>
      <c r="L1369">
        <f>IFERROR(INDEX(所属情報!$E:$E,MATCH(男子登録情報!A1369,所属情報!$A:$A,0)),"")</f>
        <v>492201</v>
      </c>
      <c r="M1369" t="str">
        <f t="shared" si="42"/>
        <v>前田　航太朗 (2)</v>
      </c>
      <c r="N1369" t="str">
        <f t="shared" si="43"/>
        <v>ﾏｴﾀﾞ ｺｳﾀﾛｳ</v>
      </c>
      <c r="O1369" t="str">
        <f>$J1369&amp;" "&amp;$I1369&amp;" "&amp;"("&amp;$F1369&amp;")"</f>
        <v>JPN Kotaro (2)</v>
      </c>
      <c r="P1369" t="s">
        <v>4770</v>
      </c>
      <c r="Q1369" t="s">
        <v>4807</v>
      </c>
      <c r="R1369" s="118" t="str">
        <f>IF($B1369="","",RIGHT($E1369*1000+100+COUNTIF($E$2:$E1369,$E1369),9))</f>
        <v>060113102</v>
      </c>
    </row>
    <row r="1370" spans="1:18" customFormat="1" x14ac:dyDescent="0.4">
      <c r="A1370" s="259" t="s">
        <v>563</v>
      </c>
      <c r="B1370" s="259">
        <v>1369</v>
      </c>
      <c r="C1370" s="259" t="s">
        <v>5818</v>
      </c>
      <c r="D1370" s="259" t="s">
        <v>5819</v>
      </c>
      <c r="E1370" s="261">
        <v>20061212</v>
      </c>
      <c r="F1370" s="262">
        <v>1</v>
      </c>
      <c r="G1370">
        <v>25</v>
      </c>
      <c r="H1370" s="263" t="s">
        <v>176</v>
      </c>
      <c r="I1370" s="263" t="s">
        <v>6496</v>
      </c>
      <c r="J1370" t="s">
        <v>4807</v>
      </c>
      <c r="L1370">
        <f>IFERROR(INDEX(所属情報!$E:$E,MATCH(男子登録情報!A1370,所属情報!$A:$A,0)),"")</f>
        <v>492201</v>
      </c>
      <c r="M1370" t="str">
        <f t="shared" si="42"/>
        <v>中川　貴心 (1)</v>
      </c>
      <c r="N1370" t="str">
        <f t="shared" si="43"/>
        <v>ﾅｶｶﾞﾜ ｷｼﾝ</v>
      </c>
      <c r="O1370" t="str">
        <f>$J1370&amp;" "&amp;$I1370&amp;" "&amp;"("&amp;$F1370&amp;")"</f>
        <v>JPN Kishin (1)</v>
      </c>
      <c r="P1370" t="s">
        <v>4766</v>
      </c>
      <c r="Q1370" t="s">
        <v>4807</v>
      </c>
      <c r="R1370" s="118" t="str">
        <f>IF($B1370="","",RIGHT($E1370*1000+100+COUNTIF($E$2:$E1370,$E1370),9))</f>
        <v>061212101</v>
      </c>
    </row>
    <row r="1371" spans="1:18" customFormat="1" x14ac:dyDescent="0.4">
      <c r="A1371" s="259" t="s">
        <v>563</v>
      </c>
      <c r="B1371" s="259">
        <v>1370</v>
      </c>
      <c r="C1371" s="259" t="s">
        <v>5820</v>
      </c>
      <c r="D1371" s="259" t="s">
        <v>5821</v>
      </c>
      <c r="E1371" s="261">
        <v>20060418</v>
      </c>
      <c r="F1371" s="262">
        <v>1</v>
      </c>
      <c r="G1371">
        <v>38</v>
      </c>
      <c r="H1371" s="263" t="s">
        <v>4488</v>
      </c>
      <c r="I1371" s="263" t="s">
        <v>6709</v>
      </c>
      <c r="J1371" t="s">
        <v>4807</v>
      </c>
      <c r="L1371">
        <f>IFERROR(INDEX(所属情報!$E:$E,MATCH(男子登録情報!A1371,所属情報!$A:$A,0)),"")</f>
        <v>492201</v>
      </c>
      <c r="M1371" t="str">
        <f t="shared" si="42"/>
        <v>赤尾　優斗 (1)</v>
      </c>
      <c r="N1371" t="str">
        <f t="shared" si="43"/>
        <v>ｱｶｵ ﾕｳﾄ</v>
      </c>
      <c r="O1371" t="str">
        <f>$J1371&amp;" "&amp;$I1371&amp;" "&amp;"("&amp;$F1371&amp;")"</f>
        <v>JPN Yuuto (1)</v>
      </c>
      <c r="P1371" t="s">
        <v>4771</v>
      </c>
      <c r="Q1371" t="s">
        <v>4807</v>
      </c>
      <c r="R1371" s="118" t="str">
        <f>IF($B1371="","",RIGHT($E1371*1000+100+COUNTIF($E$2:$E1371,$E1371),9))</f>
        <v>060418103</v>
      </c>
    </row>
    <row r="1372" spans="1:18" customFormat="1" x14ac:dyDescent="0.4">
      <c r="A1372" s="259" t="s">
        <v>563</v>
      </c>
      <c r="B1372" s="259">
        <v>1371</v>
      </c>
      <c r="C1372" s="259" t="s">
        <v>5822</v>
      </c>
      <c r="D1372" s="259" t="s">
        <v>5823</v>
      </c>
      <c r="E1372" s="261">
        <v>20070204</v>
      </c>
      <c r="F1372" s="262">
        <v>1</v>
      </c>
      <c r="G1372">
        <v>28</v>
      </c>
      <c r="H1372" s="263" t="s">
        <v>6710</v>
      </c>
      <c r="I1372" s="263" t="s">
        <v>6711</v>
      </c>
      <c r="J1372" t="s">
        <v>4807</v>
      </c>
      <c r="L1372">
        <f>IFERROR(INDEX(所属情報!$E:$E,MATCH(男子登録情報!A1372,所属情報!$A:$A,0)),"")</f>
        <v>492201</v>
      </c>
      <c r="M1372" t="str">
        <f t="shared" si="42"/>
        <v>秋岡　円 (1)</v>
      </c>
      <c r="N1372" t="str">
        <f t="shared" si="43"/>
        <v>ｱｷｵｶ ﾏﾙｲ</v>
      </c>
      <c r="O1372" t="str">
        <f>$J1372&amp;" "&amp;$I1372&amp;" "&amp;"("&amp;$F1372&amp;")"</f>
        <v>JPN Marui (1)</v>
      </c>
      <c r="P1372" t="s">
        <v>4770</v>
      </c>
      <c r="Q1372" t="s">
        <v>4807</v>
      </c>
      <c r="R1372" s="118" t="str">
        <f>IF($B1372="","",RIGHT($E1372*1000+100+COUNTIF($E$2:$E1372,$E1372),9))</f>
        <v>070204102</v>
      </c>
    </row>
    <row r="1373" spans="1:18" customFormat="1" x14ac:dyDescent="0.4">
      <c r="A1373" s="259" t="s">
        <v>563</v>
      </c>
      <c r="B1373" s="259">
        <v>1372</v>
      </c>
      <c r="C1373" s="259" t="s">
        <v>5824</v>
      </c>
      <c r="D1373" s="259" t="s">
        <v>5825</v>
      </c>
      <c r="E1373" s="261">
        <v>20060708</v>
      </c>
      <c r="F1373" s="262">
        <v>1</v>
      </c>
      <c r="G1373">
        <v>28</v>
      </c>
      <c r="H1373" s="263" t="s">
        <v>6712</v>
      </c>
      <c r="I1373" s="263" t="s">
        <v>412</v>
      </c>
      <c r="J1373" t="s">
        <v>4807</v>
      </c>
      <c r="L1373">
        <f>IFERROR(INDEX(所属情報!$E:$E,MATCH(男子登録情報!A1373,所属情報!$A:$A,0)),"")</f>
        <v>492201</v>
      </c>
      <c r="M1373" t="str">
        <f t="shared" si="42"/>
        <v>足立　朱優 (1)</v>
      </c>
      <c r="N1373" t="str">
        <f t="shared" si="43"/>
        <v>ｱﾀﾞﾁ ｼｭｳﾔ</v>
      </c>
      <c r="O1373" t="str">
        <f>$J1373&amp;" "&amp;$I1373&amp;" "&amp;"("&amp;$F1373&amp;")"</f>
        <v>JPN Shuya (1)</v>
      </c>
      <c r="P1373" t="s">
        <v>4766</v>
      </c>
      <c r="Q1373" t="s">
        <v>4807</v>
      </c>
      <c r="R1373" s="118" t="str">
        <f>IF($B1373="","",RIGHT($E1373*1000+100+COUNTIF($E$2:$E1373,$E1373),9))</f>
        <v>060708101</v>
      </c>
    </row>
    <row r="1374" spans="1:18" customFormat="1" x14ac:dyDescent="0.4">
      <c r="A1374" s="259" t="s">
        <v>563</v>
      </c>
      <c r="B1374" s="259">
        <v>1373</v>
      </c>
      <c r="C1374" s="259" t="s">
        <v>5826</v>
      </c>
      <c r="D1374" s="259" t="s">
        <v>5827</v>
      </c>
      <c r="E1374" s="261">
        <v>20060921</v>
      </c>
      <c r="F1374" s="262">
        <v>1</v>
      </c>
      <c r="G1374">
        <v>28</v>
      </c>
      <c r="H1374" s="263" t="s">
        <v>598</v>
      </c>
      <c r="I1374" s="263" t="s">
        <v>743</v>
      </c>
      <c r="J1374" t="s">
        <v>4807</v>
      </c>
      <c r="L1374">
        <f>IFERROR(INDEX(所属情報!$E:$E,MATCH(男子登録情報!A1374,所属情報!$A:$A,0)),"")</f>
        <v>492201</v>
      </c>
      <c r="M1374" t="str">
        <f t="shared" si="42"/>
        <v>中本　飛羽 (1)</v>
      </c>
      <c r="N1374" t="str">
        <f t="shared" si="43"/>
        <v>ﾅｶﾓﾄ ﾄﾜ</v>
      </c>
      <c r="O1374" t="str">
        <f>$J1374&amp;" "&amp;$I1374&amp;" "&amp;"("&amp;$F1374&amp;")"</f>
        <v>JPN Towa (1)</v>
      </c>
      <c r="P1374" t="s">
        <v>4770</v>
      </c>
      <c r="Q1374" t="s">
        <v>4807</v>
      </c>
      <c r="R1374" s="118" t="str">
        <f>IF($B1374="","",RIGHT($E1374*1000+100+COUNTIF($E$2:$E1374,$E1374),9))</f>
        <v>060921102</v>
      </c>
    </row>
    <row r="1375" spans="1:18" customFormat="1" x14ac:dyDescent="0.4">
      <c r="A1375" s="259" t="s">
        <v>563</v>
      </c>
      <c r="B1375" s="259">
        <v>1374</v>
      </c>
      <c r="C1375" s="259" t="s">
        <v>5828</v>
      </c>
      <c r="D1375" s="259" t="s">
        <v>5829</v>
      </c>
      <c r="E1375" s="261">
        <v>20060815</v>
      </c>
      <c r="F1375" s="262">
        <v>1</v>
      </c>
      <c r="G1375">
        <v>25</v>
      </c>
      <c r="H1375" s="263" t="s">
        <v>72</v>
      </c>
      <c r="I1375" s="263" t="s">
        <v>188</v>
      </c>
      <c r="J1375" t="s">
        <v>4807</v>
      </c>
      <c r="L1375">
        <f>IFERROR(INDEX(所属情報!$E:$E,MATCH(男子登録情報!A1375,所属情報!$A:$A,0)),"")</f>
        <v>492201</v>
      </c>
      <c r="M1375" t="str">
        <f t="shared" si="42"/>
        <v>小谷　歩 (1)</v>
      </c>
      <c r="N1375" t="str">
        <f t="shared" si="43"/>
        <v>ｺﾀﾆ ｱﾕﾑ</v>
      </c>
      <c r="O1375" t="str">
        <f>$J1375&amp;" "&amp;$I1375&amp;" "&amp;"("&amp;$F1375&amp;")"</f>
        <v>JPN Ayumu (1)</v>
      </c>
      <c r="P1375" t="s">
        <v>4766</v>
      </c>
      <c r="Q1375" t="s">
        <v>4807</v>
      </c>
      <c r="R1375" s="118" t="str">
        <f>IF($B1375="","",RIGHT($E1375*1000+100+COUNTIF($E$2:$E1375,$E1375),9))</f>
        <v>060815103</v>
      </c>
    </row>
    <row r="1376" spans="1:18" customFormat="1" x14ac:dyDescent="0.4">
      <c r="A1376" s="259" t="s">
        <v>563</v>
      </c>
      <c r="B1376" s="259">
        <v>1375</v>
      </c>
      <c r="C1376" s="259" t="s">
        <v>5830</v>
      </c>
      <c r="D1376" s="259" t="s">
        <v>5831</v>
      </c>
      <c r="E1376" s="261">
        <v>20061120</v>
      </c>
      <c r="F1376" s="262">
        <v>1</v>
      </c>
      <c r="G1376">
        <v>26</v>
      </c>
      <c r="H1376" s="263" t="s">
        <v>992</v>
      </c>
      <c r="I1376" s="263" t="s">
        <v>173</v>
      </c>
      <c r="J1376" t="s">
        <v>4807</v>
      </c>
      <c r="L1376">
        <f>IFERROR(INDEX(所属情報!$E:$E,MATCH(男子登録情報!A1376,所属情報!$A:$A,0)),"")</f>
        <v>492201</v>
      </c>
      <c r="M1376" t="str">
        <f t="shared" si="42"/>
        <v>秦野　暁人 (1)</v>
      </c>
      <c r="N1376" t="str">
        <f t="shared" si="43"/>
        <v>ﾊﾀﾉ ｱｷﾄ</v>
      </c>
      <c r="O1376" t="str">
        <f>$J1376&amp;" "&amp;$I1376&amp;" "&amp;"("&amp;$F1376&amp;")"</f>
        <v>JPN Akito (1)</v>
      </c>
      <c r="P1376" t="s">
        <v>4764</v>
      </c>
      <c r="Q1376" t="s">
        <v>4807</v>
      </c>
      <c r="R1376" s="118" t="str">
        <f>IF($B1376="","",RIGHT($E1376*1000+100+COUNTIF($E$2:$E1376,$E1376),9))</f>
        <v>061120101</v>
      </c>
    </row>
    <row r="1377" spans="1:18" customFormat="1" x14ac:dyDescent="0.4">
      <c r="A1377" s="259" t="s">
        <v>563</v>
      </c>
      <c r="B1377" s="259">
        <v>1376</v>
      </c>
      <c r="C1377" s="259" t="s">
        <v>5832</v>
      </c>
      <c r="D1377" s="259" t="s">
        <v>5833</v>
      </c>
      <c r="E1377" s="261">
        <v>20070206</v>
      </c>
      <c r="F1377" s="262">
        <v>1</v>
      </c>
      <c r="G1377">
        <v>26</v>
      </c>
      <c r="H1377" s="263" t="s">
        <v>244</v>
      </c>
      <c r="I1377" s="263" t="s">
        <v>6713</v>
      </c>
      <c r="J1377" t="s">
        <v>4807</v>
      </c>
      <c r="L1377">
        <f>IFERROR(INDEX(所属情報!$E:$E,MATCH(男子登録情報!A1377,所属情報!$A:$A,0)),"")</f>
        <v>492201</v>
      </c>
      <c r="M1377" t="str">
        <f t="shared" si="42"/>
        <v>山本　隼大 (1)</v>
      </c>
      <c r="N1377" t="str">
        <f t="shared" si="43"/>
        <v>ﾔﾏﾓﾄ ｼｭﾝﾀ</v>
      </c>
      <c r="O1377" t="str">
        <f>$J1377&amp;" "&amp;$I1377&amp;" "&amp;"("&amp;$F1377&amp;")"</f>
        <v>JPN Syunta (1)</v>
      </c>
      <c r="P1377" t="s">
        <v>4769</v>
      </c>
      <c r="Q1377" t="s">
        <v>4807</v>
      </c>
      <c r="R1377" s="118" t="str">
        <f>IF($B1377="","",RIGHT($E1377*1000+100+COUNTIF($E$2:$E1377,$E1377),9))</f>
        <v>070206102</v>
      </c>
    </row>
    <row r="1378" spans="1:18" customFormat="1" x14ac:dyDescent="0.4">
      <c r="A1378" s="259" t="s">
        <v>563</v>
      </c>
      <c r="B1378" s="259">
        <v>1377</v>
      </c>
      <c r="C1378" s="259" t="s">
        <v>5834</v>
      </c>
      <c r="D1378" s="259" t="s">
        <v>5835</v>
      </c>
      <c r="E1378" s="261">
        <v>20060926</v>
      </c>
      <c r="F1378" s="262">
        <v>1</v>
      </c>
      <c r="G1378">
        <v>26</v>
      </c>
      <c r="H1378" s="263" t="s">
        <v>384</v>
      </c>
      <c r="I1378" s="263" t="s">
        <v>743</v>
      </c>
      <c r="J1378" t="s">
        <v>4807</v>
      </c>
      <c r="L1378">
        <f>IFERROR(INDEX(所属情報!$E:$E,MATCH(男子登録情報!A1378,所属情報!$A:$A,0)),"")</f>
        <v>492201</v>
      </c>
      <c r="M1378" t="str">
        <f t="shared" si="42"/>
        <v>藤井　飛和 (1)</v>
      </c>
      <c r="N1378" t="str">
        <f t="shared" si="43"/>
        <v>ﾌｼﾞｲ ﾄﾜ</v>
      </c>
      <c r="O1378" t="str">
        <f>$J1378&amp;" "&amp;$I1378&amp;" "&amp;"("&amp;$F1378&amp;")"</f>
        <v>JPN Towa (1)</v>
      </c>
      <c r="P1378" t="s">
        <v>4770</v>
      </c>
      <c r="Q1378" t="s">
        <v>4807</v>
      </c>
      <c r="R1378" s="118" t="str">
        <f>IF($B1378="","",RIGHT($E1378*1000+100+COUNTIF($E$2:$E1378,$E1378),9))</f>
        <v>060926101</v>
      </c>
    </row>
    <row r="1379" spans="1:18" customFormat="1" x14ac:dyDescent="0.4">
      <c r="A1379" s="259" t="s">
        <v>563</v>
      </c>
      <c r="B1379" s="259">
        <v>1378</v>
      </c>
      <c r="C1379" s="259" t="s">
        <v>5836</v>
      </c>
      <c r="D1379" s="259" t="s">
        <v>5837</v>
      </c>
      <c r="E1379" s="261">
        <v>20060606</v>
      </c>
      <c r="F1379" s="262">
        <v>1</v>
      </c>
      <c r="G1379">
        <v>28</v>
      </c>
      <c r="H1379" s="263" t="s">
        <v>6714</v>
      </c>
      <c r="I1379" s="263" t="s">
        <v>2572</v>
      </c>
      <c r="J1379" t="s">
        <v>4807</v>
      </c>
      <c r="L1379">
        <f>IFERROR(INDEX(所属情報!$E:$E,MATCH(男子登録情報!A1379,所属情報!$A:$A,0)),"")</f>
        <v>492201</v>
      </c>
      <c r="M1379" t="str">
        <f t="shared" si="42"/>
        <v>船野　叶登 (1)</v>
      </c>
      <c r="N1379" t="str">
        <f t="shared" si="43"/>
        <v>ﾌﾈﾉ ｶﾅﾄ</v>
      </c>
      <c r="O1379" t="str">
        <f>$J1379&amp;" "&amp;$I1379&amp;" "&amp;"("&amp;$F1379&amp;")"</f>
        <v>JPN Kanato (1)</v>
      </c>
      <c r="P1379" t="s">
        <v>4770</v>
      </c>
      <c r="Q1379" t="s">
        <v>4807</v>
      </c>
      <c r="R1379" s="118" t="str">
        <f>IF($B1379="","",RIGHT($E1379*1000+100+COUNTIF($E$2:$E1379,$E1379),9))</f>
        <v>060606102</v>
      </c>
    </row>
    <row r="1380" spans="1:18" customFormat="1" x14ac:dyDescent="0.4">
      <c r="A1380" s="259" t="s">
        <v>735</v>
      </c>
      <c r="B1380" s="259">
        <v>1379</v>
      </c>
      <c r="C1380" s="259" t="s">
        <v>2562</v>
      </c>
      <c r="D1380" s="259" t="s">
        <v>2563</v>
      </c>
      <c r="E1380" s="261">
        <v>20031111</v>
      </c>
      <c r="F1380" s="262">
        <v>4</v>
      </c>
      <c r="G1380">
        <v>27</v>
      </c>
      <c r="H1380" s="263" t="s">
        <v>736</v>
      </c>
      <c r="I1380" s="263" t="s">
        <v>375</v>
      </c>
      <c r="J1380" t="s">
        <v>4807</v>
      </c>
      <c r="L1380">
        <f>IFERROR(INDEX(所属情報!$E:$E,MATCH(男子登録情報!A1380,所属情報!$A:$A,0)),"")</f>
        <v>492205</v>
      </c>
      <c r="M1380" t="str">
        <f t="shared" si="42"/>
        <v>須田　真央 (4)</v>
      </c>
      <c r="N1380" t="str">
        <f t="shared" si="43"/>
        <v>ｽﾀﾞ ﾏﾋﾛ</v>
      </c>
      <c r="O1380" t="str">
        <f>$J1380&amp;" "&amp;$I1380&amp;" "&amp;"("&amp;$F1380&amp;")"</f>
        <v>JPN Mahiro (4)</v>
      </c>
      <c r="P1380" t="s">
        <v>4770</v>
      </c>
      <c r="Q1380" t="s">
        <v>4807</v>
      </c>
      <c r="R1380" s="118" t="str">
        <f>IF($B1380="","",RIGHT($E1380*1000+100+COUNTIF($E$2:$E1380,$E1380),9))</f>
        <v>031111101</v>
      </c>
    </row>
    <row r="1381" spans="1:18" customFormat="1" x14ac:dyDescent="0.4">
      <c r="A1381" s="259" t="s">
        <v>735</v>
      </c>
      <c r="B1381" s="259">
        <v>1380</v>
      </c>
      <c r="C1381" s="259" t="s">
        <v>2564</v>
      </c>
      <c r="D1381" s="259" t="s">
        <v>2565</v>
      </c>
      <c r="E1381" s="261">
        <v>20030516</v>
      </c>
      <c r="F1381" s="262">
        <v>4</v>
      </c>
      <c r="G1381">
        <v>28</v>
      </c>
      <c r="H1381" s="263" t="s">
        <v>2566</v>
      </c>
      <c r="I1381" s="263" t="s">
        <v>43</v>
      </c>
      <c r="J1381" t="s">
        <v>4807</v>
      </c>
      <c r="L1381">
        <f>IFERROR(INDEX(所属情報!$E:$E,MATCH(男子登録情報!A1381,所属情報!$A:$A,0)),"")</f>
        <v>492205</v>
      </c>
      <c r="M1381" t="str">
        <f t="shared" si="42"/>
        <v>婦木　拓実 (4)</v>
      </c>
      <c r="N1381" t="str">
        <f t="shared" si="43"/>
        <v>ﾌｷ ﾀｸﾐ</v>
      </c>
      <c r="O1381" t="str">
        <f>$J1381&amp;" "&amp;$I1381&amp;" "&amp;"("&amp;$F1381&amp;")"</f>
        <v>JPN Takumi (4)</v>
      </c>
      <c r="P1381" t="s">
        <v>4770</v>
      </c>
      <c r="Q1381" t="s">
        <v>4807</v>
      </c>
      <c r="R1381" s="118" t="str">
        <f>IF($B1381="","",RIGHT($E1381*1000+100+COUNTIF($E$2:$E1381,$E1381),9))</f>
        <v>030516102</v>
      </c>
    </row>
    <row r="1382" spans="1:18" customFormat="1" x14ac:dyDescent="0.4">
      <c r="A1382" s="259" t="s">
        <v>735</v>
      </c>
      <c r="B1382" s="259">
        <v>1381</v>
      </c>
      <c r="C1382" s="259" t="s">
        <v>2567</v>
      </c>
      <c r="D1382" s="259" t="s">
        <v>2568</v>
      </c>
      <c r="E1382" s="261">
        <v>20030423</v>
      </c>
      <c r="F1382" s="262">
        <v>4</v>
      </c>
      <c r="G1382">
        <v>27</v>
      </c>
      <c r="H1382" s="263" t="s">
        <v>415</v>
      </c>
      <c r="I1382" s="263" t="s">
        <v>77</v>
      </c>
      <c r="J1382" t="s">
        <v>4807</v>
      </c>
      <c r="L1382">
        <f>IFERROR(INDEX(所属情報!$E:$E,MATCH(男子登録情報!A1382,所属情報!$A:$A,0)),"")</f>
        <v>492205</v>
      </c>
      <c r="M1382" t="str">
        <f t="shared" si="42"/>
        <v>宮﨑　源喜 (4)</v>
      </c>
      <c r="N1382" t="str">
        <f t="shared" si="43"/>
        <v>ﾐﾔｻﾞｷ ｹﾞﾝｷ</v>
      </c>
      <c r="O1382" t="str">
        <f>$J1382&amp;" "&amp;$I1382&amp;" "&amp;"("&amp;$F1382&amp;")"</f>
        <v>JPN Genki (4)</v>
      </c>
      <c r="P1382" t="s">
        <v>4765</v>
      </c>
      <c r="Q1382" t="s">
        <v>4807</v>
      </c>
      <c r="R1382" s="118" t="str">
        <f>IF($B1382="","",RIGHT($E1382*1000+100+COUNTIF($E$2:$E1382,$E1382),9))</f>
        <v>030423102</v>
      </c>
    </row>
    <row r="1383" spans="1:18" customFormat="1" x14ac:dyDescent="0.4">
      <c r="A1383" s="259" t="s">
        <v>735</v>
      </c>
      <c r="B1383" s="259">
        <v>1382</v>
      </c>
      <c r="C1383" s="259" t="s">
        <v>2569</v>
      </c>
      <c r="D1383" s="259" t="s">
        <v>4014</v>
      </c>
      <c r="E1383" s="261">
        <v>20030615</v>
      </c>
      <c r="F1383" s="262">
        <v>4</v>
      </c>
      <c r="G1383">
        <v>27</v>
      </c>
      <c r="H1383" s="263" t="s">
        <v>209</v>
      </c>
      <c r="I1383" s="263" t="s">
        <v>881</v>
      </c>
      <c r="J1383" t="s">
        <v>4807</v>
      </c>
      <c r="L1383">
        <f>IFERROR(INDEX(所属情報!$E:$E,MATCH(男子登録情報!A1383,所属情報!$A:$A,0)),"")</f>
        <v>492205</v>
      </c>
      <c r="M1383" t="str">
        <f t="shared" si="42"/>
        <v>山﨑　真聖 (4)</v>
      </c>
      <c r="N1383" t="str">
        <f t="shared" si="43"/>
        <v>ﾔﾏｻﾞｷ ﾏｻﾄｼ</v>
      </c>
      <c r="O1383" t="str">
        <f>$J1383&amp;" "&amp;$I1383&amp;" "&amp;"("&amp;$F1383&amp;")"</f>
        <v>JPN Masatoshi (4)</v>
      </c>
      <c r="P1383" t="s">
        <v>4766</v>
      </c>
      <c r="Q1383" t="s">
        <v>4807</v>
      </c>
      <c r="R1383" s="118" t="str">
        <f>IF($B1383="","",RIGHT($E1383*1000+100+COUNTIF($E$2:$E1383,$E1383),9))</f>
        <v>030615102</v>
      </c>
    </row>
    <row r="1384" spans="1:18" customFormat="1" x14ac:dyDescent="0.4">
      <c r="A1384" s="259" t="s">
        <v>735</v>
      </c>
      <c r="B1384" s="259">
        <v>1383</v>
      </c>
      <c r="C1384" s="259" t="s">
        <v>2570</v>
      </c>
      <c r="D1384" s="259" t="s">
        <v>2571</v>
      </c>
      <c r="E1384" s="261">
        <v>20030809</v>
      </c>
      <c r="F1384" s="262">
        <v>4</v>
      </c>
      <c r="G1384">
        <v>27</v>
      </c>
      <c r="H1384" s="263" t="s">
        <v>666</v>
      </c>
      <c r="I1384" s="263" t="s">
        <v>2572</v>
      </c>
      <c r="J1384" t="s">
        <v>4807</v>
      </c>
      <c r="L1384">
        <f>IFERROR(INDEX(所属情報!$E:$E,MATCH(男子登録情報!A1384,所属情報!$A:$A,0)),"")</f>
        <v>492205</v>
      </c>
      <c r="M1384" t="str">
        <f t="shared" si="42"/>
        <v>田村　奏人 (4)</v>
      </c>
      <c r="N1384" t="str">
        <f t="shared" si="43"/>
        <v>ﾀﾑﾗ ｶﾅﾄ</v>
      </c>
      <c r="O1384" t="str">
        <f>$J1384&amp;" "&amp;$I1384&amp;" "&amp;"("&amp;$F1384&amp;")"</f>
        <v>JPN Kanato (4)</v>
      </c>
      <c r="P1384" t="s">
        <v>4766</v>
      </c>
      <c r="Q1384" t="s">
        <v>4807</v>
      </c>
      <c r="R1384" s="118" t="str">
        <f>IF($B1384="","",RIGHT($E1384*1000+100+COUNTIF($E$2:$E1384,$E1384),9))</f>
        <v>030809102</v>
      </c>
    </row>
    <row r="1385" spans="1:18" customFormat="1" x14ac:dyDescent="0.4">
      <c r="A1385" s="259" t="s">
        <v>735</v>
      </c>
      <c r="B1385" s="259">
        <v>1384</v>
      </c>
      <c r="C1385" s="259" t="s">
        <v>2573</v>
      </c>
      <c r="D1385" s="259" t="s">
        <v>2574</v>
      </c>
      <c r="E1385" s="261">
        <v>20031115</v>
      </c>
      <c r="F1385" s="262">
        <v>4</v>
      </c>
      <c r="G1385">
        <v>28</v>
      </c>
      <c r="H1385" s="263" t="s">
        <v>30</v>
      </c>
      <c r="I1385" s="263" t="s">
        <v>43</v>
      </c>
      <c r="J1385" t="s">
        <v>4807</v>
      </c>
      <c r="L1385">
        <f>IFERROR(INDEX(所属情報!$E:$E,MATCH(男子登録情報!A1385,所属情報!$A:$A,0)),"")</f>
        <v>492205</v>
      </c>
      <c r="M1385" t="str">
        <f t="shared" si="42"/>
        <v>岡田　拓海 (4)</v>
      </c>
      <c r="N1385" t="str">
        <f t="shared" si="43"/>
        <v>ｵｶﾀﾞ ﾀｸﾐ</v>
      </c>
      <c r="O1385" t="str">
        <f>$J1385&amp;" "&amp;$I1385&amp;" "&amp;"("&amp;$F1385&amp;")"</f>
        <v>JPN Takumi (4)</v>
      </c>
      <c r="P1385" t="s">
        <v>4766</v>
      </c>
      <c r="Q1385" t="s">
        <v>4807</v>
      </c>
      <c r="R1385" s="118" t="str">
        <f>IF($B1385="","",RIGHT($E1385*1000+100+COUNTIF($E$2:$E1385,$E1385),9))</f>
        <v>031115103</v>
      </c>
    </row>
    <row r="1386" spans="1:18" customFormat="1" x14ac:dyDescent="0.4">
      <c r="A1386" s="259" t="s">
        <v>735</v>
      </c>
      <c r="B1386" s="259">
        <v>1385</v>
      </c>
      <c r="C1386" s="259" t="s">
        <v>2560</v>
      </c>
      <c r="D1386" s="259" t="s">
        <v>2561</v>
      </c>
      <c r="E1386" s="261">
        <v>20031111</v>
      </c>
      <c r="F1386" s="262">
        <v>4</v>
      </c>
      <c r="G1386">
        <v>27</v>
      </c>
      <c r="H1386" s="263" t="s">
        <v>669</v>
      </c>
      <c r="I1386" s="263" t="s">
        <v>155</v>
      </c>
      <c r="J1386" t="s">
        <v>4807</v>
      </c>
      <c r="L1386">
        <f>IFERROR(INDEX(所属情報!$E:$E,MATCH(男子登録情報!A1386,所属情報!$A:$A,0)),"")</f>
        <v>492205</v>
      </c>
      <c r="M1386" t="str">
        <f t="shared" si="42"/>
        <v>樹　亮太 (4)</v>
      </c>
      <c r="N1386" t="str">
        <f t="shared" si="43"/>
        <v>ｳｴｷ ﾘｮｳﾀ</v>
      </c>
      <c r="O1386" t="str">
        <f>$J1386&amp;" "&amp;$I1386&amp;" "&amp;"("&amp;$F1386&amp;")"</f>
        <v>JPN Ryota (4)</v>
      </c>
      <c r="P1386" t="s">
        <v>4766</v>
      </c>
      <c r="Q1386" t="s">
        <v>4807</v>
      </c>
      <c r="R1386" s="118" t="str">
        <f>IF($B1386="","",RIGHT($E1386*1000+100+COUNTIF($E$2:$E1386,$E1386),9))</f>
        <v>031111102</v>
      </c>
    </row>
    <row r="1387" spans="1:18" customFormat="1" x14ac:dyDescent="0.4">
      <c r="A1387" s="259" t="s">
        <v>735</v>
      </c>
      <c r="B1387" s="259">
        <v>1386</v>
      </c>
      <c r="C1387" s="259" t="s">
        <v>2575</v>
      </c>
      <c r="D1387" s="259" t="s">
        <v>2576</v>
      </c>
      <c r="E1387" s="261">
        <v>20030522</v>
      </c>
      <c r="F1387" s="262">
        <v>4</v>
      </c>
      <c r="G1387">
        <v>28</v>
      </c>
      <c r="H1387" s="263" t="s">
        <v>4557</v>
      </c>
      <c r="I1387" s="263" t="s">
        <v>450</v>
      </c>
      <c r="J1387" t="s">
        <v>4807</v>
      </c>
      <c r="L1387">
        <f>IFERROR(INDEX(所属情報!$E:$E,MATCH(男子登録情報!A1387,所属情報!$A:$A,0)),"")</f>
        <v>492205</v>
      </c>
      <c r="M1387" t="str">
        <f t="shared" si="42"/>
        <v>妹尾　楓真 (4)</v>
      </c>
      <c r="N1387" t="str">
        <f t="shared" si="43"/>
        <v>ｾﾉｵ ﾌｳﾏ</v>
      </c>
      <c r="O1387" t="str">
        <f>$J1387&amp;" "&amp;$I1387&amp;" "&amp;"("&amp;$F1387&amp;")"</f>
        <v>JPN Fuma (4)</v>
      </c>
      <c r="P1387" t="s">
        <v>4765</v>
      </c>
      <c r="Q1387" t="s">
        <v>4807</v>
      </c>
      <c r="R1387" s="118" t="str">
        <f>IF($B1387="","",RIGHT($E1387*1000+100+COUNTIF($E$2:$E1387,$E1387),9))</f>
        <v>030522103</v>
      </c>
    </row>
    <row r="1388" spans="1:18" customFormat="1" x14ac:dyDescent="0.4">
      <c r="A1388" s="259" t="s">
        <v>735</v>
      </c>
      <c r="B1388" s="259">
        <v>1387</v>
      </c>
      <c r="C1388" s="259" t="s">
        <v>2577</v>
      </c>
      <c r="D1388" s="259" t="s">
        <v>2578</v>
      </c>
      <c r="E1388" s="261">
        <v>20030709</v>
      </c>
      <c r="F1388" s="262">
        <v>4</v>
      </c>
      <c r="G1388">
        <v>28</v>
      </c>
      <c r="H1388" s="263" t="s">
        <v>2579</v>
      </c>
      <c r="I1388" s="263" t="s">
        <v>312</v>
      </c>
      <c r="J1388" t="s">
        <v>4807</v>
      </c>
      <c r="L1388">
        <f>IFERROR(INDEX(所属情報!$E:$E,MATCH(男子登録情報!A1388,所属情報!$A:$A,0)),"")</f>
        <v>492205</v>
      </c>
      <c r="M1388" t="str">
        <f t="shared" si="42"/>
        <v>新　博貴 (4)</v>
      </c>
      <c r="N1388" t="str">
        <f t="shared" si="43"/>
        <v>ｼﾝ ﾋﾛｷ</v>
      </c>
      <c r="O1388" t="str">
        <f>$J1388&amp;" "&amp;$I1388&amp;" "&amp;"("&amp;$F1388&amp;")"</f>
        <v>JPN Hiroki (4)</v>
      </c>
      <c r="P1388" t="s">
        <v>4766</v>
      </c>
      <c r="Q1388" t="s">
        <v>4807</v>
      </c>
      <c r="R1388" s="118" t="str">
        <f>IF($B1388="","",RIGHT($E1388*1000+100+COUNTIF($E$2:$E1388,$E1388),9))</f>
        <v>030709103</v>
      </c>
    </row>
    <row r="1389" spans="1:18" customFormat="1" x14ac:dyDescent="0.4">
      <c r="A1389" s="259" t="s">
        <v>735</v>
      </c>
      <c r="B1389" s="259">
        <v>1388</v>
      </c>
      <c r="C1389" s="259" t="s">
        <v>2580</v>
      </c>
      <c r="D1389" s="259" t="s">
        <v>2581</v>
      </c>
      <c r="E1389" s="261">
        <v>20030414</v>
      </c>
      <c r="F1389" s="262">
        <v>4</v>
      </c>
      <c r="G1389">
        <v>27</v>
      </c>
      <c r="H1389" s="263" t="s">
        <v>413</v>
      </c>
      <c r="I1389" s="263" t="s">
        <v>190</v>
      </c>
      <c r="J1389" t="s">
        <v>4807</v>
      </c>
      <c r="L1389">
        <f>IFERROR(INDEX(所属情報!$E:$E,MATCH(男子登録情報!A1389,所属情報!$A:$A,0)),"")</f>
        <v>492205</v>
      </c>
      <c r="M1389" t="str">
        <f t="shared" si="42"/>
        <v>河井　颯 (4)</v>
      </c>
      <c r="N1389" t="str">
        <f t="shared" si="43"/>
        <v>ｶﾜｲ ﾊﾔﾃ</v>
      </c>
      <c r="O1389" t="str">
        <f>$J1389&amp;" "&amp;$I1389&amp;" "&amp;"("&amp;$F1389&amp;")"</f>
        <v>JPN Hayate (4)</v>
      </c>
      <c r="P1389" t="s">
        <v>4765</v>
      </c>
      <c r="Q1389" t="s">
        <v>4807</v>
      </c>
      <c r="R1389" s="118" t="str">
        <f>IF($B1389="","",RIGHT($E1389*1000+100+COUNTIF($E$2:$E1389,$E1389),9))</f>
        <v>030414103</v>
      </c>
    </row>
    <row r="1390" spans="1:18" customFormat="1" x14ac:dyDescent="0.4">
      <c r="A1390" s="259" t="s">
        <v>735</v>
      </c>
      <c r="B1390" s="259">
        <v>1389</v>
      </c>
      <c r="C1390" s="259" t="s">
        <v>2582</v>
      </c>
      <c r="D1390" s="259" t="s">
        <v>2583</v>
      </c>
      <c r="E1390" s="261">
        <v>20030715</v>
      </c>
      <c r="F1390" s="262">
        <v>4</v>
      </c>
      <c r="G1390">
        <v>27</v>
      </c>
      <c r="H1390" s="263" t="s">
        <v>521</v>
      </c>
      <c r="I1390" s="263" t="s">
        <v>206</v>
      </c>
      <c r="J1390" t="s">
        <v>4807</v>
      </c>
      <c r="L1390">
        <f>IFERROR(INDEX(所属情報!$E:$E,MATCH(男子登録情報!A1390,所属情報!$A:$A,0)),"")</f>
        <v>492205</v>
      </c>
      <c r="M1390" t="str">
        <f t="shared" si="42"/>
        <v>中井　真太郎 (4)</v>
      </c>
      <c r="N1390" t="str">
        <f t="shared" si="43"/>
        <v>ﾅｶｲ ｼﾝﾀﾛｳ</v>
      </c>
      <c r="O1390" t="str">
        <f>$J1390&amp;" "&amp;$I1390&amp;" "&amp;"("&amp;$F1390&amp;")"</f>
        <v>JPN Shintaro (4)</v>
      </c>
      <c r="P1390" t="s">
        <v>4765</v>
      </c>
      <c r="Q1390" t="s">
        <v>4807</v>
      </c>
      <c r="R1390" s="118" t="str">
        <f>IF($B1390="","",RIGHT($E1390*1000+100+COUNTIF($E$2:$E1390,$E1390),9))</f>
        <v>030715101</v>
      </c>
    </row>
    <row r="1391" spans="1:18" customFormat="1" x14ac:dyDescent="0.4">
      <c r="A1391" s="259" t="s">
        <v>735</v>
      </c>
      <c r="B1391" s="259">
        <v>1390</v>
      </c>
      <c r="C1391" s="259" t="s">
        <v>2584</v>
      </c>
      <c r="D1391" s="259" t="s">
        <v>2585</v>
      </c>
      <c r="E1391" s="261">
        <v>20030808</v>
      </c>
      <c r="F1391" s="262">
        <v>4</v>
      </c>
      <c r="G1391">
        <v>27</v>
      </c>
      <c r="H1391" s="263" t="s">
        <v>2586</v>
      </c>
      <c r="I1391" s="263" t="s">
        <v>158</v>
      </c>
      <c r="J1391" t="s">
        <v>4807</v>
      </c>
      <c r="L1391">
        <f>IFERROR(INDEX(所属情報!$E:$E,MATCH(男子登録情報!A1391,所属情報!$A:$A,0)),"")</f>
        <v>492205</v>
      </c>
      <c r="M1391" t="str">
        <f t="shared" si="42"/>
        <v>麻生　海斗 (4)</v>
      </c>
      <c r="N1391" t="str">
        <f t="shared" si="43"/>
        <v>ｱｿｳ ｶｲﾄ</v>
      </c>
      <c r="O1391" t="str">
        <f>$J1391&amp;" "&amp;$I1391&amp;" "&amp;"("&amp;$F1391&amp;")"</f>
        <v>JPN Kaito (4)</v>
      </c>
      <c r="P1391" t="s">
        <v>4765</v>
      </c>
      <c r="Q1391" t="s">
        <v>4807</v>
      </c>
      <c r="R1391" s="118" t="str">
        <f>IF($B1391="","",RIGHT($E1391*1000+100+COUNTIF($E$2:$E1391,$E1391),9))</f>
        <v>030808102</v>
      </c>
    </row>
    <row r="1392" spans="1:18" customFormat="1" x14ac:dyDescent="0.4">
      <c r="A1392" s="259" t="s">
        <v>735</v>
      </c>
      <c r="B1392" s="259">
        <v>1391</v>
      </c>
      <c r="C1392" s="259" t="s">
        <v>2587</v>
      </c>
      <c r="D1392" s="259" t="s">
        <v>2588</v>
      </c>
      <c r="E1392" s="261">
        <v>20031005</v>
      </c>
      <c r="F1392" s="262">
        <v>4</v>
      </c>
      <c r="G1392">
        <v>27</v>
      </c>
      <c r="H1392" s="263" t="s">
        <v>771</v>
      </c>
      <c r="I1392" s="263" t="s">
        <v>306</v>
      </c>
      <c r="J1392" t="s">
        <v>4807</v>
      </c>
      <c r="L1392">
        <f>IFERROR(INDEX(所属情報!$E:$E,MATCH(男子登録情報!A1392,所属情報!$A:$A,0)),"")</f>
        <v>492205</v>
      </c>
      <c r="M1392" t="str">
        <f t="shared" si="42"/>
        <v>北埜　一真 (4)</v>
      </c>
      <c r="N1392" t="str">
        <f t="shared" si="43"/>
        <v>ｷﾀﾉ ｶｽﾞﾏ</v>
      </c>
      <c r="O1392" t="str">
        <f>$J1392&amp;" "&amp;$I1392&amp;" "&amp;"("&amp;$F1392&amp;")"</f>
        <v>JPN Kazuma (4)</v>
      </c>
      <c r="P1392" t="s">
        <v>4765</v>
      </c>
      <c r="Q1392" t="s">
        <v>4807</v>
      </c>
      <c r="R1392" s="118" t="str">
        <f>IF($B1392="","",RIGHT($E1392*1000+100+COUNTIF($E$2:$E1392,$E1392),9))</f>
        <v>031005102</v>
      </c>
    </row>
    <row r="1393" spans="1:18" customFormat="1" x14ac:dyDescent="0.4">
      <c r="A1393" s="259" t="s">
        <v>735</v>
      </c>
      <c r="B1393" s="259">
        <v>1392</v>
      </c>
      <c r="C1393" s="259" t="s">
        <v>2589</v>
      </c>
      <c r="D1393" s="259" t="s">
        <v>2590</v>
      </c>
      <c r="E1393" s="261">
        <v>20031202</v>
      </c>
      <c r="F1393" s="262">
        <v>4</v>
      </c>
      <c r="G1393">
        <v>27</v>
      </c>
      <c r="H1393" s="263" t="s">
        <v>70</v>
      </c>
      <c r="I1393" s="263" t="s">
        <v>146</v>
      </c>
      <c r="J1393" t="s">
        <v>4807</v>
      </c>
      <c r="L1393">
        <f>IFERROR(INDEX(所属情報!$E:$E,MATCH(男子登録情報!A1393,所属情報!$A:$A,0)),"")</f>
        <v>492205</v>
      </c>
      <c r="M1393" t="str">
        <f t="shared" si="42"/>
        <v>藤原　悠成 (4)</v>
      </c>
      <c r="N1393" t="str">
        <f t="shared" si="43"/>
        <v>ﾌｼﾞﾜﾗ ﾕｳｾｲ</v>
      </c>
      <c r="O1393" t="str">
        <f>$J1393&amp;" "&amp;$I1393&amp;" "&amp;"("&amp;$F1393&amp;")"</f>
        <v>JPN Yusei (4)</v>
      </c>
      <c r="P1393" t="s">
        <v>4765</v>
      </c>
      <c r="Q1393" t="s">
        <v>4807</v>
      </c>
      <c r="R1393" s="118" t="str">
        <f>IF($B1393="","",RIGHT($E1393*1000+100+COUNTIF($E$2:$E1393,$E1393),9))</f>
        <v>031202102</v>
      </c>
    </row>
    <row r="1394" spans="1:18" customFormat="1" x14ac:dyDescent="0.4">
      <c r="A1394" s="259" t="s">
        <v>735</v>
      </c>
      <c r="B1394" s="259">
        <v>1393</v>
      </c>
      <c r="C1394" s="259" t="s">
        <v>852</v>
      </c>
      <c r="D1394" s="259" t="s">
        <v>779</v>
      </c>
      <c r="E1394" s="261">
        <v>20050226</v>
      </c>
      <c r="F1394" s="262">
        <v>3</v>
      </c>
      <c r="G1394">
        <v>28</v>
      </c>
      <c r="H1394" s="263" t="s">
        <v>74</v>
      </c>
      <c r="I1394" s="263" t="s">
        <v>107</v>
      </c>
      <c r="J1394" t="s">
        <v>4807</v>
      </c>
      <c r="L1394">
        <f>IFERROR(INDEX(所属情報!$E:$E,MATCH(男子登録情報!A1394,所属情報!$A:$A,0)),"")</f>
        <v>492205</v>
      </c>
      <c r="M1394" t="str">
        <f t="shared" si="42"/>
        <v>上田　康平 (3)</v>
      </c>
      <c r="N1394" t="str">
        <f t="shared" si="43"/>
        <v>ｳｴﾀﾞ ｺｳﾍｲ</v>
      </c>
      <c r="O1394" t="str">
        <f>$J1394&amp;" "&amp;$I1394&amp;" "&amp;"("&amp;$F1394&amp;")"</f>
        <v>JPN Kohei (3)</v>
      </c>
      <c r="P1394" t="s">
        <v>4766</v>
      </c>
      <c r="Q1394" t="s">
        <v>4807</v>
      </c>
      <c r="R1394" s="118" t="str">
        <f>IF($B1394="","",RIGHT($E1394*1000+100+COUNTIF($E$2:$E1394,$E1394),9))</f>
        <v>050226101</v>
      </c>
    </row>
    <row r="1395" spans="1:18" customFormat="1" x14ac:dyDescent="0.4">
      <c r="A1395" s="259" t="s">
        <v>735</v>
      </c>
      <c r="B1395" s="259">
        <v>1394</v>
      </c>
      <c r="C1395" s="259" t="s">
        <v>2591</v>
      </c>
      <c r="D1395" s="259" t="s">
        <v>2592</v>
      </c>
      <c r="E1395" s="261">
        <v>20050101</v>
      </c>
      <c r="F1395" s="262">
        <v>3</v>
      </c>
      <c r="G1395">
        <v>27</v>
      </c>
      <c r="H1395" s="263" t="s">
        <v>725</v>
      </c>
      <c r="I1395" s="263" t="s">
        <v>95</v>
      </c>
      <c r="J1395" t="s">
        <v>4807</v>
      </c>
      <c r="L1395">
        <f>IFERROR(INDEX(所属情報!$E:$E,MATCH(男子登録情報!A1395,所属情報!$A:$A,0)),"")</f>
        <v>492205</v>
      </c>
      <c r="M1395" t="str">
        <f t="shared" si="42"/>
        <v>楳田　知己 (3)</v>
      </c>
      <c r="N1395" t="str">
        <f t="shared" si="43"/>
        <v>ｳﾒﾀﾞ ﾄﾓｷ</v>
      </c>
      <c r="O1395" t="str">
        <f>$J1395&amp;" "&amp;$I1395&amp;" "&amp;"("&amp;$F1395&amp;")"</f>
        <v>JPN Tomoki (3)</v>
      </c>
      <c r="P1395" t="s">
        <v>4765</v>
      </c>
      <c r="Q1395" t="s">
        <v>4807</v>
      </c>
      <c r="R1395" s="118" t="str">
        <f>IF($B1395="","",RIGHT($E1395*1000+100+COUNTIF($E$2:$E1395,$E1395),9))</f>
        <v>050101101</v>
      </c>
    </row>
    <row r="1396" spans="1:18" customFormat="1" x14ac:dyDescent="0.4">
      <c r="A1396" s="259" t="s">
        <v>735</v>
      </c>
      <c r="B1396" s="259">
        <v>1395</v>
      </c>
      <c r="C1396" s="259" t="s">
        <v>2593</v>
      </c>
      <c r="D1396" s="259" t="s">
        <v>2594</v>
      </c>
      <c r="E1396" s="261">
        <v>20050222</v>
      </c>
      <c r="F1396" s="262">
        <v>3</v>
      </c>
      <c r="G1396">
        <v>28</v>
      </c>
      <c r="H1396" s="263" t="s">
        <v>444</v>
      </c>
      <c r="I1396" s="263" t="s">
        <v>4558</v>
      </c>
      <c r="J1396" t="s">
        <v>4807</v>
      </c>
      <c r="L1396">
        <f>IFERROR(INDEX(所属情報!$E:$E,MATCH(男子登録情報!A1396,所属情報!$A:$A,0)),"")</f>
        <v>492205</v>
      </c>
      <c r="M1396" t="str">
        <f t="shared" si="42"/>
        <v>小川　隆太朗 (3)</v>
      </c>
      <c r="N1396" t="str">
        <f t="shared" si="43"/>
        <v>ｵｶﾞﾜ ﾘｭｳﾀﾛｳ</v>
      </c>
      <c r="O1396" t="str">
        <f>$J1396&amp;" "&amp;$I1396&amp;" "&amp;"("&amp;$F1396&amp;")"</f>
        <v>JPN Ryutaro (3)</v>
      </c>
      <c r="P1396" t="s">
        <v>4765</v>
      </c>
      <c r="Q1396" t="s">
        <v>4807</v>
      </c>
      <c r="R1396" s="118" t="str">
        <f>IF($B1396="","",RIGHT($E1396*1000+100+COUNTIF($E$2:$E1396,$E1396),9))</f>
        <v>050222102</v>
      </c>
    </row>
    <row r="1397" spans="1:18" customFormat="1" x14ac:dyDescent="0.4">
      <c r="A1397" s="259" t="s">
        <v>735</v>
      </c>
      <c r="B1397" s="259">
        <v>1396</v>
      </c>
      <c r="C1397" s="259" t="s">
        <v>2595</v>
      </c>
      <c r="D1397" s="259" t="s">
        <v>2596</v>
      </c>
      <c r="E1397" s="261">
        <v>20041118</v>
      </c>
      <c r="F1397" s="262">
        <v>3</v>
      </c>
      <c r="G1397">
        <v>28</v>
      </c>
      <c r="H1397" s="263" t="s">
        <v>2597</v>
      </c>
      <c r="I1397" s="263" t="s">
        <v>2598</v>
      </c>
      <c r="J1397" t="s">
        <v>4807</v>
      </c>
      <c r="L1397">
        <f>IFERROR(INDEX(所属情報!$E:$E,MATCH(男子登録情報!A1397,所属情報!$A:$A,0)),"")</f>
        <v>492205</v>
      </c>
      <c r="M1397" t="str">
        <f t="shared" si="42"/>
        <v>京川　大真 (3)</v>
      </c>
      <c r="N1397" t="str">
        <f t="shared" si="43"/>
        <v>ｷｮｳｶﾜ ﾀｲｼﾞ</v>
      </c>
      <c r="O1397" t="str">
        <f>$J1397&amp;" "&amp;$I1397&amp;" "&amp;"("&amp;$F1397&amp;")"</f>
        <v>JPN Taiji (3)</v>
      </c>
      <c r="P1397" t="s">
        <v>4765</v>
      </c>
      <c r="Q1397" t="s">
        <v>4807</v>
      </c>
      <c r="R1397" s="118" t="str">
        <f>IF($B1397="","",RIGHT($E1397*1000+100+COUNTIF($E$2:$E1397,$E1397),9))</f>
        <v>041118102</v>
      </c>
    </row>
    <row r="1398" spans="1:18" customFormat="1" x14ac:dyDescent="0.4">
      <c r="A1398" s="259" t="s">
        <v>735</v>
      </c>
      <c r="B1398" s="259">
        <v>1397</v>
      </c>
      <c r="C1398" s="259" t="s">
        <v>2599</v>
      </c>
      <c r="D1398" s="259" t="s">
        <v>2600</v>
      </c>
      <c r="E1398" s="261">
        <v>20040519</v>
      </c>
      <c r="F1398" s="262">
        <v>3</v>
      </c>
      <c r="G1398">
        <v>27</v>
      </c>
      <c r="H1398" s="263" t="s">
        <v>2601</v>
      </c>
      <c r="I1398" s="263" t="s">
        <v>46</v>
      </c>
      <c r="J1398" t="s">
        <v>4807</v>
      </c>
      <c r="L1398">
        <f>IFERROR(INDEX(所属情報!$E:$E,MATCH(男子登録情報!A1398,所属情報!$A:$A,0)),"")</f>
        <v>492205</v>
      </c>
      <c r="M1398" t="str">
        <f t="shared" si="42"/>
        <v>角野　凌誠 (3)</v>
      </c>
      <c r="N1398" t="str">
        <f t="shared" si="43"/>
        <v>ｽﾐﾉ ﾘｮｳｾｲ</v>
      </c>
      <c r="O1398" t="str">
        <f>$J1398&amp;" "&amp;$I1398&amp;" "&amp;"("&amp;$F1398&amp;")"</f>
        <v>JPN Ryosei (3)</v>
      </c>
      <c r="P1398" t="s">
        <v>4766</v>
      </c>
      <c r="Q1398" t="s">
        <v>4807</v>
      </c>
      <c r="R1398" s="118" t="str">
        <f>IF($B1398="","",RIGHT($E1398*1000+100+COUNTIF($E$2:$E1398,$E1398),9))</f>
        <v>040519106</v>
      </c>
    </row>
    <row r="1399" spans="1:18" customFormat="1" x14ac:dyDescent="0.4">
      <c r="A1399" s="259" t="s">
        <v>735</v>
      </c>
      <c r="B1399" s="259">
        <v>1398</v>
      </c>
      <c r="C1399" s="259" t="s">
        <v>2602</v>
      </c>
      <c r="D1399" s="259" t="s">
        <v>2603</v>
      </c>
      <c r="E1399" s="261">
        <v>20041110</v>
      </c>
      <c r="F1399" s="262">
        <v>3</v>
      </c>
      <c r="G1399">
        <v>28</v>
      </c>
      <c r="H1399" s="263" t="s">
        <v>315</v>
      </c>
      <c r="I1399" s="263" t="s">
        <v>95</v>
      </c>
      <c r="J1399" t="s">
        <v>4807</v>
      </c>
      <c r="L1399">
        <f>IFERROR(INDEX(所属情報!$E:$E,MATCH(男子登録情報!A1399,所属情報!$A:$A,0)),"")</f>
        <v>492205</v>
      </c>
      <c r="M1399" t="str">
        <f t="shared" si="42"/>
        <v>橋本　友樹 (3)</v>
      </c>
      <c r="N1399" t="str">
        <f t="shared" si="43"/>
        <v>ﾊｼﾓﾄ ﾄﾓｷ</v>
      </c>
      <c r="O1399" t="str">
        <f>$J1399&amp;" "&amp;$I1399&amp;" "&amp;"("&amp;$F1399&amp;")"</f>
        <v>JPN Tomoki (3)</v>
      </c>
      <c r="P1399" t="s">
        <v>4766</v>
      </c>
      <c r="Q1399" t="s">
        <v>4807</v>
      </c>
      <c r="R1399" s="118" t="str">
        <f>IF($B1399="","",RIGHT($E1399*1000+100+COUNTIF($E$2:$E1399,$E1399),9))</f>
        <v>041110103</v>
      </c>
    </row>
    <row r="1400" spans="1:18" customFormat="1" x14ac:dyDescent="0.4">
      <c r="A1400" s="259" t="s">
        <v>735</v>
      </c>
      <c r="B1400" s="259">
        <v>1399</v>
      </c>
      <c r="C1400" s="259" t="s">
        <v>2604</v>
      </c>
      <c r="D1400" s="259" t="s">
        <v>2605</v>
      </c>
      <c r="E1400" s="261">
        <v>20040831</v>
      </c>
      <c r="F1400" s="262">
        <v>3</v>
      </c>
      <c r="G1400">
        <v>27</v>
      </c>
      <c r="H1400" s="263" t="s">
        <v>515</v>
      </c>
      <c r="I1400" s="263" t="s">
        <v>291</v>
      </c>
      <c r="J1400" t="s">
        <v>4807</v>
      </c>
      <c r="L1400">
        <f>IFERROR(INDEX(所属情報!$E:$E,MATCH(男子登録情報!A1400,所属情報!$A:$A,0)),"")</f>
        <v>492205</v>
      </c>
      <c r="M1400" t="str">
        <f t="shared" si="42"/>
        <v>泉　奏至 (3)</v>
      </c>
      <c r="N1400" t="str">
        <f t="shared" si="43"/>
        <v>ｲｽﾞﾐ ｿｳｼ</v>
      </c>
      <c r="O1400" t="str">
        <f>$J1400&amp;" "&amp;$I1400&amp;" "&amp;"("&amp;$F1400&amp;")"</f>
        <v>JPN Soshi (3)</v>
      </c>
      <c r="P1400" t="s">
        <v>4766</v>
      </c>
      <c r="Q1400" t="s">
        <v>4807</v>
      </c>
      <c r="R1400" s="118" t="str">
        <f>IF($B1400="","",RIGHT($E1400*1000+100+COUNTIF($E$2:$E1400,$E1400),9))</f>
        <v>040831104</v>
      </c>
    </row>
    <row r="1401" spans="1:18" customFormat="1" x14ac:dyDescent="0.4">
      <c r="A1401" s="259" t="s">
        <v>735</v>
      </c>
      <c r="B1401" s="259">
        <v>1400</v>
      </c>
      <c r="C1401" s="259" t="s">
        <v>2606</v>
      </c>
      <c r="D1401" s="259" t="s">
        <v>2607</v>
      </c>
      <c r="E1401" s="261">
        <v>20040426</v>
      </c>
      <c r="F1401" s="262">
        <v>3</v>
      </c>
      <c r="G1401">
        <v>28</v>
      </c>
      <c r="H1401" s="263" t="s">
        <v>277</v>
      </c>
      <c r="I1401" s="263" t="s">
        <v>2608</v>
      </c>
      <c r="J1401" t="s">
        <v>4807</v>
      </c>
      <c r="L1401">
        <f>IFERROR(INDEX(所属情報!$E:$E,MATCH(男子登録情報!A1401,所属情報!$A:$A,0)),"")</f>
        <v>492205</v>
      </c>
      <c r="M1401" t="str">
        <f t="shared" si="42"/>
        <v>宮本　恵成 (3)</v>
      </c>
      <c r="N1401" t="str">
        <f t="shared" si="43"/>
        <v>ﾐﾔﾓﾄ ﾖｼﾏｻ</v>
      </c>
      <c r="O1401" t="str">
        <f>$J1401&amp;" "&amp;$I1401&amp;" "&amp;"("&amp;$F1401&amp;")"</f>
        <v>JPN Yoshimasa (3)</v>
      </c>
      <c r="P1401" t="s">
        <v>4765</v>
      </c>
      <c r="Q1401" t="s">
        <v>4807</v>
      </c>
      <c r="R1401" s="118" t="str">
        <f>IF($B1401="","",RIGHT($E1401*1000+100+COUNTIF($E$2:$E1401,$E1401),9))</f>
        <v>040426104</v>
      </c>
    </row>
    <row r="1402" spans="1:18" customFormat="1" x14ac:dyDescent="0.4">
      <c r="A1402" s="259" t="s">
        <v>735</v>
      </c>
      <c r="B1402" s="259">
        <v>1401</v>
      </c>
      <c r="C1402" s="259" t="s">
        <v>4015</v>
      </c>
      <c r="D1402" s="259" t="s">
        <v>4016</v>
      </c>
      <c r="E1402" s="261">
        <v>20040627</v>
      </c>
      <c r="F1402" s="262">
        <v>3</v>
      </c>
      <c r="G1402">
        <v>34</v>
      </c>
      <c r="H1402" s="263" t="s">
        <v>30</v>
      </c>
      <c r="I1402" s="263" t="s">
        <v>36</v>
      </c>
      <c r="J1402" t="s">
        <v>4807</v>
      </c>
      <c r="L1402">
        <f>IFERROR(INDEX(所属情報!$E:$E,MATCH(男子登録情報!A1402,所属情報!$A:$A,0)),"")</f>
        <v>492205</v>
      </c>
      <c r="M1402" t="str">
        <f t="shared" si="42"/>
        <v>岡田　悠希 (3)</v>
      </c>
      <c r="N1402" t="str">
        <f t="shared" si="43"/>
        <v>ｵｶﾀﾞ ﾕｳｷ</v>
      </c>
      <c r="O1402" t="str">
        <f>$J1402&amp;" "&amp;$I1402&amp;" "&amp;"("&amp;$F1402&amp;")"</f>
        <v>JPN Yuki (3)</v>
      </c>
      <c r="P1402" t="s">
        <v>4765</v>
      </c>
      <c r="Q1402" t="s">
        <v>4807</v>
      </c>
      <c r="R1402" s="118" t="str">
        <f>IF($B1402="","",RIGHT($E1402*1000+100+COUNTIF($E$2:$E1402,$E1402),9))</f>
        <v>040627101</v>
      </c>
    </row>
    <row r="1403" spans="1:18" customFormat="1" x14ac:dyDescent="0.4">
      <c r="A1403" s="259" t="s">
        <v>735</v>
      </c>
      <c r="B1403" s="259">
        <v>1402</v>
      </c>
      <c r="C1403" s="259" t="s">
        <v>4017</v>
      </c>
      <c r="D1403" s="259" t="s">
        <v>4018</v>
      </c>
      <c r="E1403" s="261">
        <v>20041009</v>
      </c>
      <c r="F1403" s="262">
        <v>3</v>
      </c>
      <c r="G1403">
        <v>28</v>
      </c>
      <c r="H1403" s="263" t="s">
        <v>245</v>
      </c>
      <c r="I1403" s="263" t="s">
        <v>4559</v>
      </c>
      <c r="J1403" t="s">
        <v>4807</v>
      </c>
      <c r="L1403">
        <f>IFERROR(INDEX(所属情報!$E:$E,MATCH(男子登録情報!A1403,所属情報!$A:$A,0)),"")</f>
        <v>492205</v>
      </c>
      <c r="M1403" t="str">
        <f t="shared" si="42"/>
        <v>渡邊　哉太朗 (3)</v>
      </c>
      <c r="N1403" t="str">
        <f t="shared" si="43"/>
        <v>ﾜﾀﾅﾍﾞ ﾔﾀﾛｳ</v>
      </c>
      <c r="O1403" t="str">
        <f>$J1403&amp;" "&amp;$I1403&amp;" "&amp;"("&amp;$F1403&amp;")"</f>
        <v>JPN Yataro (3)</v>
      </c>
      <c r="P1403" t="s">
        <v>4765</v>
      </c>
      <c r="Q1403" t="s">
        <v>4807</v>
      </c>
      <c r="R1403" s="118" t="str">
        <f>IF($B1403="","",RIGHT($E1403*1000+100+COUNTIF($E$2:$E1403,$E1403),9))</f>
        <v>041009101</v>
      </c>
    </row>
    <row r="1404" spans="1:18" customFormat="1" x14ac:dyDescent="0.4">
      <c r="A1404" s="259" t="s">
        <v>735</v>
      </c>
      <c r="B1404" s="259">
        <v>1403</v>
      </c>
      <c r="C1404" s="259" t="s">
        <v>4019</v>
      </c>
      <c r="D1404" s="259" t="s">
        <v>4020</v>
      </c>
      <c r="E1404" s="261">
        <v>20041023</v>
      </c>
      <c r="F1404" s="262">
        <v>3</v>
      </c>
      <c r="G1404">
        <v>27</v>
      </c>
      <c r="H1404" s="263" t="s">
        <v>4560</v>
      </c>
      <c r="I1404" s="263" t="s">
        <v>101</v>
      </c>
      <c r="J1404" t="s">
        <v>4807</v>
      </c>
      <c r="L1404">
        <f>IFERROR(INDEX(所属情報!$E:$E,MATCH(男子登録情報!A1404,所属情報!$A:$A,0)),"")</f>
        <v>492205</v>
      </c>
      <c r="M1404" t="str">
        <f t="shared" si="42"/>
        <v>瀧川　就太 (3)</v>
      </c>
      <c r="N1404" t="str">
        <f t="shared" si="43"/>
        <v>ﾀｷｶﾞﾜ ｼｭｳﾀ</v>
      </c>
      <c r="O1404" t="str">
        <f>$J1404&amp;" "&amp;$I1404&amp;" "&amp;"("&amp;$F1404&amp;")"</f>
        <v>JPN Shuta (3)</v>
      </c>
      <c r="P1404" t="s">
        <v>4765</v>
      </c>
      <c r="Q1404" t="s">
        <v>4807</v>
      </c>
      <c r="R1404" s="118" t="str">
        <f>IF($B1404="","",RIGHT($E1404*1000+100+COUNTIF($E$2:$E1404,$E1404),9))</f>
        <v>041023104</v>
      </c>
    </row>
    <row r="1405" spans="1:18" customFormat="1" x14ac:dyDescent="0.4">
      <c r="A1405" s="259" t="s">
        <v>735</v>
      </c>
      <c r="B1405" s="259">
        <v>1404</v>
      </c>
      <c r="C1405" s="259" t="s">
        <v>4021</v>
      </c>
      <c r="D1405" s="259" t="s">
        <v>4022</v>
      </c>
      <c r="E1405" s="261">
        <v>20040805</v>
      </c>
      <c r="F1405" s="262">
        <v>3</v>
      </c>
      <c r="G1405">
        <v>29</v>
      </c>
      <c r="H1405" s="263" t="s">
        <v>164</v>
      </c>
      <c r="I1405" s="263" t="s">
        <v>103</v>
      </c>
      <c r="J1405" t="s">
        <v>4807</v>
      </c>
      <c r="L1405">
        <f>IFERROR(INDEX(所属情報!$E:$E,MATCH(男子登録情報!A1405,所属情報!$A:$A,0)),"")</f>
        <v>492205</v>
      </c>
      <c r="M1405" t="str">
        <f t="shared" si="42"/>
        <v>松村　倖輔 (3)</v>
      </c>
      <c r="N1405" t="str">
        <f t="shared" si="43"/>
        <v>ﾏﾂﾑﾗ ｺｳｽｹ</v>
      </c>
      <c r="O1405" t="str">
        <f>$J1405&amp;" "&amp;$I1405&amp;" "&amp;"("&amp;$F1405&amp;")"</f>
        <v>JPN Kosuke (3)</v>
      </c>
      <c r="P1405" t="s">
        <v>4765</v>
      </c>
      <c r="Q1405" t="s">
        <v>4807</v>
      </c>
      <c r="R1405" s="118" t="str">
        <f>IF($B1405="","",RIGHT($E1405*1000+100+COUNTIF($E$2:$E1405,$E1405),9))</f>
        <v>040805101</v>
      </c>
    </row>
    <row r="1406" spans="1:18" customFormat="1" x14ac:dyDescent="0.4">
      <c r="A1406" s="259" t="s">
        <v>735</v>
      </c>
      <c r="B1406" s="259">
        <v>1405</v>
      </c>
      <c r="C1406" s="259" t="s">
        <v>4023</v>
      </c>
      <c r="D1406" s="259" t="s">
        <v>4024</v>
      </c>
      <c r="E1406" s="261">
        <v>20050322</v>
      </c>
      <c r="F1406" s="262">
        <v>3</v>
      </c>
      <c r="G1406">
        <v>28</v>
      </c>
      <c r="H1406" s="263" t="s">
        <v>4561</v>
      </c>
      <c r="I1406" s="263" t="s">
        <v>39</v>
      </c>
      <c r="J1406" t="s">
        <v>4807</v>
      </c>
      <c r="L1406">
        <f>IFERROR(INDEX(所属情報!$E:$E,MATCH(男子登録情報!A1406,所属情報!$A:$A,0)),"")</f>
        <v>492205</v>
      </c>
      <c r="M1406" t="str">
        <f t="shared" si="42"/>
        <v>池渕　天翔 (3)</v>
      </c>
      <c r="N1406" t="str">
        <f t="shared" si="43"/>
        <v>ｲｹﾌﾞﾁ ﾂﾊﾞｻ</v>
      </c>
      <c r="O1406" t="str">
        <f>$J1406&amp;" "&amp;$I1406&amp;" "&amp;"("&amp;$F1406&amp;")"</f>
        <v>JPN Tsubasa (3)</v>
      </c>
      <c r="P1406" t="s">
        <v>4766</v>
      </c>
      <c r="Q1406" t="s">
        <v>4807</v>
      </c>
      <c r="R1406" s="118" t="str">
        <f>IF($B1406="","",RIGHT($E1406*1000+100+COUNTIF($E$2:$E1406,$E1406),9))</f>
        <v>050322101</v>
      </c>
    </row>
    <row r="1407" spans="1:18" customFormat="1" x14ac:dyDescent="0.4">
      <c r="A1407" s="259" t="s">
        <v>735</v>
      </c>
      <c r="B1407" s="259">
        <v>1406</v>
      </c>
      <c r="C1407" s="259" t="s">
        <v>4025</v>
      </c>
      <c r="D1407" s="259" t="s">
        <v>4026</v>
      </c>
      <c r="E1407" s="261">
        <v>20050516</v>
      </c>
      <c r="F1407" s="262">
        <v>2</v>
      </c>
      <c r="G1407">
        <v>28</v>
      </c>
      <c r="H1407" s="263" t="s">
        <v>4562</v>
      </c>
      <c r="I1407" s="263" t="s">
        <v>4563</v>
      </c>
      <c r="J1407" t="s">
        <v>4807</v>
      </c>
      <c r="L1407">
        <f>IFERROR(INDEX(所属情報!$E:$E,MATCH(男子登録情報!A1407,所属情報!$A:$A,0)),"")</f>
        <v>492205</v>
      </c>
      <c r="M1407" t="str">
        <f t="shared" si="42"/>
        <v>岩坂　蓮太 (2)</v>
      </c>
      <c r="N1407" t="str">
        <f t="shared" si="43"/>
        <v>ｲﾜｻｶ ﾚﾝﾀ</v>
      </c>
      <c r="O1407" t="str">
        <f>$J1407&amp;" "&amp;$I1407&amp;" "&amp;"("&amp;$F1407&amp;")"</f>
        <v>JPN Renta (2)</v>
      </c>
      <c r="P1407" t="s">
        <v>4765</v>
      </c>
      <c r="Q1407" t="s">
        <v>4807</v>
      </c>
      <c r="R1407" s="118" t="str">
        <f>IF($B1407="","",RIGHT($E1407*1000+100+COUNTIF($E$2:$E1407,$E1407),9))</f>
        <v>050516102</v>
      </c>
    </row>
    <row r="1408" spans="1:18" customFormat="1" x14ac:dyDescent="0.4">
      <c r="A1408" s="259" t="s">
        <v>735</v>
      </c>
      <c r="B1408" s="259">
        <v>1407</v>
      </c>
      <c r="C1408" s="259" t="s">
        <v>4027</v>
      </c>
      <c r="D1408" s="259" t="s">
        <v>4028</v>
      </c>
      <c r="E1408" s="261">
        <v>20051120</v>
      </c>
      <c r="F1408" s="262">
        <v>2</v>
      </c>
      <c r="G1408">
        <v>27</v>
      </c>
      <c r="H1408" s="263" t="s">
        <v>74</v>
      </c>
      <c r="I1408" s="263" t="s">
        <v>352</v>
      </c>
      <c r="J1408" t="s">
        <v>4807</v>
      </c>
      <c r="L1408">
        <f>IFERROR(INDEX(所属情報!$E:$E,MATCH(男子登録情報!A1408,所属情報!$A:$A,0)),"")</f>
        <v>492205</v>
      </c>
      <c r="M1408" t="str">
        <f t="shared" si="42"/>
        <v>上田　寛太 (2)</v>
      </c>
      <c r="N1408" t="str">
        <f t="shared" si="43"/>
        <v>ｳｴﾀﾞ ｶﾝﾀ</v>
      </c>
      <c r="O1408" t="str">
        <f>$J1408&amp;" "&amp;$I1408&amp;" "&amp;"("&amp;$F1408&amp;")"</f>
        <v>JPN Kanta (2)</v>
      </c>
      <c r="P1408" t="s">
        <v>4766</v>
      </c>
      <c r="Q1408" t="s">
        <v>4807</v>
      </c>
      <c r="R1408" s="118" t="str">
        <f>IF($B1408="","",RIGHT($E1408*1000+100+COUNTIF($E$2:$E1408,$E1408),9))</f>
        <v>051120101</v>
      </c>
    </row>
    <row r="1409" spans="1:18" customFormat="1" x14ac:dyDescent="0.4">
      <c r="A1409" s="259" t="s">
        <v>735</v>
      </c>
      <c r="B1409" s="259">
        <v>1408</v>
      </c>
      <c r="C1409" s="259" t="s">
        <v>4029</v>
      </c>
      <c r="D1409" s="259" t="s">
        <v>4030</v>
      </c>
      <c r="E1409" s="261">
        <v>20060324</v>
      </c>
      <c r="F1409" s="262">
        <v>2</v>
      </c>
      <c r="G1409">
        <v>29</v>
      </c>
      <c r="H1409" s="263" t="s">
        <v>463</v>
      </c>
      <c r="I1409" s="263" t="s">
        <v>185</v>
      </c>
      <c r="J1409" t="s">
        <v>4807</v>
      </c>
      <c r="L1409">
        <f>IFERROR(INDEX(所属情報!$E:$E,MATCH(男子登録情報!A1409,所属情報!$A:$A,0)),"")</f>
        <v>492205</v>
      </c>
      <c r="M1409" t="str">
        <f t="shared" si="42"/>
        <v>卯野　大樹 (2)</v>
      </c>
      <c r="N1409" t="str">
        <f t="shared" si="43"/>
        <v>ｳﾉ ﾀﾞｲｷ</v>
      </c>
      <c r="O1409" t="str">
        <f>$J1409&amp;" "&amp;$I1409&amp;" "&amp;"("&amp;$F1409&amp;")"</f>
        <v>JPN Daiki (2)</v>
      </c>
      <c r="P1409" t="s">
        <v>4766</v>
      </c>
      <c r="Q1409" t="s">
        <v>4807</v>
      </c>
      <c r="R1409" s="118" t="str">
        <f>IF($B1409="","",RIGHT($E1409*1000+100+COUNTIF($E$2:$E1409,$E1409),9))</f>
        <v>060324101</v>
      </c>
    </row>
    <row r="1410" spans="1:18" customFormat="1" x14ac:dyDescent="0.4">
      <c r="A1410" s="259" t="s">
        <v>735</v>
      </c>
      <c r="B1410" s="259">
        <v>1409</v>
      </c>
      <c r="C1410" s="259" t="s">
        <v>4031</v>
      </c>
      <c r="D1410" s="259" t="s">
        <v>4032</v>
      </c>
      <c r="E1410" s="261">
        <v>20051006</v>
      </c>
      <c r="F1410" s="262">
        <v>2</v>
      </c>
      <c r="G1410">
        <v>27</v>
      </c>
      <c r="H1410" s="263" t="s">
        <v>4564</v>
      </c>
      <c r="I1410" s="263" t="s">
        <v>4565</v>
      </c>
      <c r="J1410" t="s">
        <v>4807</v>
      </c>
      <c r="L1410">
        <f>IFERROR(INDEX(所属情報!$E:$E,MATCH(男子登録情報!A1410,所属情報!$A:$A,0)),"")</f>
        <v>492205</v>
      </c>
      <c r="M1410" t="str">
        <f t="shared" ref="M1410:M1473" si="44">$C1410&amp;" "&amp;"("&amp;$F1410&amp;")"</f>
        <v>内尾　射光矢 (2)</v>
      </c>
      <c r="N1410" t="str">
        <f t="shared" si="43"/>
        <v>ｳﾁｵ ｲﾙﾔ</v>
      </c>
      <c r="O1410" t="str">
        <f>$J1410&amp;" "&amp;$I1410&amp;" "&amp;"("&amp;$F1410&amp;")"</f>
        <v>JPN Iruya (2)</v>
      </c>
      <c r="P1410" t="s">
        <v>4765</v>
      </c>
      <c r="Q1410" t="s">
        <v>4807</v>
      </c>
      <c r="R1410" s="118" t="str">
        <f>IF($B1410="","",RIGHT($E1410*1000+100+COUNTIF($E$2:$E1410,$E1410),9))</f>
        <v>051006104</v>
      </c>
    </row>
    <row r="1411" spans="1:18" customFormat="1" x14ac:dyDescent="0.4">
      <c r="A1411" s="259" t="s">
        <v>735</v>
      </c>
      <c r="B1411" s="259">
        <v>1410</v>
      </c>
      <c r="C1411" s="259" t="s">
        <v>4033</v>
      </c>
      <c r="D1411" s="259" t="s">
        <v>4034</v>
      </c>
      <c r="E1411" s="261">
        <v>20051219</v>
      </c>
      <c r="F1411" s="262">
        <v>2</v>
      </c>
      <c r="G1411">
        <v>29</v>
      </c>
      <c r="H1411" s="263" t="s">
        <v>30</v>
      </c>
      <c r="I1411" s="263" t="s">
        <v>4566</v>
      </c>
      <c r="J1411" t="s">
        <v>4807</v>
      </c>
      <c r="L1411">
        <f>IFERROR(INDEX(所属情報!$E:$E,MATCH(男子登録情報!A1411,所属情報!$A:$A,0)),"")</f>
        <v>492205</v>
      </c>
      <c r="M1411" t="str">
        <f t="shared" si="44"/>
        <v>岡田　飛龍 (2)</v>
      </c>
      <c r="N1411" t="str">
        <f t="shared" ref="N1411:N1474" si="45">$D1411</f>
        <v>ｵｶﾀﾞ ﾋﾘｭｳ</v>
      </c>
      <c r="O1411" t="str">
        <f>$J1411&amp;" "&amp;$I1411&amp;" "&amp;"("&amp;$F1411&amp;")"</f>
        <v>JPN Hiryu (2)</v>
      </c>
      <c r="P1411" t="s">
        <v>4766</v>
      </c>
      <c r="Q1411" t="s">
        <v>4807</v>
      </c>
      <c r="R1411" s="118" t="str">
        <f>IF($B1411="","",RIGHT($E1411*1000+100+COUNTIF($E$2:$E1411,$E1411),9))</f>
        <v>051219102</v>
      </c>
    </row>
    <row r="1412" spans="1:18" customFormat="1" x14ac:dyDescent="0.4">
      <c r="A1412" s="259" t="s">
        <v>735</v>
      </c>
      <c r="B1412" s="259">
        <v>1411</v>
      </c>
      <c r="C1412" s="259" t="s">
        <v>4035</v>
      </c>
      <c r="D1412" s="259" t="s">
        <v>4036</v>
      </c>
      <c r="E1412" s="261">
        <v>20050909</v>
      </c>
      <c r="F1412" s="262">
        <v>2</v>
      </c>
      <c r="G1412">
        <v>27</v>
      </c>
      <c r="H1412" s="263" t="s">
        <v>413</v>
      </c>
      <c r="I1412" s="263" t="s">
        <v>54</v>
      </c>
      <c r="J1412" t="s">
        <v>4807</v>
      </c>
      <c r="L1412">
        <f>IFERROR(INDEX(所属情報!$E:$E,MATCH(男子登録情報!A1412,所属情報!$A:$A,0)),"")</f>
        <v>492205</v>
      </c>
      <c r="M1412" t="str">
        <f t="shared" si="44"/>
        <v>河合　恒輝 (2)</v>
      </c>
      <c r="N1412" t="str">
        <f t="shared" si="45"/>
        <v>ｶﾜｲ ｺｳｷ</v>
      </c>
      <c r="O1412" t="str">
        <f>$J1412&amp;" "&amp;$I1412&amp;" "&amp;"("&amp;$F1412&amp;")"</f>
        <v>JPN Koki (2)</v>
      </c>
      <c r="P1412" t="s">
        <v>4765</v>
      </c>
      <c r="Q1412" t="s">
        <v>4807</v>
      </c>
      <c r="R1412" s="118" t="str">
        <f>IF($B1412="","",RIGHT($E1412*1000+100+COUNTIF($E$2:$E1412,$E1412),9))</f>
        <v>050909101</v>
      </c>
    </row>
    <row r="1413" spans="1:18" customFormat="1" x14ac:dyDescent="0.4">
      <c r="A1413" s="259" t="s">
        <v>735</v>
      </c>
      <c r="B1413" s="259">
        <v>1412</v>
      </c>
      <c r="C1413" s="259" t="s">
        <v>4037</v>
      </c>
      <c r="D1413" s="259" t="s">
        <v>4038</v>
      </c>
      <c r="E1413" s="261">
        <v>20050923</v>
      </c>
      <c r="F1413" s="262">
        <v>2</v>
      </c>
      <c r="G1413">
        <v>28</v>
      </c>
      <c r="H1413" s="263" t="s">
        <v>108</v>
      </c>
      <c r="I1413" s="263" t="s">
        <v>48</v>
      </c>
      <c r="J1413" t="s">
        <v>4807</v>
      </c>
      <c r="L1413">
        <f>IFERROR(INDEX(所属情報!$E:$E,MATCH(男子登録情報!A1413,所属情報!$A:$A,0)),"")</f>
        <v>492205</v>
      </c>
      <c r="M1413" t="str">
        <f t="shared" si="44"/>
        <v>田中　大地 (2)</v>
      </c>
      <c r="N1413" t="str">
        <f t="shared" si="45"/>
        <v>ﾀﾅｶ ﾀﾞｲﾁ</v>
      </c>
      <c r="O1413" t="str">
        <f>$J1413&amp;" "&amp;$I1413&amp;" "&amp;"("&amp;$F1413&amp;")"</f>
        <v>JPN Daichi (2)</v>
      </c>
      <c r="P1413" t="s">
        <v>4766</v>
      </c>
      <c r="Q1413" t="s">
        <v>4807</v>
      </c>
      <c r="R1413" s="118" t="str">
        <f>IF($B1413="","",RIGHT($E1413*1000+100+COUNTIF($E$2:$E1413,$E1413),9))</f>
        <v>050923103</v>
      </c>
    </row>
    <row r="1414" spans="1:18" customFormat="1" x14ac:dyDescent="0.4">
      <c r="A1414" s="259" t="s">
        <v>735</v>
      </c>
      <c r="B1414" s="259">
        <v>1413</v>
      </c>
      <c r="C1414" s="259" t="s">
        <v>4039</v>
      </c>
      <c r="D1414" s="259" t="s">
        <v>4040</v>
      </c>
      <c r="E1414" s="261">
        <v>20050607</v>
      </c>
      <c r="F1414" s="262">
        <v>2</v>
      </c>
      <c r="G1414">
        <v>29</v>
      </c>
      <c r="H1414" s="263" t="s">
        <v>761</v>
      </c>
      <c r="I1414" s="263" t="s">
        <v>4544</v>
      </c>
      <c r="J1414" t="s">
        <v>4807</v>
      </c>
      <c r="L1414">
        <f>IFERROR(INDEX(所属情報!$E:$E,MATCH(男子登録情報!A1414,所属情報!$A:$A,0)),"")</f>
        <v>492205</v>
      </c>
      <c r="M1414" t="str">
        <f t="shared" si="44"/>
        <v>谷村　祐太郎 (2)</v>
      </c>
      <c r="N1414" t="str">
        <f t="shared" si="45"/>
        <v>ﾀﾆﾑﾗ ﾕｳﾀﾛｳ</v>
      </c>
      <c r="O1414" t="str">
        <f>$J1414&amp;" "&amp;$I1414&amp;" "&amp;"("&amp;$F1414&amp;")"</f>
        <v>JPN Yutaro (2)</v>
      </c>
      <c r="P1414" t="s">
        <v>4768</v>
      </c>
      <c r="Q1414" t="s">
        <v>4807</v>
      </c>
      <c r="R1414" s="118" t="str">
        <f>IF($B1414="","",RIGHT($E1414*1000+100+COUNTIF($E$2:$E1414,$E1414),9))</f>
        <v>050607103</v>
      </c>
    </row>
    <row r="1415" spans="1:18" customFormat="1" x14ac:dyDescent="0.4">
      <c r="A1415" s="259" t="s">
        <v>735</v>
      </c>
      <c r="B1415" s="259">
        <v>1414</v>
      </c>
      <c r="C1415" s="259" t="s">
        <v>4041</v>
      </c>
      <c r="D1415" s="259" t="s">
        <v>4042</v>
      </c>
      <c r="E1415" s="261">
        <v>20060320</v>
      </c>
      <c r="F1415" s="262">
        <v>2</v>
      </c>
      <c r="G1415">
        <v>24</v>
      </c>
      <c r="H1415" s="263" t="s">
        <v>4567</v>
      </c>
      <c r="I1415" s="263" t="s">
        <v>4568</v>
      </c>
      <c r="J1415" t="s">
        <v>4807</v>
      </c>
      <c r="L1415">
        <f>IFERROR(INDEX(所属情報!$E:$E,MATCH(男子登録情報!A1415,所属情報!$A:$A,0)),"")</f>
        <v>492205</v>
      </c>
      <c r="M1415" t="str">
        <f t="shared" si="44"/>
        <v>野島　清盟 (2)</v>
      </c>
      <c r="N1415" t="str">
        <f t="shared" si="45"/>
        <v>ﾉｼﾞﾏ ｾｲﾒｲ</v>
      </c>
      <c r="O1415" t="str">
        <f>$J1415&amp;" "&amp;$I1415&amp;" "&amp;"("&amp;$F1415&amp;")"</f>
        <v>JPN Seimei (2)</v>
      </c>
      <c r="P1415" t="s">
        <v>4766</v>
      </c>
      <c r="Q1415" t="s">
        <v>4807</v>
      </c>
      <c r="R1415" s="118" t="str">
        <f>IF($B1415="","",RIGHT($E1415*1000+100+COUNTIF($E$2:$E1415,$E1415),9))</f>
        <v>060320101</v>
      </c>
    </row>
    <row r="1416" spans="1:18" customFormat="1" x14ac:dyDescent="0.4">
      <c r="A1416" s="259" t="s">
        <v>735</v>
      </c>
      <c r="B1416" s="259">
        <v>1415</v>
      </c>
      <c r="C1416" s="259" t="s">
        <v>4043</v>
      </c>
      <c r="D1416" s="259" t="s">
        <v>4044</v>
      </c>
      <c r="E1416" s="261">
        <v>20050606</v>
      </c>
      <c r="F1416" s="262">
        <v>2</v>
      </c>
      <c r="G1416">
        <v>27</v>
      </c>
      <c r="H1416" s="263" t="s">
        <v>782</v>
      </c>
      <c r="I1416" s="263" t="s">
        <v>745</v>
      </c>
      <c r="J1416" t="s">
        <v>4807</v>
      </c>
      <c r="L1416">
        <f>IFERROR(INDEX(所属情報!$E:$E,MATCH(男子登録情報!A1416,所属情報!$A:$A,0)),"")</f>
        <v>492205</v>
      </c>
      <c r="M1416" t="str">
        <f t="shared" si="44"/>
        <v>古田　一吹 (2)</v>
      </c>
      <c r="N1416" t="str">
        <f t="shared" si="45"/>
        <v>ﾌﾙﾀ ｲﾌﾞｷ</v>
      </c>
      <c r="O1416" t="str">
        <f>$J1416&amp;" "&amp;$I1416&amp;" "&amp;"("&amp;$F1416&amp;")"</f>
        <v>JPN Ibuki (2)</v>
      </c>
      <c r="P1416" t="s">
        <v>4765</v>
      </c>
      <c r="Q1416" t="s">
        <v>4807</v>
      </c>
      <c r="R1416" s="118" t="str">
        <f>IF($B1416="","",RIGHT($E1416*1000+100+COUNTIF($E$2:$E1416,$E1416),9))</f>
        <v>050606102</v>
      </c>
    </row>
    <row r="1417" spans="1:18" customFormat="1" x14ac:dyDescent="0.4">
      <c r="A1417" s="259" t="s">
        <v>735</v>
      </c>
      <c r="B1417" s="259">
        <v>1416</v>
      </c>
      <c r="C1417" s="259" t="s">
        <v>4045</v>
      </c>
      <c r="D1417" s="259" t="s">
        <v>4046</v>
      </c>
      <c r="E1417" s="261">
        <v>20050729</v>
      </c>
      <c r="F1417" s="262">
        <v>2</v>
      </c>
      <c r="G1417">
        <v>27</v>
      </c>
      <c r="H1417" s="263" t="s">
        <v>4569</v>
      </c>
      <c r="I1417" s="263" t="s">
        <v>52</v>
      </c>
      <c r="J1417" t="s">
        <v>4807</v>
      </c>
      <c r="L1417">
        <f>IFERROR(INDEX(所属情報!$E:$E,MATCH(男子登録情報!A1417,所属情報!$A:$A,0)),"")</f>
        <v>492205</v>
      </c>
      <c r="M1417" t="str">
        <f t="shared" si="44"/>
        <v>瀬樂　雅斗 (2)</v>
      </c>
      <c r="N1417" t="str">
        <f t="shared" si="45"/>
        <v>ｾﾗｸ ﾏｻﾄ</v>
      </c>
      <c r="O1417" t="str">
        <f>$J1417&amp;" "&amp;$I1417&amp;" "&amp;"("&amp;$F1417&amp;")"</f>
        <v>JPN Masato (2)</v>
      </c>
      <c r="P1417" t="s">
        <v>4764</v>
      </c>
      <c r="Q1417" t="s">
        <v>4807</v>
      </c>
      <c r="R1417" s="118" t="str">
        <f>IF($B1417="","",RIGHT($E1417*1000+100+COUNTIF($E$2:$E1417,$E1417),9))</f>
        <v>050729102</v>
      </c>
    </row>
    <row r="1418" spans="1:18" customFormat="1" x14ac:dyDescent="0.4">
      <c r="A1418" s="259" t="s">
        <v>735</v>
      </c>
      <c r="B1418" s="259">
        <v>1417</v>
      </c>
      <c r="C1418" s="259" t="s">
        <v>4047</v>
      </c>
      <c r="D1418" s="259" t="s">
        <v>4048</v>
      </c>
      <c r="E1418" s="261">
        <v>20051112</v>
      </c>
      <c r="F1418" s="262">
        <v>2</v>
      </c>
      <c r="G1418">
        <v>27</v>
      </c>
      <c r="H1418" s="263" t="s">
        <v>4570</v>
      </c>
      <c r="I1418" s="263" t="s">
        <v>4571</v>
      </c>
      <c r="J1418" t="s">
        <v>4807</v>
      </c>
      <c r="L1418">
        <f>IFERROR(INDEX(所属情報!$E:$E,MATCH(男子登録情報!A1418,所属情報!$A:$A,0)),"")</f>
        <v>492205</v>
      </c>
      <c r="M1418" t="str">
        <f t="shared" si="44"/>
        <v>瀬﨑　刻 (2)</v>
      </c>
      <c r="N1418" t="str">
        <f t="shared" si="45"/>
        <v>ｾｻﾞｷ ｺｸﾄ</v>
      </c>
      <c r="O1418" t="str">
        <f>$J1418&amp;" "&amp;$I1418&amp;" "&amp;"("&amp;$F1418&amp;")"</f>
        <v>JPN Kokuto (2)</v>
      </c>
      <c r="P1418" t="s">
        <v>4766</v>
      </c>
      <c r="Q1418" t="s">
        <v>4807</v>
      </c>
      <c r="R1418" s="118" t="str">
        <f>IF($B1418="","",RIGHT($E1418*1000+100+COUNTIF($E$2:$E1418,$E1418),9))</f>
        <v>051112103</v>
      </c>
    </row>
    <row r="1419" spans="1:18" customFormat="1" x14ac:dyDescent="0.4">
      <c r="A1419" s="259" t="s">
        <v>735</v>
      </c>
      <c r="B1419" s="259">
        <v>1418</v>
      </c>
      <c r="C1419" s="259" t="s">
        <v>5838</v>
      </c>
      <c r="D1419" s="259" t="s">
        <v>5839</v>
      </c>
      <c r="E1419" s="261">
        <v>20020812</v>
      </c>
      <c r="F1419" s="262">
        <v>4</v>
      </c>
      <c r="G1419">
        <v>26</v>
      </c>
      <c r="H1419" s="263" t="s">
        <v>927</v>
      </c>
      <c r="I1419" s="263" t="s">
        <v>84</v>
      </c>
      <c r="J1419" t="s">
        <v>4807</v>
      </c>
      <c r="L1419">
        <f>IFERROR(INDEX(所属情報!$E:$E,MATCH(男子登録情報!A1419,所属情報!$A:$A,0)),"")</f>
        <v>492205</v>
      </c>
      <c r="M1419" t="str">
        <f t="shared" si="44"/>
        <v>長尾　太智 (4)</v>
      </c>
      <c r="N1419" t="str">
        <f t="shared" si="45"/>
        <v>ﾅｶﾞｵ ﾀｲﾁ</v>
      </c>
      <c r="O1419" t="str">
        <f>$J1419&amp;" "&amp;$I1419&amp;" "&amp;"("&amp;$F1419&amp;")"</f>
        <v>JPN Taichi (4)</v>
      </c>
      <c r="P1419" t="s">
        <v>4766</v>
      </c>
      <c r="Q1419" t="s">
        <v>4807</v>
      </c>
      <c r="R1419" s="118" t="str">
        <f>IF($B1419="","",RIGHT($E1419*1000+100+COUNTIF($E$2:$E1419,$E1419),9))</f>
        <v>020812102</v>
      </c>
    </row>
    <row r="1420" spans="1:18" customFormat="1" x14ac:dyDescent="0.4">
      <c r="A1420" s="259" t="s">
        <v>735</v>
      </c>
      <c r="B1420" s="259">
        <v>1419</v>
      </c>
      <c r="C1420" s="259" t="s">
        <v>5840</v>
      </c>
      <c r="D1420" s="259" t="s">
        <v>5841</v>
      </c>
      <c r="E1420" s="261">
        <v>20051218</v>
      </c>
      <c r="F1420" s="262">
        <v>2</v>
      </c>
      <c r="G1420">
        <v>26</v>
      </c>
      <c r="H1420" s="263" t="s">
        <v>42</v>
      </c>
      <c r="I1420" s="263" t="s">
        <v>33</v>
      </c>
      <c r="J1420" t="s">
        <v>4807</v>
      </c>
      <c r="L1420">
        <f>IFERROR(INDEX(所属情報!$E:$E,MATCH(男子登録情報!A1420,所属情報!$A:$A,0)),"")</f>
        <v>492205</v>
      </c>
      <c r="M1420" t="str">
        <f t="shared" si="44"/>
        <v>森本　優也 (2)</v>
      </c>
      <c r="N1420" t="str">
        <f t="shared" si="45"/>
        <v>ﾓﾘﾓﾄ ﾕｳﾔ</v>
      </c>
      <c r="O1420" t="str">
        <f>$J1420&amp;" "&amp;$I1420&amp;" "&amp;"("&amp;$F1420&amp;")"</f>
        <v>JPN Yuya (2)</v>
      </c>
      <c r="P1420" t="s">
        <v>4765</v>
      </c>
      <c r="Q1420" t="s">
        <v>4807</v>
      </c>
      <c r="R1420" s="118" t="str">
        <f>IF($B1420="","",RIGHT($E1420*1000+100+COUNTIF($E$2:$E1420,$E1420),9))</f>
        <v>051218102</v>
      </c>
    </row>
    <row r="1421" spans="1:18" customFormat="1" x14ac:dyDescent="0.4">
      <c r="A1421" s="259" t="s">
        <v>735</v>
      </c>
      <c r="B1421" s="259">
        <v>1420</v>
      </c>
      <c r="C1421" s="259" t="s">
        <v>5842</v>
      </c>
      <c r="D1421" s="259" t="s">
        <v>5843</v>
      </c>
      <c r="E1421" s="261">
        <v>20050609</v>
      </c>
      <c r="F1421" s="262">
        <v>2</v>
      </c>
      <c r="G1421">
        <v>27</v>
      </c>
      <c r="H1421" s="263" t="s">
        <v>6715</v>
      </c>
      <c r="I1421" s="263" t="s">
        <v>160</v>
      </c>
      <c r="J1421" t="s">
        <v>4807</v>
      </c>
      <c r="L1421">
        <f>IFERROR(INDEX(所属情報!$E:$E,MATCH(男子登録情報!A1421,所属情報!$A:$A,0)),"")</f>
        <v>492205</v>
      </c>
      <c r="M1421" t="str">
        <f t="shared" si="44"/>
        <v>為近　直輝 (2)</v>
      </c>
      <c r="N1421" t="str">
        <f t="shared" si="45"/>
        <v>ﾀﾒﾁｶ ﾅｵｷ</v>
      </c>
      <c r="O1421" t="str">
        <f>$J1421&amp;" "&amp;$I1421&amp;" "&amp;"("&amp;$F1421&amp;")"</f>
        <v>JPN Naoki (2)</v>
      </c>
      <c r="P1421" t="s">
        <v>4764</v>
      </c>
      <c r="Q1421" t="s">
        <v>4807</v>
      </c>
      <c r="R1421" s="118" t="str">
        <f>IF($B1421="","",RIGHT($E1421*1000+100+COUNTIF($E$2:$E1421,$E1421),9))</f>
        <v>050609102</v>
      </c>
    </row>
    <row r="1422" spans="1:18" customFormat="1" x14ac:dyDescent="0.4">
      <c r="A1422" s="259" t="s">
        <v>735</v>
      </c>
      <c r="B1422" s="259">
        <v>1421</v>
      </c>
      <c r="C1422" s="259" t="s">
        <v>5844</v>
      </c>
      <c r="D1422" s="259" t="s">
        <v>5845</v>
      </c>
      <c r="E1422" s="261">
        <v>20050926</v>
      </c>
      <c r="F1422" s="262">
        <v>2</v>
      </c>
      <c r="G1422">
        <v>25</v>
      </c>
      <c r="H1422" s="263" t="s">
        <v>65</v>
      </c>
      <c r="I1422" s="263" t="s">
        <v>527</v>
      </c>
      <c r="J1422" t="s">
        <v>4807</v>
      </c>
      <c r="L1422">
        <f>IFERROR(INDEX(所属情報!$E:$E,MATCH(男子登録情報!A1422,所属情報!$A:$A,0)),"")</f>
        <v>492205</v>
      </c>
      <c r="M1422" t="str">
        <f t="shared" si="44"/>
        <v>竹内　隆真 (2)</v>
      </c>
      <c r="N1422" t="str">
        <f t="shared" si="45"/>
        <v>ﾀｹｳﾁ ﾘｭｳﾏ</v>
      </c>
      <c r="O1422" t="str">
        <f>$J1422&amp;" "&amp;$I1422&amp;" "&amp;"("&amp;$F1422&amp;")"</f>
        <v>JPN Ryuma (2)</v>
      </c>
      <c r="P1422" t="s">
        <v>4765</v>
      </c>
      <c r="Q1422" t="s">
        <v>4807</v>
      </c>
      <c r="R1422" s="118" t="str">
        <f>IF($B1422="","",RIGHT($E1422*1000+100+COUNTIF($E$2:$E1422,$E1422),9))</f>
        <v>050926101</v>
      </c>
    </row>
    <row r="1423" spans="1:18" customFormat="1" x14ac:dyDescent="0.4">
      <c r="A1423" s="259" t="s">
        <v>735</v>
      </c>
      <c r="B1423" s="259">
        <v>1422</v>
      </c>
      <c r="C1423" s="259" t="s">
        <v>5846</v>
      </c>
      <c r="D1423" s="259" t="s">
        <v>5847</v>
      </c>
      <c r="E1423" s="261">
        <v>20070201</v>
      </c>
      <c r="F1423" s="262">
        <v>1</v>
      </c>
      <c r="G1423">
        <v>27</v>
      </c>
      <c r="H1423" s="263" t="s">
        <v>4474</v>
      </c>
      <c r="I1423" s="263" t="s">
        <v>89</v>
      </c>
      <c r="J1423" t="s">
        <v>4807</v>
      </c>
      <c r="L1423">
        <f>IFERROR(INDEX(所属情報!$E:$E,MATCH(男子登録情報!A1423,所属情報!$A:$A,0)),"")</f>
        <v>492205</v>
      </c>
      <c r="M1423" t="str">
        <f t="shared" si="44"/>
        <v>池上　健太 (1)</v>
      </c>
      <c r="N1423" t="str">
        <f t="shared" si="45"/>
        <v>ｲｹｱｶﾞﾐ ｹﾝﾀ</v>
      </c>
      <c r="O1423" t="str">
        <f>$J1423&amp;" "&amp;$I1423&amp;" "&amp;"("&amp;$F1423&amp;")"</f>
        <v>JPN Kenta (1)</v>
      </c>
      <c r="P1423" t="s">
        <v>4764</v>
      </c>
      <c r="Q1423" t="s">
        <v>4807</v>
      </c>
      <c r="R1423" s="118" t="str">
        <f>IF($B1423="","",RIGHT($E1423*1000+100+COUNTIF($E$2:$E1423,$E1423),9))</f>
        <v>070201102</v>
      </c>
    </row>
    <row r="1424" spans="1:18" customFormat="1" x14ac:dyDescent="0.4">
      <c r="A1424" s="259" t="s">
        <v>735</v>
      </c>
      <c r="B1424" s="259">
        <v>1423</v>
      </c>
      <c r="C1424" s="259" t="s">
        <v>5848</v>
      </c>
      <c r="D1424" s="259" t="s">
        <v>5849</v>
      </c>
      <c r="E1424" s="261">
        <v>20061209</v>
      </c>
      <c r="F1424" s="262">
        <v>1</v>
      </c>
      <c r="G1424">
        <v>44</v>
      </c>
      <c r="H1424" s="263" t="s">
        <v>6716</v>
      </c>
      <c r="I1424" s="263" t="s">
        <v>75</v>
      </c>
      <c r="J1424" t="s">
        <v>4807</v>
      </c>
      <c r="L1424">
        <f>IFERROR(INDEX(所属情報!$E:$E,MATCH(男子登録情報!A1424,所属情報!$A:$A,0)),"")</f>
        <v>492205</v>
      </c>
      <c r="M1424" t="str">
        <f t="shared" si="44"/>
        <v>宇佐　奏太 (1)</v>
      </c>
      <c r="N1424" t="str">
        <f t="shared" si="45"/>
        <v>ｳｻ ｿｳﾀ</v>
      </c>
      <c r="O1424" t="str">
        <f>$J1424&amp;" "&amp;$I1424&amp;" "&amp;"("&amp;$F1424&amp;")"</f>
        <v>JPN Sota (1)</v>
      </c>
      <c r="P1424" t="s">
        <v>4765</v>
      </c>
      <c r="Q1424" t="s">
        <v>4807</v>
      </c>
      <c r="R1424" s="118" t="str">
        <f>IF($B1424="","",RIGHT($E1424*1000+100+COUNTIF($E$2:$E1424,$E1424),9))</f>
        <v>061209101</v>
      </c>
    </row>
    <row r="1425" spans="1:18" customFormat="1" x14ac:dyDescent="0.4">
      <c r="A1425" s="259" t="s">
        <v>735</v>
      </c>
      <c r="B1425" s="259">
        <v>1424</v>
      </c>
      <c r="C1425" s="259" t="s">
        <v>5850</v>
      </c>
      <c r="D1425" s="259" t="s">
        <v>5851</v>
      </c>
      <c r="E1425" s="261">
        <v>20061103</v>
      </c>
      <c r="F1425" s="262">
        <v>1</v>
      </c>
      <c r="G1425">
        <v>27</v>
      </c>
      <c r="H1425" s="263" t="s">
        <v>4644</v>
      </c>
      <c r="I1425" s="263" t="s">
        <v>485</v>
      </c>
      <c r="J1425" t="s">
        <v>4807</v>
      </c>
      <c r="L1425">
        <f>IFERROR(INDEX(所属情報!$E:$E,MATCH(男子登録情報!A1425,所属情報!$A:$A,0)),"")</f>
        <v>492205</v>
      </c>
      <c r="M1425" t="str">
        <f t="shared" si="44"/>
        <v>影山　麟太郎 (1)</v>
      </c>
      <c r="N1425" t="str">
        <f t="shared" si="45"/>
        <v>ｶｹﾞﾔﾏ ﾘﾝﾀﾛｳ</v>
      </c>
      <c r="O1425" t="str">
        <f>$J1425&amp;" "&amp;$I1425&amp;" "&amp;"("&amp;$F1425&amp;")"</f>
        <v>JPN Rintaro (1)</v>
      </c>
      <c r="P1425" t="s">
        <v>4766</v>
      </c>
      <c r="Q1425" t="s">
        <v>4807</v>
      </c>
      <c r="R1425" s="118" t="str">
        <f>IF($B1425="","",RIGHT($E1425*1000+100+COUNTIF($E$2:$E1425,$E1425),9))</f>
        <v>061103101</v>
      </c>
    </row>
    <row r="1426" spans="1:18" customFormat="1" x14ac:dyDescent="0.4">
      <c r="A1426" s="259" t="s">
        <v>735</v>
      </c>
      <c r="B1426" s="259">
        <v>1425</v>
      </c>
      <c r="C1426" s="259" t="s">
        <v>5852</v>
      </c>
      <c r="D1426" s="259" t="s">
        <v>5853</v>
      </c>
      <c r="E1426" s="261">
        <v>20061204</v>
      </c>
      <c r="F1426" s="262">
        <v>1</v>
      </c>
      <c r="G1426">
        <v>27</v>
      </c>
      <c r="H1426" s="263" t="s">
        <v>58</v>
      </c>
      <c r="I1426" s="263" t="s">
        <v>6717</v>
      </c>
      <c r="J1426" t="s">
        <v>4807</v>
      </c>
      <c r="L1426">
        <f>IFERROR(INDEX(所属情報!$E:$E,MATCH(男子登録情報!A1426,所属情報!$A:$A,0)),"")</f>
        <v>492205</v>
      </c>
      <c r="M1426" t="str">
        <f t="shared" si="44"/>
        <v>桑原　千歳 (1)</v>
      </c>
      <c r="N1426" t="str">
        <f t="shared" si="45"/>
        <v>ｸﾜﾊﾗ ﾁﾄｾ</v>
      </c>
      <c r="O1426" t="str">
        <f>$J1426&amp;" "&amp;$I1426&amp;" "&amp;"("&amp;$F1426&amp;")"</f>
        <v>JPN Chitose (1)</v>
      </c>
      <c r="P1426" t="s">
        <v>4764</v>
      </c>
      <c r="Q1426" t="s">
        <v>4807</v>
      </c>
      <c r="R1426" s="118" t="str">
        <f>IF($B1426="","",RIGHT($E1426*1000+100+COUNTIF($E$2:$E1426,$E1426),9))</f>
        <v>061204101</v>
      </c>
    </row>
    <row r="1427" spans="1:18" customFormat="1" x14ac:dyDescent="0.4">
      <c r="A1427" s="259" t="s">
        <v>735</v>
      </c>
      <c r="B1427" s="259">
        <v>1426</v>
      </c>
      <c r="C1427" s="259" t="s">
        <v>5854</v>
      </c>
      <c r="D1427" s="259" t="s">
        <v>5855</v>
      </c>
      <c r="E1427" s="261">
        <v>20061104</v>
      </c>
      <c r="F1427" s="262">
        <v>1</v>
      </c>
      <c r="G1427">
        <v>27</v>
      </c>
      <c r="H1427" s="263" t="s">
        <v>6718</v>
      </c>
      <c r="I1427" s="263" t="s">
        <v>6505</v>
      </c>
      <c r="J1427" t="s">
        <v>4807</v>
      </c>
      <c r="L1427">
        <f>IFERROR(INDEX(所属情報!$E:$E,MATCH(男子登録情報!A1427,所属情報!$A:$A,0)),"")</f>
        <v>492205</v>
      </c>
      <c r="M1427" t="str">
        <f t="shared" si="44"/>
        <v>相樂　創一 (1)</v>
      </c>
      <c r="N1427" t="str">
        <f t="shared" si="45"/>
        <v>ｻｶﾞﾗ ｿｳｲﾁ</v>
      </c>
      <c r="O1427" t="str">
        <f>$J1427&amp;" "&amp;$I1427&amp;" "&amp;"("&amp;$F1427&amp;")"</f>
        <v>JPN Soichi (1)</v>
      </c>
      <c r="P1427" t="s">
        <v>4776</v>
      </c>
      <c r="Q1427" t="s">
        <v>4807</v>
      </c>
      <c r="R1427" s="118" t="str">
        <f>IF($B1427="","",RIGHT($E1427*1000+100+COUNTIF($E$2:$E1427,$E1427),9))</f>
        <v>061104102</v>
      </c>
    </row>
    <row r="1428" spans="1:18" customFormat="1" x14ac:dyDescent="0.4">
      <c r="A1428" s="259" t="s">
        <v>735</v>
      </c>
      <c r="B1428" s="259">
        <v>1427</v>
      </c>
      <c r="C1428" s="259" t="s">
        <v>5856</v>
      </c>
      <c r="D1428" s="259" t="s">
        <v>5857</v>
      </c>
      <c r="E1428" s="261">
        <v>20061006</v>
      </c>
      <c r="F1428" s="262">
        <v>1</v>
      </c>
      <c r="G1428">
        <v>28</v>
      </c>
      <c r="H1428" s="263" t="s">
        <v>129</v>
      </c>
      <c r="I1428" s="263" t="s">
        <v>6719</v>
      </c>
      <c r="J1428" t="s">
        <v>4807</v>
      </c>
      <c r="L1428">
        <f>IFERROR(INDEX(所属情報!$E:$E,MATCH(男子登録情報!A1428,所属情報!$A:$A,0)),"")</f>
        <v>492205</v>
      </c>
      <c r="M1428" t="str">
        <f t="shared" si="44"/>
        <v>佐藤　透? (1)</v>
      </c>
      <c r="N1428" t="str">
        <f t="shared" si="45"/>
        <v>ｻﾄｳ ﾄｱ</v>
      </c>
      <c r="O1428" t="str">
        <f>$J1428&amp;" "&amp;$I1428&amp;" "&amp;"("&amp;$F1428&amp;")"</f>
        <v>JPN Toa (1)</v>
      </c>
      <c r="P1428" t="s">
        <v>4765</v>
      </c>
      <c r="Q1428" t="s">
        <v>4807</v>
      </c>
      <c r="R1428" s="118" t="str">
        <f>IF($B1428="","",RIGHT($E1428*1000+100+COUNTIF($E$2:$E1428,$E1428),9))</f>
        <v>061006102</v>
      </c>
    </row>
    <row r="1429" spans="1:18" customFormat="1" x14ac:dyDescent="0.4">
      <c r="A1429" s="259" t="s">
        <v>735</v>
      </c>
      <c r="B1429" s="259">
        <v>1428</v>
      </c>
      <c r="C1429" s="259" t="s">
        <v>5858</v>
      </c>
      <c r="D1429" s="259" t="s">
        <v>5859</v>
      </c>
      <c r="E1429" s="261">
        <v>20061205</v>
      </c>
      <c r="F1429" s="262">
        <v>1</v>
      </c>
      <c r="G1429">
        <v>27</v>
      </c>
      <c r="H1429" s="263" t="s">
        <v>110</v>
      </c>
      <c r="I1429" s="263" t="s">
        <v>377</v>
      </c>
      <c r="J1429" t="s">
        <v>4807</v>
      </c>
      <c r="L1429">
        <f>IFERROR(INDEX(所属情報!$E:$E,MATCH(男子登録情報!A1429,所属情報!$A:$A,0)),"")</f>
        <v>492205</v>
      </c>
      <c r="M1429" t="str">
        <f t="shared" si="44"/>
        <v>中村　拓登 (1)</v>
      </c>
      <c r="N1429" t="str">
        <f t="shared" si="45"/>
        <v>ﾅｶﾑﾗ ﾀｸﾄ</v>
      </c>
      <c r="O1429" t="str">
        <f>$J1429&amp;" "&amp;$I1429&amp;" "&amp;"("&amp;$F1429&amp;")"</f>
        <v>JPN Takuto (1)</v>
      </c>
      <c r="P1429" t="s">
        <v>4765</v>
      </c>
      <c r="Q1429" t="s">
        <v>4807</v>
      </c>
      <c r="R1429" s="118" t="str">
        <f>IF($B1429="","",RIGHT($E1429*1000+100+COUNTIF($E$2:$E1429,$E1429),9))</f>
        <v>061205101</v>
      </c>
    </row>
    <row r="1430" spans="1:18" customFormat="1" x14ac:dyDescent="0.4">
      <c r="A1430" s="259" t="s">
        <v>735</v>
      </c>
      <c r="B1430" s="259">
        <v>1429</v>
      </c>
      <c r="C1430" s="259" t="s">
        <v>5860</v>
      </c>
      <c r="D1430" s="259" t="s">
        <v>5861</v>
      </c>
      <c r="E1430" s="261">
        <v>20061129</v>
      </c>
      <c r="F1430" s="262">
        <v>1</v>
      </c>
      <c r="G1430">
        <v>26</v>
      </c>
      <c r="H1430" s="263" t="s">
        <v>42</v>
      </c>
      <c r="I1430" s="263" t="s">
        <v>392</v>
      </c>
      <c r="J1430" t="s">
        <v>4807</v>
      </c>
      <c r="L1430">
        <f>IFERROR(INDEX(所属情報!$E:$E,MATCH(男子登録情報!A1430,所属情報!$A:$A,0)),"")</f>
        <v>492205</v>
      </c>
      <c r="M1430" t="str">
        <f t="shared" si="44"/>
        <v>森本　響 (1)</v>
      </c>
      <c r="N1430" t="str">
        <f t="shared" si="45"/>
        <v>ﾓﾘﾓﾄ ﾋﾋﾞｷ</v>
      </c>
      <c r="O1430" t="str">
        <f>$J1430&amp;" "&amp;$I1430&amp;" "&amp;"("&amp;$F1430&amp;")"</f>
        <v>JPN Hibiki (1)</v>
      </c>
      <c r="P1430" t="s">
        <v>4765</v>
      </c>
      <c r="Q1430" t="s">
        <v>4807</v>
      </c>
      <c r="R1430" s="118" t="str">
        <f>IF($B1430="","",RIGHT($E1430*1000+100+COUNTIF($E$2:$E1430,$E1430),9))</f>
        <v>061129102</v>
      </c>
    </row>
    <row r="1431" spans="1:18" customFormat="1" x14ac:dyDescent="0.4">
      <c r="A1431" s="259" t="s">
        <v>735</v>
      </c>
      <c r="B1431" s="259">
        <v>1430</v>
      </c>
      <c r="C1431" s="259" t="s">
        <v>5862</v>
      </c>
      <c r="D1431" s="259" t="s">
        <v>5863</v>
      </c>
      <c r="E1431" s="261">
        <v>20040621</v>
      </c>
      <c r="F1431" s="262">
        <v>3</v>
      </c>
      <c r="G1431">
        <v>31</v>
      </c>
      <c r="H1431" s="263" t="s">
        <v>223</v>
      </c>
      <c r="I1431" s="263" t="s">
        <v>466</v>
      </c>
      <c r="J1431" t="s">
        <v>4807</v>
      </c>
      <c r="L1431">
        <f>IFERROR(INDEX(所属情報!$E:$E,MATCH(男子登録情報!A1431,所属情報!$A:$A,0)),"")</f>
        <v>492205</v>
      </c>
      <c r="M1431" t="str">
        <f t="shared" si="44"/>
        <v>山口　優 (3)</v>
      </c>
      <c r="N1431" t="str">
        <f t="shared" si="45"/>
        <v>ﾔﾏｸﾞﾁ ﾕｳ</v>
      </c>
      <c r="O1431" t="str">
        <f>$J1431&amp;" "&amp;$I1431&amp;" "&amp;"("&amp;$F1431&amp;")"</f>
        <v>JPN Yu (3)</v>
      </c>
      <c r="P1431" t="s">
        <v>4765</v>
      </c>
      <c r="Q1431" t="s">
        <v>4807</v>
      </c>
      <c r="R1431" s="118" t="str">
        <f>IF($B1431="","",RIGHT($E1431*1000+100+COUNTIF($E$2:$E1431,$E1431),9))</f>
        <v>040621103</v>
      </c>
    </row>
    <row r="1432" spans="1:18" customFormat="1" x14ac:dyDescent="0.4">
      <c r="A1432" s="259" t="s">
        <v>735</v>
      </c>
      <c r="B1432" s="259">
        <v>1431</v>
      </c>
      <c r="C1432" s="259" t="s">
        <v>5864</v>
      </c>
      <c r="D1432" s="259" t="s">
        <v>5865</v>
      </c>
      <c r="E1432" s="261">
        <v>20061114</v>
      </c>
      <c r="F1432" s="262">
        <v>1</v>
      </c>
      <c r="G1432">
        <v>27</v>
      </c>
      <c r="H1432" s="263" t="s">
        <v>619</v>
      </c>
      <c r="I1432" s="263" t="s">
        <v>54</v>
      </c>
      <c r="J1432" t="s">
        <v>4807</v>
      </c>
      <c r="L1432">
        <f>IFERROR(INDEX(所属情報!$E:$E,MATCH(男子登録情報!A1432,所属情報!$A:$A,0)),"")</f>
        <v>492205</v>
      </c>
      <c r="M1432" t="str">
        <f t="shared" si="44"/>
        <v>大塚　公紀 (1)</v>
      </c>
      <c r="N1432" t="str">
        <f t="shared" si="45"/>
        <v>ｵｵﾂｶ ｺｳｷ</v>
      </c>
      <c r="O1432" t="str">
        <f>$J1432&amp;" "&amp;$I1432&amp;" "&amp;"("&amp;$F1432&amp;")"</f>
        <v>JPN Koki (1)</v>
      </c>
      <c r="P1432" t="s">
        <v>4765</v>
      </c>
      <c r="Q1432" t="s">
        <v>4807</v>
      </c>
      <c r="R1432" s="118" t="str">
        <f>IF($B1432="","",RIGHT($E1432*1000+100+COUNTIF($E$2:$E1432,$E1432),9))</f>
        <v>061114101</v>
      </c>
    </row>
    <row r="1433" spans="1:18" customFormat="1" x14ac:dyDescent="0.4">
      <c r="A1433" s="259" t="s">
        <v>735</v>
      </c>
      <c r="B1433" s="259">
        <v>1432</v>
      </c>
      <c r="C1433" s="259" t="s">
        <v>5866</v>
      </c>
      <c r="D1433" s="259" t="s">
        <v>5867</v>
      </c>
      <c r="E1433" s="261">
        <v>20060813</v>
      </c>
      <c r="F1433" s="262">
        <v>1</v>
      </c>
      <c r="G1433">
        <v>26</v>
      </c>
      <c r="H1433" s="263" t="s">
        <v>431</v>
      </c>
      <c r="I1433" s="263" t="s">
        <v>3094</v>
      </c>
      <c r="J1433" t="s">
        <v>4807</v>
      </c>
      <c r="L1433">
        <f>IFERROR(INDEX(所属情報!$E:$E,MATCH(男子登録情報!A1433,所属情報!$A:$A,0)),"")</f>
        <v>492205</v>
      </c>
      <c r="M1433" t="str">
        <f t="shared" si="44"/>
        <v>奥村　頼斗 (1)</v>
      </c>
      <c r="N1433" t="str">
        <f t="shared" si="45"/>
        <v>ｵｸﾑﾗ ﾗｲﾄ</v>
      </c>
      <c r="O1433" t="str">
        <f>$J1433&amp;" "&amp;$I1433&amp;" "&amp;"("&amp;$F1433&amp;")"</f>
        <v>JPN Raito (1)</v>
      </c>
      <c r="P1433" t="s">
        <v>4766</v>
      </c>
      <c r="Q1433" t="s">
        <v>4807</v>
      </c>
      <c r="R1433" s="118" t="str">
        <f>IF($B1433="","",RIGHT($E1433*1000+100+COUNTIF($E$2:$E1433,$E1433),9))</f>
        <v>060813102</v>
      </c>
    </row>
    <row r="1434" spans="1:18" customFormat="1" x14ac:dyDescent="0.4">
      <c r="A1434" s="259" t="s">
        <v>735</v>
      </c>
      <c r="B1434" s="259">
        <v>1433</v>
      </c>
      <c r="C1434" s="259" t="s">
        <v>5868</v>
      </c>
      <c r="D1434" s="259" t="s">
        <v>5869</v>
      </c>
      <c r="E1434" s="261">
        <v>20060620</v>
      </c>
      <c r="F1434" s="262">
        <v>1</v>
      </c>
      <c r="G1434">
        <v>28</v>
      </c>
      <c r="H1434" s="263" t="s">
        <v>6448</v>
      </c>
      <c r="I1434" s="263" t="s">
        <v>185</v>
      </c>
      <c r="J1434" t="s">
        <v>4807</v>
      </c>
      <c r="L1434">
        <f>IFERROR(INDEX(所属情報!$E:$E,MATCH(男子登録情報!A1434,所属情報!$A:$A,0)),"")</f>
        <v>492205</v>
      </c>
      <c r="M1434" t="str">
        <f t="shared" si="44"/>
        <v>篠田　大貴 (1)</v>
      </c>
      <c r="N1434" t="str">
        <f t="shared" si="45"/>
        <v>ｼﾉﾀﾞ ﾀﾞｲｷ</v>
      </c>
      <c r="O1434" t="str">
        <f>$J1434&amp;" "&amp;$I1434&amp;" "&amp;"("&amp;$F1434&amp;")"</f>
        <v>JPN Daiki (1)</v>
      </c>
      <c r="P1434" t="s">
        <v>4771</v>
      </c>
      <c r="Q1434" t="s">
        <v>4807</v>
      </c>
      <c r="R1434" s="118" t="str">
        <f>IF($B1434="","",RIGHT($E1434*1000+100+COUNTIF($E$2:$E1434,$E1434),9))</f>
        <v>060620101</v>
      </c>
    </row>
    <row r="1435" spans="1:18" customFormat="1" x14ac:dyDescent="0.4">
      <c r="A1435" s="259" t="s">
        <v>862</v>
      </c>
      <c r="B1435" s="259">
        <v>1434</v>
      </c>
      <c r="C1435" s="259" t="s">
        <v>869</v>
      </c>
      <c r="D1435" s="259" t="s">
        <v>870</v>
      </c>
      <c r="E1435" s="261">
        <v>20020814</v>
      </c>
      <c r="F1435" s="262" t="s">
        <v>150</v>
      </c>
      <c r="G1435">
        <v>27</v>
      </c>
      <c r="H1435" s="263" t="s">
        <v>305</v>
      </c>
      <c r="I1435" s="263" t="s">
        <v>68</v>
      </c>
      <c r="J1435" t="s">
        <v>4807</v>
      </c>
      <c r="L1435">
        <f>IFERROR(INDEX(所属情報!$E:$E,MATCH(男子登録情報!A1435,所属情報!$A:$A,0)),"")</f>
        <v>492329</v>
      </c>
      <c r="M1435" t="str">
        <f t="shared" si="44"/>
        <v>松原　光汰 (M1)</v>
      </c>
      <c r="N1435" t="str">
        <f t="shared" si="45"/>
        <v>ﾏﾂﾊﾞﾗ ｺｳﾀ</v>
      </c>
      <c r="O1435" t="str">
        <f>$J1435&amp;" "&amp;$I1435&amp;" "&amp;"("&amp;$F1435&amp;")"</f>
        <v>JPN Kota (M1)</v>
      </c>
      <c r="P1435" t="s">
        <v>4765</v>
      </c>
      <c r="Q1435" t="s">
        <v>4807</v>
      </c>
      <c r="R1435" s="118" t="str">
        <f>IF($B1435="","",RIGHT($E1435*1000+100+COUNTIF($E$2:$E1435,$E1435),9))</f>
        <v>020814102</v>
      </c>
    </row>
    <row r="1436" spans="1:18" customFormat="1" x14ac:dyDescent="0.4">
      <c r="A1436" s="259" t="s">
        <v>862</v>
      </c>
      <c r="B1436" s="259">
        <v>1435</v>
      </c>
      <c r="C1436" s="259" t="s">
        <v>2884</v>
      </c>
      <c r="D1436" s="259" t="s">
        <v>2885</v>
      </c>
      <c r="E1436" s="261">
        <v>20030430</v>
      </c>
      <c r="F1436" s="262">
        <v>4</v>
      </c>
      <c r="G1436">
        <v>26</v>
      </c>
      <c r="H1436" s="263" t="s">
        <v>1098</v>
      </c>
      <c r="I1436" s="263" t="s">
        <v>2886</v>
      </c>
      <c r="J1436" t="s">
        <v>4807</v>
      </c>
      <c r="L1436">
        <f>IFERROR(INDEX(所属情報!$E:$E,MATCH(男子登録情報!A1436,所属情報!$A:$A,0)),"")</f>
        <v>492329</v>
      </c>
      <c r="M1436" t="str">
        <f t="shared" si="44"/>
        <v>福井　伯 (4)</v>
      </c>
      <c r="N1436" t="str">
        <f t="shared" si="45"/>
        <v>ﾌｸｲ ﾊｸ</v>
      </c>
      <c r="O1436" t="str">
        <f>$J1436&amp;" "&amp;$I1436&amp;" "&amp;"("&amp;$F1436&amp;")"</f>
        <v>JPN Haku (4)</v>
      </c>
      <c r="P1436" t="s">
        <v>4765</v>
      </c>
      <c r="Q1436" t="s">
        <v>4807</v>
      </c>
      <c r="R1436" s="118" t="str">
        <f>IF($B1436="","",RIGHT($E1436*1000+100+COUNTIF($E$2:$E1436,$E1436),9))</f>
        <v>030430103</v>
      </c>
    </row>
    <row r="1437" spans="1:18" customFormat="1" x14ac:dyDescent="0.4">
      <c r="A1437" s="259" t="s">
        <v>862</v>
      </c>
      <c r="B1437" s="259">
        <v>1436</v>
      </c>
      <c r="C1437" s="259" t="s">
        <v>2887</v>
      </c>
      <c r="D1437" s="259" t="s">
        <v>2888</v>
      </c>
      <c r="E1437" s="261">
        <v>20031023</v>
      </c>
      <c r="F1437" s="262">
        <v>3</v>
      </c>
      <c r="G1437">
        <v>26</v>
      </c>
      <c r="H1437" s="263" t="s">
        <v>1082</v>
      </c>
      <c r="I1437" s="263" t="s">
        <v>37</v>
      </c>
      <c r="J1437" t="s">
        <v>4807</v>
      </c>
      <c r="L1437">
        <f>IFERROR(INDEX(所属情報!$E:$E,MATCH(男子登録情報!A1437,所属情報!$A:$A,0)),"")</f>
        <v>492329</v>
      </c>
      <c r="M1437" t="str">
        <f t="shared" si="44"/>
        <v>浅野　晴樹 (3)</v>
      </c>
      <c r="N1437" t="str">
        <f t="shared" si="45"/>
        <v>ｱｻﾉ ﾊﾙｷ</v>
      </c>
      <c r="O1437" t="str">
        <f>$J1437&amp;" "&amp;$I1437&amp;" "&amp;"("&amp;$F1437&amp;")"</f>
        <v>JPN Haruki (3)</v>
      </c>
      <c r="P1437" t="s">
        <v>4765</v>
      </c>
      <c r="Q1437" t="s">
        <v>4807</v>
      </c>
      <c r="R1437" s="118" t="str">
        <f>IF($B1437="","",RIGHT($E1437*1000+100+COUNTIF($E$2:$E1437,$E1437),9))</f>
        <v>031023102</v>
      </c>
    </row>
    <row r="1438" spans="1:18" customFormat="1" x14ac:dyDescent="0.4">
      <c r="A1438" s="259" t="s">
        <v>862</v>
      </c>
      <c r="B1438" s="259">
        <v>1437</v>
      </c>
      <c r="C1438" s="259" t="s">
        <v>2889</v>
      </c>
      <c r="D1438" s="259" t="s">
        <v>2890</v>
      </c>
      <c r="E1438" s="261">
        <v>20030405</v>
      </c>
      <c r="F1438" s="262">
        <v>4</v>
      </c>
      <c r="G1438">
        <v>33</v>
      </c>
      <c r="H1438" s="263" t="s">
        <v>214</v>
      </c>
      <c r="I1438" s="263" t="s">
        <v>571</v>
      </c>
      <c r="J1438" t="s">
        <v>4807</v>
      </c>
      <c r="L1438">
        <f>IFERROR(INDEX(所属情報!$E:$E,MATCH(男子登録情報!A1438,所属情報!$A:$A,0)),"")</f>
        <v>492329</v>
      </c>
      <c r="M1438" t="str">
        <f t="shared" si="44"/>
        <v>中山　文太 (4)</v>
      </c>
      <c r="N1438" t="str">
        <f t="shared" si="45"/>
        <v>ﾅｶﾔﾏ ﾌﾞﾝﾀ</v>
      </c>
      <c r="O1438" t="str">
        <f>$J1438&amp;" "&amp;$I1438&amp;" "&amp;"("&amp;$F1438&amp;")"</f>
        <v>JPN Bunta (4)</v>
      </c>
      <c r="P1438" t="s">
        <v>4764</v>
      </c>
      <c r="Q1438" t="s">
        <v>4807</v>
      </c>
      <c r="R1438" s="118" t="str">
        <f>IF($B1438="","",RIGHT($E1438*1000+100+COUNTIF($E$2:$E1438,$E1438),9))</f>
        <v>030405101</v>
      </c>
    </row>
    <row r="1439" spans="1:18" customFormat="1" x14ac:dyDescent="0.4">
      <c r="A1439" s="259" t="s">
        <v>862</v>
      </c>
      <c r="B1439" s="259">
        <v>1438</v>
      </c>
      <c r="C1439" s="259" t="s">
        <v>2891</v>
      </c>
      <c r="D1439" s="259" t="s">
        <v>2892</v>
      </c>
      <c r="E1439" s="261">
        <v>20030622</v>
      </c>
      <c r="F1439" s="262">
        <v>4</v>
      </c>
      <c r="G1439">
        <v>26</v>
      </c>
      <c r="H1439" s="263" t="s">
        <v>1064</v>
      </c>
      <c r="I1439" s="263" t="s">
        <v>2893</v>
      </c>
      <c r="J1439" t="s">
        <v>4807</v>
      </c>
      <c r="L1439">
        <f>IFERROR(INDEX(所属情報!$E:$E,MATCH(男子登録情報!A1439,所属情報!$A:$A,0)),"")</f>
        <v>492329</v>
      </c>
      <c r="M1439" t="str">
        <f t="shared" si="44"/>
        <v>村本　海玖斗 (4)</v>
      </c>
      <c r="N1439" t="str">
        <f t="shared" si="45"/>
        <v>ﾑﾗﾓﾄ ﾐｸﾄ</v>
      </c>
      <c r="O1439" t="str">
        <f>$J1439&amp;" "&amp;$I1439&amp;" "&amp;"("&amp;$F1439&amp;")"</f>
        <v>JPN Mikuto (4)</v>
      </c>
      <c r="P1439" t="s">
        <v>4765</v>
      </c>
      <c r="Q1439" t="s">
        <v>4807</v>
      </c>
      <c r="R1439" s="118" t="str">
        <f>IF($B1439="","",RIGHT($E1439*1000+100+COUNTIF($E$2:$E1439,$E1439),9))</f>
        <v>030622102</v>
      </c>
    </row>
    <row r="1440" spans="1:18" customFormat="1" x14ac:dyDescent="0.4">
      <c r="A1440" s="259" t="s">
        <v>862</v>
      </c>
      <c r="B1440" s="259">
        <v>1439</v>
      </c>
      <c r="C1440" s="259" t="s">
        <v>2894</v>
      </c>
      <c r="D1440" s="259" t="s">
        <v>2895</v>
      </c>
      <c r="E1440" s="261">
        <v>20030415</v>
      </c>
      <c r="F1440" s="262">
        <v>4</v>
      </c>
      <c r="G1440">
        <v>47</v>
      </c>
      <c r="H1440" s="263" t="s">
        <v>2896</v>
      </c>
      <c r="I1440" s="263" t="s">
        <v>2897</v>
      </c>
      <c r="J1440" t="s">
        <v>4807</v>
      </c>
      <c r="L1440">
        <f>IFERROR(INDEX(所属情報!$E:$E,MATCH(男子登録情報!A1440,所属情報!$A:$A,0)),"")</f>
        <v>492329</v>
      </c>
      <c r="M1440" t="str">
        <f t="shared" si="44"/>
        <v>島袋　李陸 (4)</v>
      </c>
      <c r="N1440" t="str">
        <f t="shared" si="45"/>
        <v>ｼﾏﾌﾞｸﾛ ﾘﾘｸ</v>
      </c>
      <c r="O1440" t="str">
        <f>$J1440&amp;" "&amp;$I1440&amp;" "&amp;"("&amp;$F1440&amp;")"</f>
        <v>JPN Ririku (4)</v>
      </c>
      <c r="P1440" t="s">
        <v>4765</v>
      </c>
      <c r="Q1440" t="s">
        <v>4807</v>
      </c>
      <c r="R1440" s="118" t="str">
        <f>IF($B1440="","",RIGHT($E1440*1000+100+COUNTIF($E$2:$E1440,$E1440),9))</f>
        <v>030415101</v>
      </c>
    </row>
    <row r="1441" spans="1:18" customFormat="1" x14ac:dyDescent="0.4">
      <c r="A1441" s="259" t="s">
        <v>862</v>
      </c>
      <c r="B1441" s="259">
        <v>1440</v>
      </c>
      <c r="C1441" s="259" t="s">
        <v>2898</v>
      </c>
      <c r="D1441" s="259" t="s">
        <v>2899</v>
      </c>
      <c r="E1441" s="261">
        <v>20030706</v>
      </c>
      <c r="F1441" s="262">
        <v>4</v>
      </c>
      <c r="G1441">
        <v>43</v>
      </c>
      <c r="H1441" s="263" t="s">
        <v>748</v>
      </c>
      <c r="I1441" s="263" t="s">
        <v>2900</v>
      </c>
      <c r="J1441" t="s">
        <v>4807</v>
      </c>
      <c r="L1441">
        <f>IFERROR(INDEX(所属情報!$E:$E,MATCH(男子登録情報!A1441,所属情報!$A:$A,0)),"")</f>
        <v>492329</v>
      </c>
      <c r="M1441" t="str">
        <f t="shared" si="44"/>
        <v>徳永　光涼 (4)</v>
      </c>
      <c r="N1441" t="str">
        <f t="shared" si="45"/>
        <v>ﾄｸﾅｶﾞ ｺｳﾘｮｳ</v>
      </c>
      <c r="O1441" t="str">
        <f>$J1441&amp;" "&amp;$I1441&amp;" "&amp;"("&amp;$F1441&amp;")"</f>
        <v>JPN Koryo (4)</v>
      </c>
      <c r="P1441" t="s">
        <v>4766</v>
      </c>
      <c r="Q1441" t="s">
        <v>4807</v>
      </c>
      <c r="R1441" s="118" t="str">
        <f>IF($B1441="","",RIGHT($E1441*1000+100+COUNTIF($E$2:$E1441,$E1441),9))</f>
        <v>030706101</v>
      </c>
    </row>
    <row r="1442" spans="1:18" customFormat="1" x14ac:dyDescent="0.4">
      <c r="A1442" s="259" t="s">
        <v>862</v>
      </c>
      <c r="B1442" s="259">
        <v>1441</v>
      </c>
      <c r="C1442" s="259" t="s">
        <v>2901</v>
      </c>
      <c r="D1442" s="259" t="s">
        <v>2902</v>
      </c>
      <c r="E1442" s="261">
        <v>20030402</v>
      </c>
      <c r="F1442" s="262">
        <v>4</v>
      </c>
      <c r="G1442">
        <v>27</v>
      </c>
      <c r="H1442" s="263" t="s">
        <v>329</v>
      </c>
      <c r="I1442" s="263" t="s">
        <v>427</v>
      </c>
      <c r="J1442" t="s">
        <v>4807</v>
      </c>
      <c r="L1442">
        <f>IFERROR(INDEX(所属情報!$E:$E,MATCH(男子登録情報!A1442,所属情報!$A:$A,0)),"")</f>
        <v>492329</v>
      </c>
      <c r="M1442" t="str">
        <f t="shared" si="44"/>
        <v>河野　純太 (4)</v>
      </c>
      <c r="N1442" t="str">
        <f t="shared" si="45"/>
        <v>ｺｳﾉ ｼﾞｭﾝﾀ</v>
      </c>
      <c r="O1442" t="str">
        <f>$J1442&amp;" "&amp;$I1442&amp;" "&amp;"("&amp;$F1442&amp;")"</f>
        <v>JPN Junta (4)</v>
      </c>
      <c r="P1442" t="s">
        <v>4765</v>
      </c>
      <c r="Q1442" t="s">
        <v>4807</v>
      </c>
      <c r="R1442" s="118" t="str">
        <f>IF($B1442="","",RIGHT($E1442*1000+100+COUNTIF($E$2:$E1442,$E1442),9))</f>
        <v>030402103</v>
      </c>
    </row>
    <row r="1443" spans="1:18" customFormat="1" x14ac:dyDescent="0.4">
      <c r="A1443" s="259" t="s">
        <v>862</v>
      </c>
      <c r="B1443" s="259">
        <v>1442</v>
      </c>
      <c r="C1443" s="259" t="s">
        <v>2903</v>
      </c>
      <c r="D1443" s="259" t="s">
        <v>2904</v>
      </c>
      <c r="E1443" s="261">
        <v>20040205</v>
      </c>
      <c r="F1443" s="262">
        <v>4</v>
      </c>
      <c r="G1443">
        <v>26</v>
      </c>
      <c r="H1443" s="263" t="s">
        <v>40</v>
      </c>
      <c r="I1443" s="263" t="s">
        <v>466</v>
      </c>
      <c r="J1443" t="s">
        <v>4807</v>
      </c>
      <c r="L1443">
        <f>IFERROR(INDEX(所属情報!$E:$E,MATCH(男子登録情報!A1443,所属情報!$A:$A,0)),"")</f>
        <v>492329</v>
      </c>
      <c r="M1443" t="str">
        <f t="shared" si="44"/>
        <v>酒井　優 (4)</v>
      </c>
      <c r="N1443" t="str">
        <f t="shared" si="45"/>
        <v>ｻｶｲ ﾕｳ</v>
      </c>
      <c r="O1443" t="str">
        <f>$J1443&amp;" "&amp;$I1443&amp;" "&amp;"("&amp;$F1443&amp;")"</f>
        <v>JPN Yu (4)</v>
      </c>
      <c r="P1443" t="s">
        <v>4765</v>
      </c>
      <c r="Q1443" t="s">
        <v>4807</v>
      </c>
      <c r="R1443" s="118" t="str">
        <f>IF($B1443="","",RIGHT($E1443*1000+100+COUNTIF($E$2:$E1443,$E1443),9))</f>
        <v>040205102</v>
      </c>
    </row>
    <row r="1444" spans="1:18" customFormat="1" x14ac:dyDescent="0.4">
      <c r="A1444" s="259" t="s">
        <v>862</v>
      </c>
      <c r="B1444" s="259">
        <v>1443</v>
      </c>
      <c r="C1444" s="259" t="s">
        <v>2905</v>
      </c>
      <c r="D1444" s="259" t="s">
        <v>2906</v>
      </c>
      <c r="E1444" s="261">
        <v>20030706</v>
      </c>
      <c r="F1444" s="262">
        <v>4</v>
      </c>
      <c r="G1444">
        <v>30</v>
      </c>
      <c r="H1444" s="263" t="s">
        <v>431</v>
      </c>
      <c r="I1444" s="263" t="s">
        <v>186</v>
      </c>
      <c r="J1444" t="s">
        <v>4807</v>
      </c>
      <c r="L1444">
        <f>IFERROR(INDEX(所属情報!$E:$E,MATCH(男子登録情報!A1444,所属情報!$A:$A,0)),"")</f>
        <v>492329</v>
      </c>
      <c r="M1444" t="str">
        <f t="shared" si="44"/>
        <v>奥村　夏生 (4)</v>
      </c>
      <c r="N1444" t="str">
        <f t="shared" si="45"/>
        <v>ｵｸﾑﾗ ﾅｵ</v>
      </c>
      <c r="O1444" t="str">
        <f>$J1444&amp;" "&amp;$I1444&amp;" "&amp;"("&amp;$F1444&amp;")"</f>
        <v>JPN Nao (4)</v>
      </c>
      <c r="P1444" t="s">
        <v>4765</v>
      </c>
      <c r="Q1444" t="s">
        <v>4807</v>
      </c>
      <c r="R1444" s="118" t="str">
        <f>IF($B1444="","",RIGHT($E1444*1000+100+COUNTIF($E$2:$E1444,$E1444),9))</f>
        <v>030706102</v>
      </c>
    </row>
    <row r="1445" spans="1:18" customFormat="1" x14ac:dyDescent="0.4">
      <c r="A1445" s="259" t="s">
        <v>862</v>
      </c>
      <c r="B1445" s="259">
        <v>1444</v>
      </c>
      <c r="C1445" s="259" t="s">
        <v>2907</v>
      </c>
      <c r="D1445" s="259" t="s">
        <v>2908</v>
      </c>
      <c r="E1445" s="261">
        <v>20031103</v>
      </c>
      <c r="F1445" s="262">
        <v>4</v>
      </c>
      <c r="G1445">
        <v>26</v>
      </c>
      <c r="H1445" s="263" t="s">
        <v>865</v>
      </c>
      <c r="I1445" s="263" t="s">
        <v>419</v>
      </c>
      <c r="J1445" t="s">
        <v>4807</v>
      </c>
      <c r="L1445">
        <f>IFERROR(INDEX(所属情報!$E:$E,MATCH(男子登録情報!A1445,所属情報!$A:$A,0)),"")</f>
        <v>492329</v>
      </c>
      <c r="M1445" t="str">
        <f t="shared" si="44"/>
        <v>下村　瞭河 (4)</v>
      </c>
      <c r="N1445" t="str">
        <f t="shared" si="45"/>
        <v>ｼﾓﾑﾗ ﾘｮｳｶﾞ</v>
      </c>
      <c r="O1445" t="str">
        <f>$J1445&amp;" "&amp;$I1445&amp;" "&amp;"("&amp;$F1445&amp;")"</f>
        <v>JPN Ryoga (4)</v>
      </c>
      <c r="P1445" t="s">
        <v>4765</v>
      </c>
      <c r="Q1445" t="s">
        <v>4807</v>
      </c>
      <c r="R1445" s="118" t="str">
        <f>IF($B1445="","",RIGHT($E1445*1000+100+COUNTIF($E$2:$E1445,$E1445),9))</f>
        <v>031103101</v>
      </c>
    </row>
    <row r="1446" spans="1:18" customFormat="1" x14ac:dyDescent="0.4">
      <c r="A1446" s="259" t="s">
        <v>862</v>
      </c>
      <c r="B1446" s="259">
        <v>1445</v>
      </c>
      <c r="C1446" s="259" t="s">
        <v>2909</v>
      </c>
      <c r="D1446" s="259" t="s">
        <v>2910</v>
      </c>
      <c r="E1446" s="261">
        <v>20030909</v>
      </c>
      <c r="F1446" s="262">
        <v>4</v>
      </c>
      <c r="G1446">
        <v>27</v>
      </c>
      <c r="H1446" s="263" t="s">
        <v>376</v>
      </c>
      <c r="I1446" s="263" t="s">
        <v>158</v>
      </c>
      <c r="J1446" t="s">
        <v>4807</v>
      </c>
      <c r="L1446">
        <f>IFERROR(INDEX(所属情報!$E:$E,MATCH(男子登録情報!A1446,所属情報!$A:$A,0)),"")</f>
        <v>492329</v>
      </c>
      <c r="M1446" t="str">
        <f t="shared" si="44"/>
        <v>中野　海斗 (4)</v>
      </c>
      <c r="N1446" t="str">
        <f t="shared" si="45"/>
        <v>ﾅｶﾉ ｶｲﾄ</v>
      </c>
      <c r="O1446" t="str">
        <f>$J1446&amp;" "&amp;$I1446&amp;" "&amp;"("&amp;$F1446&amp;")"</f>
        <v>JPN Kaito (4)</v>
      </c>
      <c r="P1446" t="s">
        <v>4774</v>
      </c>
      <c r="Q1446" t="s">
        <v>4807</v>
      </c>
      <c r="R1446" s="118" t="str">
        <f>IF($B1446="","",RIGHT($E1446*1000+100+COUNTIF($E$2:$E1446,$E1446),9))</f>
        <v>030909102</v>
      </c>
    </row>
    <row r="1447" spans="1:18" customFormat="1" x14ac:dyDescent="0.4">
      <c r="A1447" s="259" t="s">
        <v>862</v>
      </c>
      <c r="B1447" s="259">
        <v>1446</v>
      </c>
      <c r="C1447" s="259" t="s">
        <v>2911</v>
      </c>
      <c r="D1447" s="259" t="s">
        <v>2912</v>
      </c>
      <c r="E1447" s="261">
        <v>20030805</v>
      </c>
      <c r="F1447" s="262">
        <v>4</v>
      </c>
      <c r="G1447">
        <v>27</v>
      </c>
      <c r="H1447" s="263" t="s">
        <v>126</v>
      </c>
      <c r="I1447" s="263" t="s">
        <v>2913</v>
      </c>
      <c r="J1447" t="s">
        <v>4807</v>
      </c>
      <c r="L1447">
        <f>IFERROR(INDEX(所属情報!$E:$E,MATCH(男子登録情報!A1447,所属情報!$A:$A,0)),"")</f>
        <v>492329</v>
      </c>
      <c r="M1447" t="str">
        <f t="shared" si="44"/>
        <v>中田　アドリアン勝 (4)</v>
      </c>
      <c r="N1447" t="str">
        <f t="shared" si="45"/>
        <v>ﾅｶﾀ ｱﾄﾞﾘｱﾝﾏｻﾙ</v>
      </c>
      <c r="O1447" t="str">
        <f>$J1447&amp;" "&amp;$I1447&amp;" "&amp;"("&amp;$F1447&amp;")"</f>
        <v>JPN Adrianmasaru (4)</v>
      </c>
      <c r="P1447" t="s">
        <v>4765</v>
      </c>
      <c r="Q1447" t="s">
        <v>4807</v>
      </c>
      <c r="R1447" s="118" t="str">
        <f>IF($B1447="","",RIGHT($E1447*1000+100+COUNTIF($E$2:$E1447,$E1447),9))</f>
        <v>030805102</v>
      </c>
    </row>
    <row r="1448" spans="1:18" customFormat="1" x14ac:dyDescent="0.4">
      <c r="A1448" s="259" t="s">
        <v>862</v>
      </c>
      <c r="B1448" s="259">
        <v>1447</v>
      </c>
      <c r="C1448" s="259" t="s">
        <v>2914</v>
      </c>
      <c r="D1448" s="259" t="s">
        <v>2915</v>
      </c>
      <c r="E1448" s="261">
        <v>20030428</v>
      </c>
      <c r="F1448" s="262">
        <v>4</v>
      </c>
      <c r="G1448">
        <v>21</v>
      </c>
      <c r="H1448" s="263" t="s">
        <v>108</v>
      </c>
      <c r="I1448" s="263" t="s">
        <v>2916</v>
      </c>
      <c r="J1448" t="s">
        <v>4807</v>
      </c>
      <c r="L1448">
        <f>IFERROR(INDEX(所属情報!$E:$E,MATCH(男子登録情報!A1448,所属情報!$A:$A,0)),"")</f>
        <v>492329</v>
      </c>
      <c r="M1448" t="str">
        <f t="shared" si="44"/>
        <v>田中　一範 (4)</v>
      </c>
      <c r="N1448" t="str">
        <f t="shared" si="45"/>
        <v>ﾀﾅｶ ｶｽﾞﾉﾘ</v>
      </c>
      <c r="O1448" t="str">
        <f>$J1448&amp;" "&amp;$I1448&amp;" "&amp;"("&amp;$F1448&amp;")"</f>
        <v>JPN Kazunori (4)</v>
      </c>
      <c r="P1448" t="s">
        <v>4765</v>
      </c>
      <c r="Q1448" t="s">
        <v>4807</v>
      </c>
      <c r="R1448" s="118" t="str">
        <f>IF($B1448="","",RIGHT($E1448*1000+100+COUNTIF($E$2:$E1448,$E1448),9))</f>
        <v>030428102</v>
      </c>
    </row>
    <row r="1449" spans="1:18" customFormat="1" x14ac:dyDescent="0.4">
      <c r="A1449" s="259" t="s">
        <v>862</v>
      </c>
      <c r="B1449" s="259">
        <v>1448</v>
      </c>
      <c r="C1449" s="259" t="s">
        <v>2917</v>
      </c>
      <c r="D1449" s="259" t="s">
        <v>2918</v>
      </c>
      <c r="E1449" s="261">
        <v>20030520</v>
      </c>
      <c r="F1449" s="262">
        <v>4</v>
      </c>
      <c r="G1449">
        <v>27</v>
      </c>
      <c r="H1449" s="263" t="s">
        <v>1036</v>
      </c>
      <c r="I1449" s="263" t="s">
        <v>2919</v>
      </c>
      <c r="J1449" t="s">
        <v>4807</v>
      </c>
      <c r="L1449">
        <f>IFERROR(INDEX(所属情報!$E:$E,MATCH(男子登録情報!A1449,所属情報!$A:$A,0)),"")</f>
        <v>492329</v>
      </c>
      <c r="M1449" t="str">
        <f t="shared" si="44"/>
        <v>廣畑　玖人 (4)</v>
      </c>
      <c r="N1449" t="str">
        <f t="shared" si="45"/>
        <v>ﾋﾛﾊﾀ ﾋｻﾄ</v>
      </c>
      <c r="O1449" t="str">
        <f>$J1449&amp;" "&amp;$I1449&amp;" "&amp;"("&amp;$F1449&amp;")"</f>
        <v>JPN Hisato (4)</v>
      </c>
      <c r="P1449" t="s">
        <v>4765</v>
      </c>
      <c r="Q1449" t="s">
        <v>4807</v>
      </c>
      <c r="R1449" s="118" t="str">
        <f>IF($B1449="","",RIGHT($E1449*1000+100+COUNTIF($E$2:$E1449,$E1449),9))</f>
        <v>030520103</v>
      </c>
    </row>
    <row r="1450" spans="1:18" customFormat="1" x14ac:dyDescent="0.4">
      <c r="A1450" s="259" t="s">
        <v>862</v>
      </c>
      <c r="B1450" s="259">
        <v>1449</v>
      </c>
      <c r="C1450" s="259" t="s">
        <v>2920</v>
      </c>
      <c r="D1450" s="259" t="s">
        <v>2921</v>
      </c>
      <c r="E1450" s="261">
        <v>20040110</v>
      </c>
      <c r="F1450" s="262">
        <v>4</v>
      </c>
      <c r="G1450">
        <v>24</v>
      </c>
      <c r="H1450" s="263" t="s">
        <v>120</v>
      </c>
      <c r="I1450" s="263" t="s">
        <v>712</v>
      </c>
      <c r="J1450" t="s">
        <v>4807</v>
      </c>
      <c r="L1450">
        <f>IFERROR(INDEX(所属情報!$E:$E,MATCH(男子登録情報!A1450,所属情報!$A:$A,0)),"")</f>
        <v>492329</v>
      </c>
      <c r="M1450" t="str">
        <f t="shared" si="44"/>
        <v>岡本　怜士 (4)</v>
      </c>
      <c r="N1450" t="str">
        <f t="shared" si="45"/>
        <v>ｵｶﾓﾄ ﾚｲｼﾞ</v>
      </c>
      <c r="O1450" t="str">
        <f>$J1450&amp;" "&amp;$I1450&amp;" "&amp;"("&amp;$F1450&amp;")"</f>
        <v>JPN Reiji (4)</v>
      </c>
      <c r="P1450" t="s">
        <v>4765</v>
      </c>
      <c r="Q1450" t="s">
        <v>4807</v>
      </c>
      <c r="R1450" s="118" t="str">
        <f>IF($B1450="","",RIGHT($E1450*1000+100+COUNTIF($E$2:$E1450,$E1450),9))</f>
        <v>040110101</v>
      </c>
    </row>
    <row r="1451" spans="1:18" customFormat="1" x14ac:dyDescent="0.4">
      <c r="A1451" s="259" t="s">
        <v>862</v>
      </c>
      <c r="B1451" s="259">
        <v>1450</v>
      </c>
      <c r="C1451" s="259" t="s">
        <v>2922</v>
      </c>
      <c r="D1451" s="259" t="s">
        <v>2923</v>
      </c>
      <c r="E1451" s="261">
        <v>20041224</v>
      </c>
      <c r="F1451" s="262">
        <v>3</v>
      </c>
      <c r="G1451">
        <v>26</v>
      </c>
      <c r="H1451" s="263" t="s">
        <v>164</v>
      </c>
      <c r="I1451" s="263" t="s">
        <v>546</v>
      </c>
      <c r="J1451" t="s">
        <v>4807</v>
      </c>
      <c r="L1451">
        <f>IFERROR(INDEX(所属情報!$E:$E,MATCH(男子登録情報!A1451,所属情報!$A:$A,0)),"")</f>
        <v>492329</v>
      </c>
      <c r="M1451" t="str">
        <f t="shared" si="44"/>
        <v>松村　大輔 (3)</v>
      </c>
      <c r="N1451" t="str">
        <f t="shared" si="45"/>
        <v>ﾏﾂﾑﾗ ﾀﾞｲｽｹ</v>
      </c>
      <c r="O1451" t="str">
        <f>$J1451&amp;" "&amp;$I1451&amp;" "&amp;"("&amp;$F1451&amp;")"</f>
        <v>JPN Daisuke (3)</v>
      </c>
      <c r="P1451" t="s">
        <v>4765</v>
      </c>
      <c r="Q1451" t="s">
        <v>4807</v>
      </c>
      <c r="R1451" s="118" t="str">
        <f>IF($B1451="","",RIGHT($E1451*1000+100+COUNTIF($E$2:$E1451,$E1451),9))</f>
        <v>041224101</v>
      </c>
    </row>
    <row r="1452" spans="1:18" customFormat="1" x14ac:dyDescent="0.4">
      <c r="A1452" s="259" t="s">
        <v>862</v>
      </c>
      <c r="B1452" s="259">
        <v>1451</v>
      </c>
      <c r="C1452" s="259" t="s">
        <v>2924</v>
      </c>
      <c r="D1452" s="259" t="s">
        <v>2925</v>
      </c>
      <c r="E1452" s="261">
        <v>20041207</v>
      </c>
      <c r="F1452" s="262">
        <v>3</v>
      </c>
      <c r="G1452">
        <v>33</v>
      </c>
      <c r="H1452" s="263" t="s">
        <v>108</v>
      </c>
      <c r="I1452" s="263" t="s">
        <v>4534</v>
      </c>
      <c r="J1452" t="s">
        <v>4807</v>
      </c>
      <c r="L1452">
        <f>IFERROR(INDEX(所属情報!$E:$E,MATCH(男子登録情報!A1452,所属情報!$A:$A,0)),"")</f>
        <v>492329</v>
      </c>
      <c r="M1452" t="str">
        <f t="shared" si="44"/>
        <v>田中　寿芽 (3)</v>
      </c>
      <c r="N1452" t="str">
        <f t="shared" si="45"/>
        <v>ﾀﾅｶ ｼｭｳｶﾞ</v>
      </c>
      <c r="O1452" t="str">
        <f>$J1452&amp;" "&amp;$I1452&amp;" "&amp;"("&amp;$F1452&amp;")"</f>
        <v>JPN Shuga (3)</v>
      </c>
      <c r="P1452" t="s">
        <v>4764</v>
      </c>
      <c r="Q1452" t="s">
        <v>4807</v>
      </c>
      <c r="R1452" s="118" t="str">
        <f>IF($B1452="","",RIGHT($E1452*1000+100+COUNTIF($E$2:$E1452,$E1452),9))</f>
        <v>041207102</v>
      </c>
    </row>
    <row r="1453" spans="1:18" customFormat="1" x14ac:dyDescent="0.4">
      <c r="A1453" s="259" t="s">
        <v>862</v>
      </c>
      <c r="B1453" s="259">
        <v>1452</v>
      </c>
      <c r="C1453" s="259" t="s">
        <v>2926</v>
      </c>
      <c r="D1453" s="259" t="s">
        <v>2927</v>
      </c>
      <c r="E1453" s="261">
        <v>20040901</v>
      </c>
      <c r="F1453" s="262">
        <v>3</v>
      </c>
      <c r="G1453">
        <v>25</v>
      </c>
      <c r="H1453" s="263" t="s">
        <v>2928</v>
      </c>
      <c r="I1453" s="263" t="s">
        <v>496</v>
      </c>
      <c r="J1453" t="s">
        <v>4807</v>
      </c>
      <c r="L1453">
        <f>IFERROR(INDEX(所属情報!$E:$E,MATCH(男子登録情報!A1453,所属情報!$A:$A,0)),"")</f>
        <v>492329</v>
      </c>
      <c r="M1453" t="str">
        <f t="shared" si="44"/>
        <v>江川　翔也 (3)</v>
      </c>
      <c r="N1453" t="str">
        <f t="shared" si="45"/>
        <v>ｴｶﾞﾜ ﾄｳﾔ</v>
      </c>
      <c r="O1453" t="str">
        <f>$J1453&amp;" "&amp;$I1453&amp;" "&amp;"("&amp;$F1453&amp;")"</f>
        <v>JPN Toya (3)</v>
      </c>
      <c r="P1453" t="s">
        <v>4765</v>
      </c>
      <c r="Q1453" t="s">
        <v>4807</v>
      </c>
      <c r="R1453" s="118" t="str">
        <f>IF($B1453="","",RIGHT($E1453*1000+100+COUNTIF($E$2:$E1453,$E1453),9))</f>
        <v>040901103</v>
      </c>
    </row>
    <row r="1454" spans="1:18" customFormat="1" x14ac:dyDescent="0.4">
      <c r="A1454" s="259" t="s">
        <v>862</v>
      </c>
      <c r="B1454" s="259">
        <v>1453</v>
      </c>
      <c r="C1454" s="259" t="s">
        <v>2929</v>
      </c>
      <c r="D1454" s="259" t="s">
        <v>2930</v>
      </c>
      <c r="E1454" s="261">
        <v>20040425</v>
      </c>
      <c r="F1454" s="262">
        <v>3</v>
      </c>
      <c r="G1454">
        <v>25</v>
      </c>
      <c r="H1454" s="263" t="s">
        <v>2931</v>
      </c>
      <c r="I1454" s="263" t="s">
        <v>388</v>
      </c>
      <c r="J1454" t="s">
        <v>4807</v>
      </c>
      <c r="L1454">
        <f>IFERROR(INDEX(所属情報!$E:$E,MATCH(男子登録情報!A1454,所属情報!$A:$A,0)),"")</f>
        <v>492329</v>
      </c>
      <c r="M1454" t="str">
        <f t="shared" si="44"/>
        <v>伊與田　航 (3)</v>
      </c>
      <c r="N1454" t="str">
        <f t="shared" si="45"/>
        <v>ｲﾖﾀ ﾜﾀﾙ</v>
      </c>
      <c r="O1454" t="str">
        <f>$J1454&amp;" "&amp;$I1454&amp;" "&amp;"("&amp;$F1454&amp;")"</f>
        <v>JPN Wataru (3)</v>
      </c>
      <c r="P1454" t="s">
        <v>4765</v>
      </c>
      <c r="Q1454" t="s">
        <v>4807</v>
      </c>
      <c r="R1454" s="118" t="str">
        <f>IF($B1454="","",RIGHT($E1454*1000+100+COUNTIF($E$2:$E1454,$E1454),9))</f>
        <v>040425101</v>
      </c>
    </row>
    <row r="1455" spans="1:18" customFormat="1" x14ac:dyDescent="0.4">
      <c r="A1455" s="259" t="s">
        <v>862</v>
      </c>
      <c r="B1455" s="259">
        <v>1454</v>
      </c>
      <c r="C1455" s="259" t="s">
        <v>2932</v>
      </c>
      <c r="D1455" s="259" t="s">
        <v>2933</v>
      </c>
      <c r="E1455" s="261">
        <v>20040412</v>
      </c>
      <c r="F1455" s="262">
        <v>3</v>
      </c>
      <c r="G1455">
        <v>36</v>
      </c>
      <c r="H1455" s="263" t="s">
        <v>176</v>
      </c>
      <c r="I1455" s="263" t="s">
        <v>158</v>
      </c>
      <c r="J1455" t="s">
        <v>4807</v>
      </c>
      <c r="L1455">
        <f>IFERROR(INDEX(所属情報!$E:$E,MATCH(男子登録情報!A1455,所属情報!$A:$A,0)),"")</f>
        <v>492329</v>
      </c>
      <c r="M1455" t="str">
        <f t="shared" si="44"/>
        <v>中川　快斗 (3)</v>
      </c>
      <c r="N1455" t="str">
        <f t="shared" si="45"/>
        <v>ﾅｶｶﾞﾜ ｶｲﾄ</v>
      </c>
      <c r="O1455" t="str">
        <f>$J1455&amp;" "&amp;$I1455&amp;" "&amp;"("&amp;$F1455&amp;")"</f>
        <v>JPN Kaito (3)</v>
      </c>
      <c r="P1455" t="s">
        <v>4765</v>
      </c>
      <c r="Q1455" t="s">
        <v>4807</v>
      </c>
      <c r="R1455" s="118" t="str">
        <f>IF($B1455="","",RIGHT($E1455*1000+100+COUNTIF($E$2:$E1455,$E1455),9))</f>
        <v>040412104</v>
      </c>
    </row>
    <row r="1456" spans="1:18" customFormat="1" x14ac:dyDescent="0.4">
      <c r="A1456" s="259" t="s">
        <v>862</v>
      </c>
      <c r="B1456" s="259">
        <v>1455</v>
      </c>
      <c r="C1456" s="259" t="s">
        <v>2934</v>
      </c>
      <c r="D1456" s="259" t="s">
        <v>2935</v>
      </c>
      <c r="E1456" s="261">
        <v>20040728</v>
      </c>
      <c r="F1456" s="262">
        <v>3</v>
      </c>
      <c r="G1456">
        <v>33</v>
      </c>
      <c r="H1456" s="263" t="s">
        <v>387</v>
      </c>
      <c r="I1456" s="263" t="s">
        <v>222</v>
      </c>
      <c r="J1456" t="s">
        <v>4807</v>
      </c>
      <c r="L1456">
        <f>IFERROR(INDEX(所属情報!$E:$E,MATCH(男子登録情報!A1456,所属情報!$A:$A,0)),"")</f>
        <v>492329</v>
      </c>
      <c r="M1456" t="str">
        <f t="shared" si="44"/>
        <v>内田　遥斗 (3)</v>
      </c>
      <c r="N1456" t="str">
        <f t="shared" si="45"/>
        <v>ｳﾁﾀﾞ ﾊﾙﾄ</v>
      </c>
      <c r="O1456" t="str">
        <f>$J1456&amp;" "&amp;$I1456&amp;" "&amp;"("&amp;$F1456&amp;")"</f>
        <v>JPN Haruto (3)</v>
      </c>
      <c r="P1456" t="s">
        <v>4766</v>
      </c>
      <c r="Q1456" t="s">
        <v>4807</v>
      </c>
      <c r="R1456" s="118" t="str">
        <f>IF($B1456="","",RIGHT($E1456*1000+100+COUNTIF($E$2:$E1456,$E1456),9))</f>
        <v>040728103</v>
      </c>
    </row>
    <row r="1457" spans="1:18" customFormat="1" x14ac:dyDescent="0.4">
      <c r="A1457" s="259" t="s">
        <v>862</v>
      </c>
      <c r="B1457" s="259">
        <v>1456</v>
      </c>
      <c r="C1457" s="259" t="s">
        <v>2936</v>
      </c>
      <c r="D1457" s="259" t="s">
        <v>2937</v>
      </c>
      <c r="E1457" s="261">
        <v>20041228</v>
      </c>
      <c r="F1457" s="262">
        <v>3</v>
      </c>
      <c r="G1457">
        <v>21</v>
      </c>
      <c r="H1457" s="263" t="s">
        <v>914</v>
      </c>
      <c r="I1457" s="263" t="s">
        <v>834</v>
      </c>
      <c r="J1457" t="s">
        <v>4807</v>
      </c>
      <c r="L1457">
        <f>IFERROR(INDEX(所属情報!$E:$E,MATCH(男子登録情報!A1457,所属情報!$A:$A,0)),"")</f>
        <v>492329</v>
      </c>
      <c r="M1457" t="str">
        <f t="shared" si="44"/>
        <v>天野　愛都 (3)</v>
      </c>
      <c r="N1457" t="str">
        <f t="shared" si="45"/>
        <v>ｱﾏﾉ ﾏﾅﾄ</v>
      </c>
      <c r="O1457" t="str">
        <f>$J1457&amp;" "&amp;$I1457&amp;" "&amp;"("&amp;$F1457&amp;")"</f>
        <v>JPN Manato (3)</v>
      </c>
      <c r="P1457" t="s">
        <v>4765</v>
      </c>
      <c r="Q1457" t="s">
        <v>4807</v>
      </c>
      <c r="R1457" s="118" t="str">
        <f>IF($B1457="","",RIGHT($E1457*1000+100+COUNTIF($E$2:$E1457,$E1457),9))</f>
        <v>041228103</v>
      </c>
    </row>
    <row r="1458" spans="1:18" customFormat="1" x14ac:dyDescent="0.4">
      <c r="A1458" s="259" t="s">
        <v>862</v>
      </c>
      <c r="B1458" s="259">
        <v>1457</v>
      </c>
      <c r="C1458" s="259" t="s">
        <v>2938</v>
      </c>
      <c r="D1458" s="259" t="s">
        <v>2939</v>
      </c>
      <c r="E1458" s="261">
        <v>20040913</v>
      </c>
      <c r="F1458" s="262">
        <v>3</v>
      </c>
      <c r="G1458">
        <v>26</v>
      </c>
      <c r="H1458" s="263" t="s">
        <v>230</v>
      </c>
      <c r="I1458" s="263" t="s">
        <v>750</v>
      </c>
      <c r="J1458" t="s">
        <v>4807</v>
      </c>
      <c r="L1458">
        <f>IFERROR(INDEX(所属情報!$E:$E,MATCH(男子登録情報!A1458,所属情報!$A:$A,0)),"")</f>
        <v>492329</v>
      </c>
      <c r="M1458" t="str">
        <f t="shared" si="44"/>
        <v>稲田　翔永 (3)</v>
      </c>
      <c r="N1458" t="str">
        <f t="shared" si="45"/>
        <v>ｲﾅﾀﾞ ｼｮｳｴｲ</v>
      </c>
      <c r="O1458" t="str">
        <f>$J1458&amp;" "&amp;$I1458&amp;" "&amp;"("&amp;$F1458&amp;")"</f>
        <v>JPN Shoei (3)</v>
      </c>
      <c r="P1458" t="s">
        <v>4765</v>
      </c>
      <c r="Q1458" t="s">
        <v>4807</v>
      </c>
      <c r="R1458" s="118" t="str">
        <f>IF($B1458="","",RIGHT($E1458*1000+100+COUNTIF($E$2:$E1458,$E1458),9))</f>
        <v>040913101</v>
      </c>
    </row>
    <row r="1459" spans="1:18" customFormat="1" x14ac:dyDescent="0.4">
      <c r="A1459" s="259" t="s">
        <v>862</v>
      </c>
      <c r="B1459" s="259">
        <v>1458</v>
      </c>
      <c r="C1459" s="259" t="s">
        <v>2940</v>
      </c>
      <c r="D1459" s="259" t="s">
        <v>2941</v>
      </c>
      <c r="E1459" s="261">
        <v>20050224</v>
      </c>
      <c r="F1459" s="262">
        <v>3</v>
      </c>
      <c r="G1459">
        <v>38</v>
      </c>
      <c r="H1459" s="263" t="s">
        <v>196</v>
      </c>
      <c r="I1459" s="263" t="s">
        <v>2942</v>
      </c>
      <c r="J1459" t="s">
        <v>4807</v>
      </c>
      <c r="L1459">
        <f>IFERROR(INDEX(所属情報!$E:$E,MATCH(男子登録情報!A1459,所属情報!$A:$A,0)),"")</f>
        <v>492329</v>
      </c>
      <c r="M1459" t="str">
        <f t="shared" si="44"/>
        <v>大石　愛琉 (3)</v>
      </c>
      <c r="N1459" t="str">
        <f t="shared" si="45"/>
        <v>ｵｵｲｼ ｱｲﾙ</v>
      </c>
      <c r="O1459" t="str">
        <f>$J1459&amp;" "&amp;$I1459&amp;" "&amp;"("&amp;$F1459&amp;")"</f>
        <v>JPN Airu (3)</v>
      </c>
      <c r="P1459" t="s">
        <v>4765</v>
      </c>
      <c r="Q1459" t="s">
        <v>4807</v>
      </c>
      <c r="R1459" s="118" t="str">
        <f>IF($B1459="","",RIGHT($E1459*1000+100+COUNTIF($E$2:$E1459,$E1459),9))</f>
        <v>050224101</v>
      </c>
    </row>
    <row r="1460" spans="1:18" customFormat="1" x14ac:dyDescent="0.4">
      <c r="A1460" s="259" t="s">
        <v>862</v>
      </c>
      <c r="B1460" s="259">
        <v>1459</v>
      </c>
      <c r="C1460" s="259" t="s">
        <v>2943</v>
      </c>
      <c r="D1460" s="259" t="s">
        <v>2944</v>
      </c>
      <c r="E1460" s="261">
        <v>20040721</v>
      </c>
      <c r="F1460" s="262">
        <v>3</v>
      </c>
      <c r="G1460">
        <v>34</v>
      </c>
      <c r="H1460" s="263" t="s">
        <v>2945</v>
      </c>
      <c r="I1460" s="263" t="s">
        <v>881</v>
      </c>
      <c r="J1460" t="s">
        <v>4807</v>
      </c>
      <c r="L1460">
        <f>IFERROR(INDEX(所属情報!$E:$E,MATCH(男子登録情報!A1460,所属情報!$A:$A,0)),"")</f>
        <v>492329</v>
      </c>
      <c r="M1460" t="str">
        <f t="shared" si="44"/>
        <v>大中　雅智 (3)</v>
      </c>
      <c r="N1460" t="str">
        <f t="shared" si="45"/>
        <v>ｵｵﾅｶ ﾏｻﾄｼ</v>
      </c>
      <c r="O1460" t="str">
        <f>$J1460&amp;" "&amp;$I1460&amp;" "&amp;"("&amp;$F1460&amp;")"</f>
        <v>JPN Masatoshi (3)</v>
      </c>
      <c r="P1460" t="s">
        <v>4765</v>
      </c>
      <c r="Q1460" t="s">
        <v>4807</v>
      </c>
      <c r="R1460" s="118" t="str">
        <f>IF($B1460="","",RIGHT($E1460*1000+100+COUNTIF($E$2:$E1460,$E1460),9))</f>
        <v>040721103</v>
      </c>
    </row>
    <row r="1461" spans="1:18" customFormat="1" x14ac:dyDescent="0.4">
      <c r="A1461" s="259" t="s">
        <v>862</v>
      </c>
      <c r="B1461" s="259">
        <v>1460</v>
      </c>
      <c r="C1461" s="259" t="s">
        <v>2946</v>
      </c>
      <c r="D1461" s="259" t="s">
        <v>2947</v>
      </c>
      <c r="E1461" s="261">
        <v>20040721</v>
      </c>
      <c r="F1461" s="262">
        <v>3</v>
      </c>
      <c r="G1461">
        <v>25</v>
      </c>
      <c r="H1461" s="263" t="s">
        <v>927</v>
      </c>
      <c r="I1461" s="263" t="s">
        <v>1115</v>
      </c>
      <c r="J1461" t="s">
        <v>4807</v>
      </c>
      <c r="L1461">
        <f>IFERROR(INDEX(所属情報!$E:$E,MATCH(男子登録情報!A1461,所属情報!$A:$A,0)),"")</f>
        <v>492329</v>
      </c>
      <c r="M1461" t="str">
        <f t="shared" si="44"/>
        <v>長尾　海来 (3)</v>
      </c>
      <c r="N1461" t="str">
        <f t="shared" si="45"/>
        <v>ﾅｶﾞｵ ﾐﾗｲ</v>
      </c>
      <c r="O1461" t="str">
        <f>$J1461&amp;" "&amp;$I1461&amp;" "&amp;"("&amp;$F1461&amp;")"</f>
        <v>JPN Mirai (3)</v>
      </c>
      <c r="P1461" t="s">
        <v>4765</v>
      </c>
      <c r="Q1461" t="s">
        <v>4807</v>
      </c>
      <c r="R1461" s="118" t="str">
        <f>IF($B1461="","",RIGHT($E1461*1000+100+COUNTIF($E$2:$E1461,$E1461),9))</f>
        <v>040721104</v>
      </c>
    </row>
    <row r="1462" spans="1:18" customFormat="1" x14ac:dyDescent="0.4">
      <c r="A1462" s="259" t="s">
        <v>862</v>
      </c>
      <c r="B1462" s="259">
        <v>1461</v>
      </c>
      <c r="C1462" s="259" t="s">
        <v>3967</v>
      </c>
      <c r="D1462" s="259" t="s">
        <v>3968</v>
      </c>
      <c r="E1462" s="261">
        <v>20041028</v>
      </c>
      <c r="F1462" s="262">
        <v>3</v>
      </c>
      <c r="G1462">
        <v>18</v>
      </c>
      <c r="H1462" s="263" t="s">
        <v>4535</v>
      </c>
      <c r="I1462" s="263" t="s">
        <v>4536</v>
      </c>
      <c r="J1462" t="s">
        <v>4807</v>
      </c>
      <c r="L1462">
        <f>IFERROR(INDEX(所属情報!$E:$E,MATCH(男子登録情報!A1462,所属情報!$A:$A,0)),"")</f>
        <v>492329</v>
      </c>
      <c r="M1462" t="str">
        <f t="shared" si="44"/>
        <v>宮浦　寿明 (3)</v>
      </c>
      <c r="N1462" t="str">
        <f t="shared" si="45"/>
        <v>ﾐﾔｳﾗ ﾄｼｱｷ</v>
      </c>
      <c r="O1462" t="str">
        <f>$J1462&amp;" "&amp;$I1462&amp;" "&amp;"("&amp;$F1462&amp;")"</f>
        <v>JPN Toshiaki (3)</v>
      </c>
      <c r="P1462" t="s">
        <v>4765</v>
      </c>
      <c r="Q1462" t="s">
        <v>4807</v>
      </c>
      <c r="R1462" s="118" t="str">
        <f>IF($B1462="","",RIGHT($E1462*1000+100+COUNTIF($E$2:$E1462,$E1462),9))</f>
        <v>041028101</v>
      </c>
    </row>
    <row r="1463" spans="1:18" customFormat="1" x14ac:dyDescent="0.4">
      <c r="A1463" s="259" t="s">
        <v>862</v>
      </c>
      <c r="B1463" s="259">
        <v>1462</v>
      </c>
      <c r="C1463" s="259" t="s">
        <v>5870</v>
      </c>
      <c r="D1463" s="259" t="s">
        <v>5871</v>
      </c>
      <c r="E1463" s="261">
        <v>20050618</v>
      </c>
      <c r="F1463" s="262">
        <v>2</v>
      </c>
      <c r="G1463">
        <v>23</v>
      </c>
      <c r="H1463" s="263" t="s">
        <v>4537</v>
      </c>
      <c r="I1463" s="263" t="s">
        <v>54</v>
      </c>
      <c r="J1463" t="s">
        <v>4807</v>
      </c>
      <c r="L1463">
        <f>IFERROR(INDEX(所属情報!$E:$E,MATCH(男子登録情報!A1463,所属情報!$A:$A,0)),"")</f>
        <v>492329</v>
      </c>
      <c r="M1463" t="str">
        <f t="shared" si="44"/>
        <v>仲地　昊輝 (2)</v>
      </c>
      <c r="N1463" t="str">
        <f t="shared" si="45"/>
        <v>ﾅｶﾁ ｺｳｷ</v>
      </c>
      <c r="O1463" t="str">
        <f>$J1463&amp;" "&amp;$I1463&amp;" "&amp;"("&amp;$F1463&amp;")"</f>
        <v>JPN Koki (2)</v>
      </c>
      <c r="P1463" t="s">
        <v>4765</v>
      </c>
      <c r="Q1463" t="s">
        <v>4807</v>
      </c>
      <c r="R1463" s="118" t="str">
        <f>IF($B1463="","",RIGHT($E1463*1000+100+COUNTIF($E$2:$E1463,$E1463),9))</f>
        <v>050618101</v>
      </c>
    </row>
    <row r="1464" spans="1:18" customFormat="1" x14ac:dyDescent="0.4">
      <c r="A1464" s="259" t="s">
        <v>862</v>
      </c>
      <c r="B1464" s="259">
        <v>1463</v>
      </c>
      <c r="C1464" s="259" t="s">
        <v>3969</v>
      </c>
      <c r="D1464" s="259" t="s">
        <v>5872</v>
      </c>
      <c r="E1464" s="261">
        <v>20050408</v>
      </c>
      <c r="F1464" s="262">
        <v>2</v>
      </c>
      <c r="G1464">
        <v>34</v>
      </c>
      <c r="H1464" s="263" t="s">
        <v>278</v>
      </c>
      <c r="I1464" s="263" t="s">
        <v>371</v>
      </c>
      <c r="J1464" t="s">
        <v>4807</v>
      </c>
      <c r="L1464">
        <f>IFERROR(INDEX(所属情報!$E:$E,MATCH(男子登録情報!A1464,所属情報!$A:$A,0)),"")</f>
        <v>492329</v>
      </c>
      <c r="M1464" t="str">
        <f t="shared" si="44"/>
        <v>森下　大瑚 (2)</v>
      </c>
      <c r="N1464" t="str">
        <f t="shared" si="45"/>
        <v>ﾓﾘｼﾀ ﾀﾞｲｺﾞ</v>
      </c>
      <c r="O1464" t="str">
        <f>$J1464&amp;" "&amp;$I1464&amp;" "&amp;"("&amp;$F1464&amp;")"</f>
        <v>JPN Daigo (2)</v>
      </c>
      <c r="P1464" t="s">
        <v>4764</v>
      </c>
      <c r="Q1464" t="s">
        <v>4807</v>
      </c>
      <c r="R1464" s="118" t="str">
        <f>IF($B1464="","",RIGHT($E1464*1000+100+COUNTIF($E$2:$E1464,$E1464),9))</f>
        <v>050408104</v>
      </c>
    </row>
    <row r="1465" spans="1:18" customFormat="1" x14ac:dyDescent="0.4">
      <c r="A1465" s="259" t="s">
        <v>862</v>
      </c>
      <c r="B1465" s="259">
        <v>1464</v>
      </c>
      <c r="C1465" s="259" t="s">
        <v>3970</v>
      </c>
      <c r="D1465" s="259" t="s">
        <v>5873</v>
      </c>
      <c r="E1465" s="261">
        <v>20051016</v>
      </c>
      <c r="F1465" s="262">
        <v>2</v>
      </c>
      <c r="G1465">
        <v>28</v>
      </c>
      <c r="H1465" s="263" t="s">
        <v>4538</v>
      </c>
      <c r="I1465" s="263" t="s">
        <v>4539</v>
      </c>
      <c r="J1465" t="s">
        <v>4807</v>
      </c>
      <c r="L1465">
        <f>IFERROR(INDEX(所属情報!$E:$E,MATCH(男子登録情報!A1465,所属情報!$A:$A,0)),"")</f>
        <v>492329</v>
      </c>
      <c r="M1465" t="str">
        <f t="shared" si="44"/>
        <v>金川　和楽 (2)</v>
      </c>
      <c r="N1465" t="str">
        <f t="shared" si="45"/>
        <v>ｶﾅｶﾞﾜ ﾜﾗｸ</v>
      </c>
      <c r="O1465" t="str">
        <f>$J1465&amp;" "&amp;$I1465&amp;" "&amp;"("&amp;$F1465&amp;")"</f>
        <v>JPN Waraku (2)</v>
      </c>
      <c r="P1465" t="s">
        <v>4774</v>
      </c>
      <c r="Q1465" t="s">
        <v>4807</v>
      </c>
      <c r="R1465" s="118" t="str">
        <f>IF($B1465="","",RIGHT($E1465*1000+100+COUNTIF($E$2:$E1465,$E1465),9))</f>
        <v>051016102</v>
      </c>
    </row>
    <row r="1466" spans="1:18" customFormat="1" x14ac:dyDescent="0.4">
      <c r="A1466" s="259" t="s">
        <v>862</v>
      </c>
      <c r="B1466" s="259">
        <v>1465</v>
      </c>
      <c r="C1466" s="259" t="s">
        <v>3971</v>
      </c>
      <c r="D1466" s="259" t="s">
        <v>5874</v>
      </c>
      <c r="E1466" s="261">
        <v>20051014</v>
      </c>
      <c r="F1466" s="262">
        <v>2</v>
      </c>
      <c r="G1466">
        <v>33</v>
      </c>
      <c r="H1466" s="263" t="s">
        <v>6720</v>
      </c>
      <c r="I1466" s="263" t="s">
        <v>36</v>
      </c>
      <c r="J1466" t="s">
        <v>4807</v>
      </c>
      <c r="L1466">
        <f>IFERROR(INDEX(所属情報!$E:$E,MATCH(男子登録情報!A1466,所属情報!$A:$A,0)),"")</f>
        <v>492329</v>
      </c>
      <c r="M1466" t="str">
        <f t="shared" si="44"/>
        <v>月本　雄基 (2)</v>
      </c>
      <c r="N1466" t="str">
        <f t="shared" si="45"/>
        <v>ﾂｷﾓﾄ ﾕｳｷ</v>
      </c>
      <c r="O1466" t="str">
        <f>$J1466&amp;" "&amp;$I1466&amp;" "&amp;"("&amp;$F1466&amp;")"</f>
        <v>JPN Yuki (2)</v>
      </c>
      <c r="P1466" t="s">
        <v>4770</v>
      </c>
      <c r="Q1466" t="s">
        <v>4807</v>
      </c>
      <c r="R1466" s="118" t="str">
        <f>IF($B1466="","",RIGHT($E1466*1000+100+COUNTIF($E$2:$E1466,$E1466),9))</f>
        <v>051014102</v>
      </c>
    </row>
    <row r="1467" spans="1:18" customFormat="1" x14ac:dyDescent="0.4">
      <c r="A1467" s="259" t="s">
        <v>862</v>
      </c>
      <c r="B1467" s="259">
        <v>1466</v>
      </c>
      <c r="C1467" s="259" t="s">
        <v>3972</v>
      </c>
      <c r="D1467" s="259" t="s">
        <v>5875</v>
      </c>
      <c r="E1467" s="261">
        <v>20051116</v>
      </c>
      <c r="F1467" s="262">
        <v>2</v>
      </c>
      <c r="G1467">
        <v>26</v>
      </c>
      <c r="H1467" s="263" t="s">
        <v>87</v>
      </c>
      <c r="I1467" s="263" t="s">
        <v>4540</v>
      </c>
      <c r="J1467" t="s">
        <v>4807</v>
      </c>
      <c r="L1467">
        <f>IFERROR(INDEX(所属情報!$E:$E,MATCH(男子登録情報!A1467,所属情報!$A:$A,0)),"")</f>
        <v>492329</v>
      </c>
      <c r="M1467" t="str">
        <f t="shared" si="44"/>
        <v>小林　大羽 (2)</v>
      </c>
      <c r="N1467" t="str">
        <f t="shared" si="45"/>
        <v>ｺﾊﾞﾔｼ ﾀﾞｲﾊ</v>
      </c>
      <c r="O1467" t="str">
        <f>$J1467&amp;" "&amp;$I1467&amp;" "&amp;"("&amp;$F1467&amp;")"</f>
        <v>JPN Daiha (2)</v>
      </c>
      <c r="P1467" t="s">
        <v>4765</v>
      </c>
      <c r="Q1467" t="s">
        <v>4807</v>
      </c>
      <c r="R1467" s="118" t="str">
        <f>IF($B1467="","",RIGHT($E1467*1000+100+COUNTIF($E$2:$E1467,$E1467),9))</f>
        <v>051116101</v>
      </c>
    </row>
    <row r="1468" spans="1:18" customFormat="1" x14ac:dyDescent="0.4">
      <c r="A1468" s="259" t="s">
        <v>862</v>
      </c>
      <c r="B1468" s="259">
        <v>1467</v>
      </c>
      <c r="C1468" s="259" t="s">
        <v>3973</v>
      </c>
      <c r="D1468" s="259" t="s">
        <v>5876</v>
      </c>
      <c r="E1468" s="261">
        <v>20050526</v>
      </c>
      <c r="F1468" s="262">
        <v>2</v>
      </c>
      <c r="G1468">
        <v>26</v>
      </c>
      <c r="H1468" s="263" t="s">
        <v>4541</v>
      </c>
      <c r="I1468" s="263" t="s">
        <v>125</v>
      </c>
      <c r="J1468" t="s">
        <v>4807</v>
      </c>
      <c r="L1468">
        <f>IFERROR(INDEX(所属情報!$E:$E,MATCH(男子登録情報!A1468,所属情報!$A:$A,0)),"")</f>
        <v>492329</v>
      </c>
      <c r="M1468" t="str">
        <f t="shared" si="44"/>
        <v>三宅　陸斗 (2)</v>
      </c>
      <c r="N1468" t="str">
        <f t="shared" si="45"/>
        <v>ﾐﾔｹ ﾘｸﾄ</v>
      </c>
      <c r="O1468" t="str">
        <f>$J1468&amp;" "&amp;$I1468&amp;" "&amp;"("&amp;$F1468&amp;")"</f>
        <v>JPN Rikuto (2)</v>
      </c>
      <c r="P1468" t="s">
        <v>4765</v>
      </c>
      <c r="Q1468" t="s">
        <v>4807</v>
      </c>
      <c r="R1468" s="118" t="str">
        <f>IF($B1468="","",RIGHT($E1468*1000+100+COUNTIF($E$2:$E1468,$E1468),9))</f>
        <v>050526101</v>
      </c>
    </row>
    <row r="1469" spans="1:18" customFormat="1" x14ac:dyDescent="0.4">
      <c r="A1469" s="259" t="s">
        <v>862</v>
      </c>
      <c r="B1469" s="259">
        <v>1468</v>
      </c>
      <c r="C1469" s="259" t="s">
        <v>3974</v>
      </c>
      <c r="D1469" s="259" t="s">
        <v>5877</v>
      </c>
      <c r="E1469" s="261">
        <v>20050414</v>
      </c>
      <c r="F1469" s="262">
        <v>2</v>
      </c>
      <c r="G1469">
        <v>16</v>
      </c>
      <c r="H1469" s="263" t="s">
        <v>280</v>
      </c>
      <c r="I1469" s="263" t="s">
        <v>222</v>
      </c>
      <c r="J1469" t="s">
        <v>4807</v>
      </c>
      <c r="L1469">
        <f>IFERROR(INDEX(所属情報!$E:$E,MATCH(男子登録情報!A1469,所属情報!$A:$A,0)),"")</f>
        <v>492329</v>
      </c>
      <c r="M1469" t="str">
        <f t="shared" si="44"/>
        <v>山村　春斗 (2)</v>
      </c>
      <c r="N1469" t="str">
        <f t="shared" si="45"/>
        <v>ﾔﾏﾑﾗ ﾊﾙﾄ</v>
      </c>
      <c r="O1469" t="str">
        <f>$J1469&amp;" "&amp;$I1469&amp;" "&amp;"("&amp;$F1469&amp;")"</f>
        <v>JPN Haruto (2)</v>
      </c>
      <c r="P1469" t="s">
        <v>4765</v>
      </c>
      <c r="Q1469" t="s">
        <v>4807</v>
      </c>
      <c r="R1469" s="118" t="str">
        <f>IF($B1469="","",RIGHT($E1469*1000+100+COUNTIF($E$2:$E1469,$E1469),9))</f>
        <v>050414101</v>
      </c>
    </row>
    <row r="1470" spans="1:18" customFormat="1" x14ac:dyDescent="0.4">
      <c r="A1470" s="259" t="s">
        <v>862</v>
      </c>
      <c r="B1470" s="259">
        <v>1469</v>
      </c>
      <c r="C1470" s="259" t="s">
        <v>3975</v>
      </c>
      <c r="D1470" s="259" t="s">
        <v>5878</v>
      </c>
      <c r="E1470" s="261">
        <v>20060209</v>
      </c>
      <c r="F1470" s="262">
        <v>2</v>
      </c>
      <c r="G1470">
        <v>46</v>
      </c>
      <c r="H1470" s="263" t="s">
        <v>2197</v>
      </c>
      <c r="I1470" s="263" t="s">
        <v>239</v>
      </c>
      <c r="J1470" t="s">
        <v>4807</v>
      </c>
      <c r="L1470">
        <f>IFERROR(INDEX(所属情報!$E:$E,MATCH(男子登録情報!A1470,所属情報!$A:$A,0)),"")</f>
        <v>492329</v>
      </c>
      <c r="M1470" t="str">
        <f t="shared" si="44"/>
        <v>村山　天斗 (2)</v>
      </c>
      <c r="N1470" t="str">
        <f t="shared" si="45"/>
        <v>ﾑﾗﾔﾏ ﾀｶﾄ</v>
      </c>
      <c r="O1470" t="str">
        <f>$J1470&amp;" "&amp;$I1470&amp;" "&amp;"("&amp;$F1470&amp;")"</f>
        <v>JPN Takato (2)</v>
      </c>
      <c r="P1470" t="s">
        <v>4771</v>
      </c>
      <c r="Q1470" t="s">
        <v>4807</v>
      </c>
      <c r="R1470" s="118" t="str">
        <f>IF($B1470="","",RIGHT($E1470*1000+100+COUNTIF($E$2:$E1470,$E1470),9))</f>
        <v>060209101</v>
      </c>
    </row>
    <row r="1471" spans="1:18" customFormat="1" x14ac:dyDescent="0.4">
      <c r="A1471" s="259" t="s">
        <v>862</v>
      </c>
      <c r="B1471" s="259">
        <v>1470</v>
      </c>
      <c r="C1471" s="259" t="s">
        <v>3976</v>
      </c>
      <c r="D1471" s="259" t="s">
        <v>5879</v>
      </c>
      <c r="E1471" s="261">
        <v>20050925</v>
      </c>
      <c r="F1471" s="262">
        <v>2</v>
      </c>
      <c r="G1471">
        <v>18</v>
      </c>
      <c r="H1471" s="263" t="s">
        <v>988</v>
      </c>
      <c r="I1471" s="263" t="s">
        <v>324</v>
      </c>
      <c r="J1471" t="s">
        <v>4807</v>
      </c>
      <c r="L1471">
        <f>IFERROR(INDEX(所属情報!$E:$E,MATCH(男子登録情報!A1471,所属情報!$A:$A,0)),"")</f>
        <v>492329</v>
      </c>
      <c r="M1471" t="str">
        <f t="shared" si="44"/>
        <v>西端　大和 (2)</v>
      </c>
      <c r="N1471" t="str">
        <f t="shared" si="45"/>
        <v>ﾆｼﾊﾞﾀ ﾔﾏﾄ</v>
      </c>
      <c r="O1471" t="str">
        <f>$J1471&amp;" "&amp;$I1471&amp;" "&amp;"("&amp;$F1471&amp;")"</f>
        <v>JPN Yamato (2)</v>
      </c>
      <c r="P1471" t="s">
        <v>4765</v>
      </c>
      <c r="Q1471" t="s">
        <v>4807</v>
      </c>
      <c r="R1471" s="118" t="str">
        <f>IF($B1471="","",RIGHT($E1471*1000+100+COUNTIF($E$2:$E1471,$E1471),9))</f>
        <v>050925104</v>
      </c>
    </row>
    <row r="1472" spans="1:18" customFormat="1" x14ac:dyDescent="0.4">
      <c r="A1472" s="259" t="s">
        <v>862</v>
      </c>
      <c r="B1472" s="259">
        <v>1471</v>
      </c>
      <c r="C1472" s="259" t="s">
        <v>3977</v>
      </c>
      <c r="D1472" s="259" t="s">
        <v>5880</v>
      </c>
      <c r="E1472" s="261">
        <v>20050723</v>
      </c>
      <c r="F1472" s="262">
        <v>2</v>
      </c>
      <c r="G1472">
        <v>46</v>
      </c>
      <c r="H1472" s="263" t="s">
        <v>4542</v>
      </c>
      <c r="I1472" s="263" t="s">
        <v>119</v>
      </c>
      <c r="J1472" t="s">
        <v>4807</v>
      </c>
      <c r="L1472">
        <f>IFERROR(INDEX(所属情報!$E:$E,MATCH(男子登録情報!A1472,所属情報!$A:$A,0)),"")</f>
        <v>492329</v>
      </c>
      <c r="M1472" t="str">
        <f t="shared" si="44"/>
        <v>鹿嶋　一希 (2)</v>
      </c>
      <c r="N1472" t="str">
        <f t="shared" si="45"/>
        <v>ｶｼﾏ ｶｽﾞｷ</v>
      </c>
      <c r="O1472" t="str">
        <f>$J1472&amp;" "&amp;$I1472&amp;" "&amp;"("&amp;$F1472&amp;")"</f>
        <v>JPN Kazuki (2)</v>
      </c>
      <c r="P1472" t="s">
        <v>4764</v>
      </c>
      <c r="Q1472" t="s">
        <v>4807</v>
      </c>
      <c r="R1472" s="118" t="str">
        <f>IF($B1472="","",RIGHT($E1472*1000+100+COUNTIF($E$2:$E1472,$E1472),9))</f>
        <v>050723102</v>
      </c>
    </row>
    <row r="1473" spans="1:18" customFormat="1" x14ac:dyDescent="0.4">
      <c r="A1473" s="259" t="s">
        <v>862</v>
      </c>
      <c r="B1473" s="259">
        <v>1472</v>
      </c>
      <c r="C1473" s="259" t="s">
        <v>5881</v>
      </c>
      <c r="D1473" s="259" t="s">
        <v>4374</v>
      </c>
      <c r="E1473" s="261">
        <v>20060120</v>
      </c>
      <c r="F1473" s="262">
        <v>2</v>
      </c>
      <c r="G1473">
        <v>26</v>
      </c>
      <c r="H1473" s="263" t="s">
        <v>6721</v>
      </c>
      <c r="I1473" s="263" t="s">
        <v>39</v>
      </c>
      <c r="J1473" t="s">
        <v>4807</v>
      </c>
      <c r="L1473">
        <f>IFERROR(INDEX(所属情報!$E:$E,MATCH(男子登録情報!A1473,所属情報!$A:$A,0)),"")</f>
        <v>492329</v>
      </c>
      <c r="M1473" t="str">
        <f t="shared" si="44"/>
        <v>赤坂　翼 (2)</v>
      </c>
      <c r="N1473" t="str">
        <f t="shared" si="45"/>
        <v>ｱｶｻｶ ﾂﾊﾞｻ</v>
      </c>
      <c r="O1473" t="str">
        <f>$J1473&amp;" "&amp;$I1473&amp;" "&amp;"("&amp;$F1473&amp;")"</f>
        <v>JPN Tsubasa (2)</v>
      </c>
      <c r="P1473" t="s">
        <v>4766</v>
      </c>
      <c r="Q1473" t="s">
        <v>4807</v>
      </c>
      <c r="R1473" s="118" t="str">
        <f>IF($B1473="","",RIGHT($E1473*1000+100+COUNTIF($E$2:$E1473,$E1473),9))</f>
        <v>060120101</v>
      </c>
    </row>
    <row r="1474" spans="1:18" customFormat="1" x14ac:dyDescent="0.4">
      <c r="A1474" s="259" t="s">
        <v>862</v>
      </c>
      <c r="B1474" s="259">
        <v>1473</v>
      </c>
      <c r="C1474" s="259" t="s">
        <v>5882</v>
      </c>
      <c r="D1474" s="259" t="s">
        <v>5883</v>
      </c>
      <c r="E1474" s="261">
        <v>20060315</v>
      </c>
      <c r="F1474" s="262">
        <v>2</v>
      </c>
      <c r="G1474">
        <v>26</v>
      </c>
      <c r="H1474" s="263" t="s">
        <v>309</v>
      </c>
      <c r="I1474" s="263" t="s">
        <v>240</v>
      </c>
      <c r="J1474" t="s">
        <v>4807</v>
      </c>
      <c r="L1474">
        <f>IFERROR(INDEX(所属情報!$E:$E,MATCH(男子登録情報!A1474,所属情報!$A:$A,0)),"")</f>
        <v>492329</v>
      </c>
      <c r="M1474" t="str">
        <f t="shared" ref="M1474:M1537" si="46">$C1474&amp;" "&amp;"("&amp;$F1474&amp;")"</f>
        <v>山崎　奏真 (2)</v>
      </c>
      <c r="N1474" t="str">
        <f t="shared" si="45"/>
        <v>ﾔﾏｻｷ ｿｳﾏ</v>
      </c>
      <c r="O1474" t="str">
        <f>$J1474&amp;" "&amp;$I1474&amp;" "&amp;"("&amp;$F1474&amp;")"</f>
        <v>JPN Soma (2)</v>
      </c>
      <c r="P1474" t="s">
        <v>4766</v>
      </c>
      <c r="Q1474" t="s">
        <v>4807</v>
      </c>
      <c r="R1474" s="118" t="str">
        <f>IF($B1474="","",RIGHT($E1474*1000+100+COUNTIF($E$2:$E1474,$E1474),9))</f>
        <v>060315101</v>
      </c>
    </row>
    <row r="1475" spans="1:18" customFormat="1" x14ac:dyDescent="0.4">
      <c r="A1475" s="259" t="s">
        <v>862</v>
      </c>
      <c r="B1475" s="259">
        <v>1474</v>
      </c>
      <c r="C1475" s="259" t="s">
        <v>5884</v>
      </c>
      <c r="D1475" s="259" t="s">
        <v>5885</v>
      </c>
      <c r="E1475" s="261">
        <v>20060418</v>
      </c>
      <c r="F1475" s="262">
        <v>1</v>
      </c>
      <c r="G1475">
        <v>23</v>
      </c>
      <c r="H1475" s="263" t="s">
        <v>401</v>
      </c>
      <c r="I1475" s="263" t="s">
        <v>287</v>
      </c>
      <c r="J1475" t="s">
        <v>4807</v>
      </c>
      <c r="L1475">
        <f>IFERROR(INDEX(所属情報!$E:$E,MATCH(男子登録情報!A1475,所属情報!$A:$A,0)),"")</f>
        <v>492329</v>
      </c>
      <c r="M1475" t="str">
        <f t="shared" si="46"/>
        <v>市川　波琉 (1)</v>
      </c>
      <c r="N1475" t="str">
        <f t="shared" ref="N1475:N1538" si="47">$D1475</f>
        <v>ｲﾁｶﾜ ﾊﾙ</v>
      </c>
      <c r="O1475" t="str">
        <f>$J1475&amp;" "&amp;$I1475&amp;" "&amp;"("&amp;$F1475&amp;")"</f>
        <v>JPN Haru (1)</v>
      </c>
      <c r="P1475" t="s">
        <v>4766</v>
      </c>
      <c r="Q1475" t="s">
        <v>4807</v>
      </c>
      <c r="R1475" s="118" t="str">
        <f>IF($B1475="","",RIGHT($E1475*1000+100+COUNTIF($E$2:$E1475,$E1475),9))</f>
        <v>060418104</v>
      </c>
    </row>
    <row r="1476" spans="1:18" customFormat="1" x14ac:dyDescent="0.4">
      <c r="A1476" s="259" t="s">
        <v>862</v>
      </c>
      <c r="B1476" s="259">
        <v>1475</v>
      </c>
      <c r="C1476" s="259" t="s">
        <v>5886</v>
      </c>
      <c r="D1476" s="259" t="s">
        <v>5887</v>
      </c>
      <c r="E1476" s="261">
        <v>20060426</v>
      </c>
      <c r="F1476" s="262">
        <v>1</v>
      </c>
      <c r="G1476">
        <v>35</v>
      </c>
      <c r="H1476" s="263" t="s">
        <v>244</v>
      </c>
      <c r="I1476" s="263" t="s">
        <v>158</v>
      </c>
      <c r="J1476" t="s">
        <v>4807</v>
      </c>
      <c r="L1476">
        <f>IFERROR(INDEX(所属情報!$E:$E,MATCH(男子登録情報!A1476,所属情報!$A:$A,0)),"")</f>
        <v>492329</v>
      </c>
      <c r="M1476" t="str">
        <f t="shared" si="46"/>
        <v>山本　海斗 (1)</v>
      </c>
      <c r="N1476" t="str">
        <f t="shared" si="47"/>
        <v>ﾔﾏﾓﾄ ｶｲﾄ</v>
      </c>
      <c r="O1476" t="str">
        <f>$J1476&amp;" "&amp;$I1476&amp;" "&amp;"("&amp;$F1476&amp;")"</f>
        <v>JPN Kaito (1)</v>
      </c>
      <c r="P1476" t="s">
        <v>4766</v>
      </c>
      <c r="Q1476" t="s">
        <v>4807</v>
      </c>
      <c r="R1476" s="118" t="str">
        <f>IF($B1476="","",RIGHT($E1476*1000+100+COUNTIF($E$2:$E1476,$E1476),9))</f>
        <v>060426101</v>
      </c>
    </row>
    <row r="1477" spans="1:18" customFormat="1" x14ac:dyDescent="0.4">
      <c r="A1477" s="259" t="s">
        <v>862</v>
      </c>
      <c r="B1477" s="259">
        <v>1476</v>
      </c>
      <c r="C1477" s="259" t="s">
        <v>5888</v>
      </c>
      <c r="D1477" s="259" t="s">
        <v>5889</v>
      </c>
      <c r="E1477" s="261">
        <v>20070220</v>
      </c>
      <c r="F1477" s="262">
        <v>1</v>
      </c>
      <c r="G1477">
        <v>46</v>
      </c>
      <c r="H1477" s="263" t="s">
        <v>993</v>
      </c>
      <c r="I1477" s="263" t="s">
        <v>139</v>
      </c>
      <c r="J1477" t="s">
        <v>4807</v>
      </c>
      <c r="L1477">
        <f>IFERROR(INDEX(所属情報!$E:$E,MATCH(男子登録情報!A1477,所属情報!$A:$A,0)),"")</f>
        <v>492329</v>
      </c>
      <c r="M1477" t="str">
        <f t="shared" si="46"/>
        <v>桑野　康星 (1)</v>
      </c>
      <c r="N1477" t="str">
        <f t="shared" si="47"/>
        <v>ｸﾜﾉ ｺｳｾｲ</v>
      </c>
      <c r="O1477" t="str">
        <f>$J1477&amp;" "&amp;$I1477&amp;" "&amp;"("&amp;$F1477&amp;")"</f>
        <v>JPN Kosei (1)</v>
      </c>
      <c r="P1477" t="s">
        <v>4766</v>
      </c>
      <c r="Q1477" t="s">
        <v>4807</v>
      </c>
      <c r="R1477" s="118" t="str">
        <f>IF($B1477="","",RIGHT($E1477*1000+100+COUNTIF($E$2:$E1477,$E1477),9))</f>
        <v>070220101</v>
      </c>
    </row>
    <row r="1478" spans="1:18" customFormat="1" x14ac:dyDescent="0.4">
      <c r="A1478" s="259" t="s">
        <v>862</v>
      </c>
      <c r="B1478" s="259">
        <v>1477</v>
      </c>
      <c r="C1478" s="259" t="s">
        <v>5890</v>
      </c>
      <c r="D1478" s="259" t="s">
        <v>5891</v>
      </c>
      <c r="E1478" s="261">
        <v>20061025</v>
      </c>
      <c r="F1478" s="262">
        <v>1</v>
      </c>
      <c r="G1478">
        <v>43</v>
      </c>
      <c r="H1478" s="263" t="s">
        <v>6722</v>
      </c>
      <c r="I1478" s="263" t="s">
        <v>6723</v>
      </c>
      <c r="J1478" t="s">
        <v>4807</v>
      </c>
      <c r="L1478">
        <f>IFERROR(INDEX(所属情報!$E:$E,MATCH(男子登録情報!A1478,所属情報!$A:$A,0)),"")</f>
        <v>492329</v>
      </c>
      <c r="M1478" t="str">
        <f t="shared" si="46"/>
        <v>秋元　繁歩 (1)</v>
      </c>
      <c r="N1478" t="str">
        <f t="shared" si="47"/>
        <v>ｱｷﾓﾄ ﾊﾝﾄ</v>
      </c>
      <c r="O1478" t="str">
        <f>$J1478&amp;" "&amp;$I1478&amp;" "&amp;"("&amp;$F1478&amp;")"</f>
        <v>JPN Hanto (1)</v>
      </c>
      <c r="P1478" t="s">
        <v>4771</v>
      </c>
      <c r="Q1478" t="s">
        <v>4807</v>
      </c>
      <c r="R1478" s="118" t="str">
        <f>IF($B1478="","",RIGHT($E1478*1000+100+COUNTIF($E$2:$E1478,$E1478),9))</f>
        <v>061025101</v>
      </c>
    </row>
    <row r="1479" spans="1:18" customFormat="1" x14ac:dyDescent="0.4">
      <c r="A1479" s="259" t="s">
        <v>862</v>
      </c>
      <c r="B1479" s="259">
        <v>1478</v>
      </c>
      <c r="C1479" s="259" t="s">
        <v>5892</v>
      </c>
      <c r="D1479" s="259" t="s">
        <v>5893</v>
      </c>
      <c r="E1479" s="261">
        <v>20060504</v>
      </c>
      <c r="F1479" s="262">
        <v>1</v>
      </c>
      <c r="G1479">
        <v>26</v>
      </c>
      <c r="H1479" s="263" t="s">
        <v>6724</v>
      </c>
      <c r="I1479" s="263" t="s">
        <v>197</v>
      </c>
      <c r="J1479" t="s">
        <v>4807</v>
      </c>
      <c r="L1479">
        <f>IFERROR(INDEX(所属情報!$E:$E,MATCH(男子登録情報!A1479,所属情報!$A:$A,0)),"")</f>
        <v>492329</v>
      </c>
      <c r="M1479" t="str">
        <f t="shared" si="46"/>
        <v>馬田　皓司 (1)</v>
      </c>
      <c r="N1479" t="str">
        <f t="shared" si="47"/>
        <v>ｳﾏﾀﾞ ｺｳｼﾞ</v>
      </c>
      <c r="O1479" t="str">
        <f>$J1479&amp;" "&amp;$I1479&amp;" "&amp;"("&amp;$F1479&amp;")"</f>
        <v>JPN Koji (1)</v>
      </c>
      <c r="P1479" t="s">
        <v>4766</v>
      </c>
      <c r="Q1479" t="s">
        <v>4807</v>
      </c>
      <c r="R1479" s="118" t="str">
        <f>IF($B1479="","",RIGHT($E1479*1000+100+COUNTIF($E$2:$E1479,$E1479),9))</f>
        <v>060504101</v>
      </c>
    </row>
    <row r="1480" spans="1:18" customFormat="1" x14ac:dyDescent="0.4">
      <c r="A1480" s="259" t="s">
        <v>862</v>
      </c>
      <c r="B1480" s="259">
        <v>1479</v>
      </c>
      <c r="C1480" s="259" t="s">
        <v>5894</v>
      </c>
      <c r="D1480" s="259" t="s">
        <v>5895</v>
      </c>
      <c r="E1480" s="261">
        <v>20061102</v>
      </c>
      <c r="F1480" s="262">
        <v>1</v>
      </c>
      <c r="G1480">
        <v>42</v>
      </c>
      <c r="H1480" s="263" t="s">
        <v>6725</v>
      </c>
      <c r="I1480" s="263" t="s">
        <v>155</v>
      </c>
      <c r="J1480" t="s">
        <v>4807</v>
      </c>
      <c r="L1480">
        <f>IFERROR(INDEX(所属情報!$E:$E,MATCH(男子登録情報!A1480,所属情報!$A:$A,0)),"")</f>
        <v>492329</v>
      </c>
      <c r="M1480" t="str">
        <f t="shared" si="46"/>
        <v>犬束　亮太 (1)</v>
      </c>
      <c r="N1480" t="str">
        <f t="shared" si="47"/>
        <v>ｲﾇﾂﾞｶ ﾘｮｳﾀ</v>
      </c>
      <c r="O1480" t="str">
        <f>$J1480&amp;" "&amp;$I1480&amp;" "&amp;"("&amp;$F1480&amp;")"</f>
        <v>JPN Ryota (1)</v>
      </c>
      <c r="P1480" t="s">
        <v>4766</v>
      </c>
      <c r="Q1480" t="s">
        <v>4807</v>
      </c>
      <c r="R1480" s="118" t="str">
        <f>IF($B1480="","",RIGHT($E1480*1000+100+COUNTIF($E$2:$E1480,$E1480),9))</f>
        <v>061102101</v>
      </c>
    </row>
    <row r="1481" spans="1:18" customFormat="1" x14ac:dyDescent="0.4">
      <c r="A1481" s="259" t="s">
        <v>862</v>
      </c>
      <c r="B1481" s="259">
        <v>1480</v>
      </c>
      <c r="C1481" s="259" t="s">
        <v>5896</v>
      </c>
      <c r="D1481" s="259" t="s">
        <v>5897</v>
      </c>
      <c r="E1481" s="261">
        <v>20070204</v>
      </c>
      <c r="F1481" s="262">
        <v>1</v>
      </c>
      <c r="G1481">
        <v>28</v>
      </c>
      <c r="H1481" s="263" t="s">
        <v>6726</v>
      </c>
      <c r="I1481" s="263" t="s">
        <v>181</v>
      </c>
      <c r="J1481" t="s">
        <v>4807</v>
      </c>
      <c r="L1481">
        <f>IFERROR(INDEX(所属情報!$E:$E,MATCH(男子登録情報!A1481,所属情報!$A:$A,0)),"")</f>
        <v>492329</v>
      </c>
      <c r="M1481" t="str">
        <f t="shared" si="46"/>
        <v>神澤　悠斗 (1)</v>
      </c>
      <c r="N1481" t="str">
        <f t="shared" si="47"/>
        <v>ｶﾝｻﾞﾜ ﾕｳﾄ</v>
      </c>
      <c r="O1481" t="str">
        <f>$J1481&amp;" "&amp;$I1481&amp;" "&amp;"("&amp;$F1481&amp;")"</f>
        <v>JPN Yuto (1)</v>
      </c>
      <c r="P1481" t="s">
        <v>4765</v>
      </c>
      <c r="Q1481" t="s">
        <v>4807</v>
      </c>
      <c r="R1481" s="118" t="str">
        <f>IF($B1481="","",RIGHT($E1481*1000+100+COUNTIF($E$2:$E1481,$E1481),9))</f>
        <v>070204103</v>
      </c>
    </row>
    <row r="1482" spans="1:18" customFormat="1" x14ac:dyDescent="0.4">
      <c r="A1482" s="259" t="s">
        <v>862</v>
      </c>
      <c r="B1482" s="259">
        <v>1481</v>
      </c>
      <c r="C1482" s="259" t="s">
        <v>5898</v>
      </c>
      <c r="D1482" s="259" t="s">
        <v>5899</v>
      </c>
      <c r="E1482" s="261">
        <v>20061026</v>
      </c>
      <c r="F1482" s="262">
        <v>1</v>
      </c>
      <c r="G1482">
        <v>27</v>
      </c>
      <c r="H1482" s="263" t="s">
        <v>38</v>
      </c>
      <c r="I1482" s="263" t="s">
        <v>6430</v>
      </c>
      <c r="J1482" t="s">
        <v>4807</v>
      </c>
      <c r="L1482">
        <f>IFERROR(INDEX(所属情報!$E:$E,MATCH(男子登録情報!A1482,所属情報!$A:$A,0)),"")</f>
        <v>492329</v>
      </c>
      <c r="M1482" t="str">
        <f t="shared" si="46"/>
        <v>山田　英汰 (1)</v>
      </c>
      <c r="N1482" t="str">
        <f t="shared" si="47"/>
        <v>ﾔﾏﾀﾞ ｴｲﾀ</v>
      </c>
      <c r="O1482" t="str">
        <f>$J1482&amp;" "&amp;$I1482&amp;" "&amp;"("&amp;$F1482&amp;")"</f>
        <v>JPN Eita (1)</v>
      </c>
      <c r="P1482" t="s">
        <v>4766</v>
      </c>
      <c r="Q1482" t="s">
        <v>4807</v>
      </c>
      <c r="R1482" s="118" t="str">
        <f>IF($B1482="","",RIGHT($E1482*1000+100+COUNTIF($E$2:$E1482,$E1482),9))</f>
        <v>061026102</v>
      </c>
    </row>
    <row r="1483" spans="1:18" customFormat="1" x14ac:dyDescent="0.4">
      <c r="A1483" s="259" t="s">
        <v>862</v>
      </c>
      <c r="B1483" s="259">
        <v>1482</v>
      </c>
      <c r="C1483" s="259" t="s">
        <v>5900</v>
      </c>
      <c r="D1483" s="259" t="s">
        <v>5901</v>
      </c>
      <c r="E1483" s="261">
        <v>20061107</v>
      </c>
      <c r="F1483" s="262">
        <v>1</v>
      </c>
      <c r="G1483">
        <v>26</v>
      </c>
      <c r="H1483" s="263" t="s">
        <v>74</v>
      </c>
      <c r="I1483" s="263" t="s">
        <v>287</v>
      </c>
      <c r="J1483" t="s">
        <v>4807</v>
      </c>
      <c r="L1483">
        <f>IFERROR(INDEX(所属情報!$E:$E,MATCH(男子登録情報!A1483,所属情報!$A:$A,0)),"")</f>
        <v>492329</v>
      </c>
      <c r="M1483" t="str">
        <f t="shared" si="46"/>
        <v>上田　陽 (1)</v>
      </c>
      <c r="N1483" t="str">
        <f t="shared" si="47"/>
        <v>ｳｴﾀﾞ ﾊﾙ</v>
      </c>
      <c r="O1483" t="str">
        <f>$J1483&amp;" "&amp;$I1483&amp;" "&amp;"("&amp;$F1483&amp;")"</f>
        <v>JPN Haru (1)</v>
      </c>
      <c r="P1483" t="s">
        <v>4766</v>
      </c>
      <c r="Q1483" t="s">
        <v>4807</v>
      </c>
      <c r="R1483" s="118" t="str">
        <f>IF($B1483="","",RIGHT($E1483*1000+100+COUNTIF($E$2:$E1483,$E1483),9))</f>
        <v>061107102</v>
      </c>
    </row>
    <row r="1484" spans="1:18" customFormat="1" x14ac:dyDescent="0.4">
      <c r="A1484" s="259" t="s">
        <v>862</v>
      </c>
      <c r="B1484" s="259">
        <v>1483</v>
      </c>
      <c r="C1484" s="259" t="s">
        <v>5902</v>
      </c>
      <c r="D1484" s="259" t="s">
        <v>5903</v>
      </c>
      <c r="E1484" s="261">
        <v>20061215</v>
      </c>
      <c r="F1484" s="262">
        <v>1</v>
      </c>
      <c r="G1484">
        <v>28</v>
      </c>
      <c r="H1484" s="263" t="s">
        <v>532</v>
      </c>
      <c r="I1484" s="263" t="s">
        <v>389</v>
      </c>
      <c r="J1484" t="s">
        <v>4807</v>
      </c>
      <c r="L1484">
        <f>IFERROR(INDEX(所属情報!$E:$E,MATCH(男子登録情報!A1484,所属情報!$A:$A,0)),"")</f>
        <v>492329</v>
      </c>
      <c r="M1484" t="str">
        <f t="shared" si="46"/>
        <v>山根　琉偉 (1)</v>
      </c>
      <c r="N1484" t="str">
        <f t="shared" si="47"/>
        <v>ﾔﾏﾈ ﾙｲ</v>
      </c>
      <c r="O1484" t="str">
        <f>$J1484&amp;" "&amp;$I1484&amp;" "&amp;"("&amp;$F1484&amp;")"</f>
        <v>JPN Rui (1)</v>
      </c>
      <c r="P1484" t="s">
        <v>4766</v>
      </c>
      <c r="Q1484" t="s">
        <v>4807</v>
      </c>
      <c r="R1484" s="118" t="str">
        <f>IF($B1484="","",RIGHT($E1484*1000+100+COUNTIF($E$2:$E1484,$E1484),9))</f>
        <v>061215101</v>
      </c>
    </row>
    <row r="1485" spans="1:18" customFormat="1" x14ac:dyDescent="0.4">
      <c r="A1485" s="259" t="s">
        <v>862</v>
      </c>
      <c r="B1485" s="259">
        <v>1484</v>
      </c>
      <c r="C1485" s="259" t="s">
        <v>5904</v>
      </c>
      <c r="D1485" s="259" t="s">
        <v>5905</v>
      </c>
      <c r="E1485" s="261">
        <v>20070323</v>
      </c>
      <c r="F1485" s="262">
        <v>1</v>
      </c>
      <c r="G1485">
        <v>1</v>
      </c>
      <c r="H1485" s="263" t="s">
        <v>6727</v>
      </c>
      <c r="I1485" s="263" t="s">
        <v>4490</v>
      </c>
      <c r="J1485" t="s">
        <v>4807</v>
      </c>
      <c r="L1485">
        <f>IFERROR(INDEX(所属情報!$E:$E,MATCH(男子登録情報!A1485,所属情報!$A:$A,0)),"")</f>
        <v>492329</v>
      </c>
      <c r="M1485" t="str">
        <f t="shared" si="46"/>
        <v>石橋　誠司 (1)</v>
      </c>
      <c r="N1485" t="str">
        <f t="shared" si="47"/>
        <v>ｲｼﾊﾞｼ ｾｲｼﾞ</v>
      </c>
      <c r="O1485" t="str">
        <f>$J1485&amp;" "&amp;$I1485&amp;" "&amp;"("&amp;$F1485&amp;")"</f>
        <v>JPN Seiji (1)</v>
      </c>
      <c r="P1485" t="s">
        <v>4766</v>
      </c>
      <c r="Q1485" t="s">
        <v>4807</v>
      </c>
      <c r="R1485" s="118" t="str">
        <f>IF($B1485="","",RIGHT($E1485*1000+100+COUNTIF($E$2:$E1485,$E1485),9))</f>
        <v>070323101</v>
      </c>
    </row>
    <row r="1486" spans="1:18" customFormat="1" x14ac:dyDescent="0.4">
      <c r="A1486" s="259" t="s">
        <v>862</v>
      </c>
      <c r="B1486" s="259">
        <v>1485</v>
      </c>
      <c r="C1486" s="259" t="s">
        <v>5906</v>
      </c>
      <c r="D1486" s="259" t="s">
        <v>5907</v>
      </c>
      <c r="E1486" s="261">
        <v>20060828</v>
      </c>
      <c r="F1486" s="262">
        <v>1</v>
      </c>
      <c r="G1486">
        <v>26</v>
      </c>
      <c r="H1486" s="263" t="s">
        <v>302</v>
      </c>
      <c r="I1486" s="263" t="s">
        <v>1725</v>
      </c>
      <c r="J1486" t="s">
        <v>4807</v>
      </c>
      <c r="L1486">
        <f>IFERROR(INDEX(所属情報!$E:$E,MATCH(男子登録情報!A1486,所属情報!$A:$A,0)),"")</f>
        <v>492329</v>
      </c>
      <c r="M1486" t="str">
        <f t="shared" si="46"/>
        <v>永野　景聖 (1)</v>
      </c>
      <c r="N1486" t="str">
        <f t="shared" si="47"/>
        <v>ﾅｶﾞﾉ ｹｲｼｮｳ</v>
      </c>
      <c r="O1486" t="str">
        <f>$J1486&amp;" "&amp;$I1486&amp;" "&amp;"("&amp;$F1486&amp;")"</f>
        <v>JPN Keisho (1)</v>
      </c>
      <c r="P1486" t="s">
        <v>4782</v>
      </c>
      <c r="Q1486" t="s">
        <v>4807</v>
      </c>
      <c r="R1486" s="118" t="str">
        <f>IF($B1486="","",RIGHT($E1486*1000+100+COUNTIF($E$2:$E1486,$E1486),9))</f>
        <v>060828101</v>
      </c>
    </row>
    <row r="1487" spans="1:18" customFormat="1" x14ac:dyDescent="0.4">
      <c r="A1487" s="259" t="s">
        <v>726</v>
      </c>
      <c r="B1487" s="259">
        <v>1486</v>
      </c>
      <c r="C1487" s="259" t="s">
        <v>2948</v>
      </c>
      <c r="D1487" s="259" t="s">
        <v>2949</v>
      </c>
      <c r="E1487" s="261">
        <v>20030524</v>
      </c>
      <c r="F1487" s="262">
        <v>4</v>
      </c>
      <c r="G1487">
        <v>28</v>
      </c>
      <c r="H1487" s="263" t="s">
        <v>1033</v>
      </c>
      <c r="I1487" s="263" t="s">
        <v>546</v>
      </c>
      <c r="J1487" t="s">
        <v>4807</v>
      </c>
      <c r="L1487">
        <f>IFERROR(INDEX(所属情報!$E:$E,MATCH(男子登録情報!A1487,所属情報!$A:$A,0)),"")</f>
        <v>492430</v>
      </c>
      <c r="M1487" t="str">
        <f t="shared" si="46"/>
        <v>池本　大介 (4)</v>
      </c>
      <c r="N1487" t="str">
        <f t="shared" si="47"/>
        <v>ｲｹﾓﾄ ﾀﾞｲｽｹ</v>
      </c>
      <c r="O1487" t="str">
        <f>$J1487&amp;" "&amp;$I1487&amp;" "&amp;"("&amp;$F1487&amp;")"</f>
        <v>JPN Daisuke (4)</v>
      </c>
      <c r="P1487" t="s">
        <v>4766</v>
      </c>
      <c r="Q1487" t="s">
        <v>4807</v>
      </c>
      <c r="R1487" s="118" t="str">
        <f>IF($B1487="","",RIGHT($E1487*1000+100+COUNTIF($E$2:$E1487,$E1487),9))</f>
        <v>030524102</v>
      </c>
    </row>
    <row r="1488" spans="1:18" customFormat="1" x14ac:dyDescent="0.4">
      <c r="A1488" s="259" t="s">
        <v>726</v>
      </c>
      <c r="B1488" s="259">
        <v>1487</v>
      </c>
      <c r="C1488" s="259" t="s">
        <v>2950</v>
      </c>
      <c r="D1488" s="259" t="s">
        <v>2951</v>
      </c>
      <c r="E1488" s="261">
        <v>20031228</v>
      </c>
      <c r="F1488" s="262">
        <v>4</v>
      </c>
      <c r="G1488">
        <v>28</v>
      </c>
      <c r="H1488" s="263" t="s">
        <v>2952</v>
      </c>
      <c r="I1488" s="263" t="s">
        <v>466</v>
      </c>
      <c r="J1488" t="s">
        <v>4807</v>
      </c>
      <c r="L1488">
        <f>IFERROR(INDEX(所属情報!$E:$E,MATCH(男子登録情報!A1488,所属情報!$A:$A,0)),"")</f>
        <v>492430</v>
      </c>
      <c r="M1488" t="str">
        <f t="shared" si="46"/>
        <v>柴崎　優 (4)</v>
      </c>
      <c r="N1488" t="str">
        <f t="shared" si="47"/>
        <v>ｼﾊﾞｻｷ ﾕｳ</v>
      </c>
      <c r="O1488" t="str">
        <f>$J1488&amp;" "&amp;$I1488&amp;" "&amp;"("&amp;$F1488&amp;")"</f>
        <v>JPN Yu (4)</v>
      </c>
      <c r="P1488" t="s">
        <v>4766</v>
      </c>
      <c r="Q1488" t="s">
        <v>4807</v>
      </c>
      <c r="R1488" s="118" t="str">
        <f>IF($B1488="","",RIGHT($E1488*1000+100+COUNTIF($E$2:$E1488,$E1488),9))</f>
        <v>031228101</v>
      </c>
    </row>
    <row r="1489" spans="1:18" customFormat="1" x14ac:dyDescent="0.4">
      <c r="A1489" s="259" t="s">
        <v>726</v>
      </c>
      <c r="B1489" s="259">
        <v>1488</v>
      </c>
      <c r="C1489" s="259" t="s">
        <v>2953</v>
      </c>
      <c r="D1489" s="259" t="s">
        <v>2954</v>
      </c>
      <c r="E1489" s="261">
        <v>20040106</v>
      </c>
      <c r="F1489" s="262">
        <v>4</v>
      </c>
      <c r="G1489">
        <v>27</v>
      </c>
      <c r="H1489" s="263" t="s">
        <v>2955</v>
      </c>
      <c r="I1489" s="263" t="s">
        <v>308</v>
      </c>
      <c r="J1489" t="s">
        <v>4807</v>
      </c>
      <c r="L1489">
        <f>IFERROR(INDEX(所属情報!$E:$E,MATCH(男子登録情報!A1489,所属情報!$A:$A,0)),"")</f>
        <v>492430</v>
      </c>
      <c r="M1489" t="str">
        <f t="shared" si="46"/>
        <v>末藤　唯人 (4)</v>
      </c>
      <c r="N1489" t="str">
        <f t="shared" si="47"/>
        <v>ｽｴﾄｳ ﾕｲﾄ</v>
      </c>
      <c r="O1489" t="str">
        <f>$J1489&amp;" "&amp;$I1489&amp;" "&amp;"("&amp;$F1489&amp;")"</f>
        <v>JPN Yuito (4)</v>
      </c>
      <c r="P1489" t="s">
        <v>4766</v>
      </c>
      <c r="Q1489" t="s">
        <v>4807</v>
      </c>
      <c r="R1489" s="118" t="str">
        <f>IF($B1489="","",RIGHT($E1489*1000+100+COUNTIF($E$2:$E1489,$E1489),9))</f>
        <v>040106101</v>
      </c>
    </row>
    <row r="1490" spans="1:18" customFormat="1" x14ac:dyDescent="0.4">
      <c r="A1490" s="259" t="s">
        <v>726</v>
      </c>
      <c r="B1490" s="259">
        <v>1489</v>
      </c>
      <c r="C1490" s="259" t="s">
        <v>2956</v>
      </c>
      <c r="D1490" s="259" t="s">
        <v>2957</v>
      </c>
      <c r="E1490" s="261">
        <v>20030804</v>
      </c>
      <c r="F1490" s="262">
        <v>4</v>
      </c>
      <c r="G1490">
        <v>28</v>
      </c>
      <c r="H1490" s="263" t="s">
        <v>2958</v>
      </c>
      <c r="I1490" s="263" t="s">
        <v>119</v>
      </c>
      <c r="J1490" t="s">
        <v>4807</v>
      </c>
      <c r="L1490">
        <f>IFERROR(INDEX(所属情報!$E:$E,MATCH(男子登録情報!A1490,所属情報!$A:$A,0)),"")</f>
        <v>492430</v>
      </c>
      <c r="M1490" t="str">
        <f t="shared" si="46"/>
        <v>東原　知輝 (4)</v>
      </c>
      <c r="N1490" t="str">
        <f t="shared" si="47"/>
        <v>ﾋｶﾞｼﾊﾗ ｶｽﾞｷ</v>
      </c>
      <c r="O1490" t="str">
        <f>$J1490&amp;" "&amp;$I1490&amp;" "&amp;"("&amp;$F1490&amp;")"</f>
        <v>JPN Kazuki (4)</v>
      </c>
      <c r="P1490" t="s">
        <v>4766</v>
      </c>
      <c r="Q1490" t="s">
        <v>4807</v>
      </c>
      <c r="R1490" s="118" t="str">
        <f>IF($B1490="","",RIGHT($E1490*1000+100+COUNTIF($E$2:$E1490,$E1490),9))</f>
        <v>030804104</v>
      </c>
    </row>
    <row r="1491" spans="1:18" customFormat="1" x14ac:dyDescent="0.4">
      <c r="A1491" s="259" t="s">
        <v>726</v>
      </c>
      <c r="B1491" s="259">
        <v>1490</v>
      </c>
      <c r="C1491" s="259" t="s">
        <v>2959</v>
      </c>
      <c r="D1491" s="259" t="s">
        <v>517</v>
      </c>
      <c r="E1491" s="261">
        <v>20040116</v>
      </c>
      <c r="F1491" s="262">
        <v>4</v>
      </c>
      <c r="G1491">
        <v>25</v>
      </c>
      <c r="H1491" s="263" t="s">
        <v>244</v>
      </c>
      <c r="I1491" s="263" t="s">
        <v>157</v>
      </c>
      <c r="J1491" t="s">
        <v>4807</v>
      </c>
      <c r="L1491">
        <f>IFERROR(INDEX(所属情報!$E:$E,MATCH(男子登録情報!A1491,所属情報!$A:$A,0)),"")</f>
        <v>492430</v>
      </c>
      <c r="M1491" t="str">
        <f t="shared" si="46"/>
        <v>山本　慈喜 (4)</v>
      </c>
      <c r="N1491" t="str">
        <f t="shared" si="47"/>
        <v>ﾔﾏﾓﾄ ｲﾂｷ</v>
      </c>
      <c r="O1491" t="str">
        <f>$J1491&amp;" "&amp;$I1491&amp;" "&amp;"("&amp;$F1491&amp;")"</f>
        <v>JPN Itsuki (4)</v>
      </c>
      <c r="P1491" t="s">
        <v>4771</v>
      </c>
      <c r="Q1491" t="s">
        <v>4807</v>
      </c>
      <c r="R1491" s="118" t="str">
        <f>IF($B1491="","",RIGHT($E1491*1000+100+COUNTIF($E$2:$E1491,$E1491),9))</f>
        <v>040116101</v>
      </c>
    </row>
    <row r="1492" spans="1:18" customFormat="1" x14ac:dyDescent="0.4">
      <c r="A1492" s="259" t="s">
        <v>726</v>
      </c>
      <c r="B1492" s="259">
        <v>1491</v>
      </c>
      <c r="C1492" s="259" t="s">
        <v>2960</v>
      </c>
      <c r="D1492" s="259" t="s">
        <v>2961</v>
      </c>
      <c r="E1492" s="261">
        <v>20030520</v>
      </c>
      <c r="F1492" s="262">
        <v>4</v>
      </c>
      <c r="G1492">
        <v>28</v>
      </c>
      <c r="H1492" s="263" t="s">
        <v>317</v>
      </c>
      <c r="I1492" s="263" t="s">
        <v>227</v>
      </c>
      <c r="J1492" t="s">
        <v>4807</v>
      </c>
      <c r="L1492">
        <f>IFERROR(INDEX(所属情報!$E:$E,MATCH(男子登録情報!A1492,所属情報!$A:$A,0)),"")</f>
        <v>492430</v>
      </c>
      <c r="M1492" t="str">
        <f t="shared" si="46"/>
        <v>吉川　新 (4)</v>
      </c>
      <c r="N1492" t="str">
        <f t="shared" si="47"/>
        <v>ﾖｼｶﾜ ｱﾗﾀ</v>
      </c>
      <c r="O1492" t="str">
        <f>$J1492&amp;" "&amp;$I1492&amp;" "&amp;"("&amp;$F1492&amp;")"</f>
        <v>JPN Arata (4)</v>
      </c>
      <c r="P1492" t="s">
        <v>4766</v>
      </c>
      <c r="Q1492" t="s">
        <v>4807</v>
      </c>
      <c r="R1492" s="118" t="str">
        <f>IF($B1492="","",RIGHT($E1492*1000+100+COUNTIF($E$2:$E1492,$E1492),9))</f>
        <v>030520104</v>
      </c>
    </row>
    <row r="1493" spans="1:18" customFormat="1" x14ac:dyDescent="0.4">
      <c r="A1493" s="259" t="s">
        <v>726</v>
      </c>
      <c r="B1493" s="259">
        <v>1492</v>
      </c>
      <c r="C1493" s="259" t="s">
        <v>2966</v>
      </c>
      <c r="D1493" s="259" t="s">
        <v>2967</v>
      </c>
      <c r="E1493" s="261">
        <v>20040510</v>
      </c>
      <c r="F1493" s="262">
        <v>3</v>
      </c>
      <c r="G1493">
        <v>28</v>
      </c>
      <c r="H1493" s="263" t="s">
        <v>74</v>
      </c>
      <c r="I1493" s="263" t="s">
        <v>324</v>
      </c>
      <c r="J1493" t="s">
        <v>4807</v>
      </c>
      <c r="L1493">
        <f>IFERROR(INDEX(所属情報!$E:$E,MATCH(男子登録情報!A1493,所属情報!$A:$A,0)),"")</f>
        <v>492430</v>
      </c>
      <c r="M1493" t="str">
        <f t="shared" si="46"/>
        <v>上田　大翔 (3)</v>
      </c>
      <c r="N1493" t="str">
        <f t="shared" si="47"/>
        <v>ｳｴﾀﾞ ﾔﾏﾄ</v>
      </c>
      <c r="O1493" t="str">
        <f>$J1493&amp;" "&amp;$I1493&amp;" "&amp;"("&amp;$F1493&amp;")"</f>
        <v>JPN Yamato (3)</v>
      </c>
      <c r="P1493" t="s">
        <v>4766</v>
      </c>
      <c r="Q1493" t="s">
        <v>4807</v>
      </c>
      <c r="R1493" s="118" t="str">
        <f>IF($B1493="","",RIGHT($E1493*1000+100+COUNTIF($E$2:$E1493,$E1493),9))</f>
        <v>040510102</v>
      </c>
    </row>
    <row r="1494" spans="1:18" customFormat="1" x14ac:dyDescent="0.4">
      <c r="A1494" s="259" t="s">
        <v>726</v>
      </c>
      <c r="B1494" s="259">
        <v>1493</v>
      </c>
      <c r="C1494" s="259" t="s">
        <v>2972</v>
      </c>
      <c r="D1494" s="259" t="s">
        <v>2973</v>
      </c>
      <c r="E1494" s="261">
        <v>20041012</v>
      </c>
      <c r="F1494" s="262">
        <v>3</v>
      </c>
      <c r="G1494">
        <v>21</v>
      </c>
      <c r="H1494" s="263" t="s">
        <v>431</v>
      </c>
      <c r="I1494" s="263" t="s">
        <v>561</v>
      </c>
      <c r="J1494" t="s">
        <v>4807</v>
      </c>
      <c r="L1494">
        <f>IFERROR(INDEX(所属情報!$E:$E,MATCH(男子登録情報!A1494,所属情報!$A:$A,0)),"")</f>
        <v>492430</v>
      </c>
      <c r="M1494" t="str">
        <f t="shared" si="46"/>
        <v>奥村　竜二 (3)</v>
      </c>
      <c r="N1494" t="str">
        <f t="shared" si="47"/>
        <v>ｵｸﾑﾗ ﾘｭｳｼﾞ</v>
      </c>
      <c r="O1494" t="str">
        <f>$J1494&amp;" "&amp;$I1494&amp;" "&amp;"("&amp;$F1494&amp;")"</f>
        <v>JPN Ryuji (3)</v>
      </c>
      <c r="P1494" t="s">
        <v>4766</v>
      </c>
      <c r="Q1494" t="s">
        <v>4807</v>
      </c>
      <c r="R1494" s="118" t="str">
        <f>IF($B1494="","",RIGHT($E1494*1000+100+COUNTIF($E$2:$E1494,$E1494),9))</f>
        <v>041012102</v>
      </c>
    </row>
    <row r="1495" spans="1:18" customFormat="1" x14ac:dyDescent="0.4">
      <c r="A1495" s="259" t="s">
        <v>726</v>
      </c>
      <c r="B1495" s="259">
        <v>1494</v>
      </c>
      <c r="C1495" s="259" t="s">
        <v>4064</v>
      </c>
      <c r="D1495" s="259" t="s">
        <v>4065</v>
      </c>
      <c r="E1495" s="261">
        <v>20040518</v>
      </c>
      <c r="F1495" s="262">
        <v>3</v>
      </c>
      <c r="G1495">
        <v>28</v>
      </c>
      <c r="H1495" s="263" t="s">
        <v>4576</v>
      </c>
      <c r="I1495" s="263" t="s">
        <v>750</v>
      </c>
      <c r="J1495" t="s">
        <v>4807</v>
      </c>
      <c r="L1495">
        <f>IFERROR(INDEX(所属情報!$E:$E,MATCH(男子登録情報!A1495,所属情報!$A:$A,0)),"")</f>
        <v>492430</v>
      </c>
      <c r="M1495" t="str">
        <f t="shared" si="46"/>
        <v>川端　将英 (3)</v>
      </c>
      <c r="N1495" t="str">
        <f t="shared" si="47"/>
        <v>ｶﾜﾊﾞﾀ ｼｮｳｴｲ</v>
      </c>
      <c r="O1495" t="str">
        <f>$J1495&amp;" "&amp;$I1495&amp;" "&amp;"("&amp;$F1495&amp;")"</f>
        <v>JPN Shoei (3)</v>
      </c>
      <c r="P1495" t="s">
        <v>4775</v>
      </c>
      <c r="Q1495" t="s">
        <v>4807</v>
      </c>
      <c r="R1495" s="118" t="str">
        <f>IF($B1495="","",RIGHT($E1495*1000+100+COUNTIF($E$2:$E1495,$E1495),9))</f>
        <v>040518102</v>
      </c>
    </row>
    <row r="1496" spans="1:18" customFormat="1" x14ac:dyDescent="0.4">
      <c r="A1496" s="259" t="s">
        <v>726</v>
      </c>
      <c r="B1496" s="259">
        <v>1495</v>
      </c>
      <c r="C1496" s="259" t="s">
        <v>2964</v>
      </c>
      <c r="D1496" s="259" t="s">
        <v>2965</v>
      </c>
      <c r="E1496" s="261">
        <v>20040904</v>
      </c>
      <c r="F1496" s="262">
        <v>3</v>
      </c>
      <c r="G1496">
        <v>28</v>
      </c>
      <c r="H1496" s="263" t="s">
        <v>108</v>
      </c>
      <c r="I1496" s="263" t="s">
        <v>28</v>
      </c>
      <c r="J1496" t="s">
        <v>4807</v>
      </c>
      <c r="L1496">
        <f>IFERROR(INDEX(所属情報!$E:$E,MATCH(男子登録情報!A1496,所属情報!$A:$A,0)),"")</f>
        <v>492430</v>
      </c>
      <c r="M1496" t="str">
        <f t="shared" si="46"/>
        <v>田中　康太郎 (3)</v>
      </c>
      <c r="N1496" t="str">
        <f t="shared" si="47"/>
        <v>ﾀﾅｶ ｺｳﾀﾛｳ</v>
      </c>
      <c r="O1496" t="str">
        <f>$J1496&amp;" "&amp;$I1496&amp;" "&amp;"("&amp;$F1496&amp;")"</f>
        <v>JPN Kotaro (3)</v>
      </c>
      <c r="P1496" t="s">
        <v>4783</v>
      </c>
      <c r="Q1496" t="s">
        <v>4807</v>
      </c>
      <c r="R1496" s="118" t="str">
        <f>IF($B1496="","",RIGHT($E1496*1000+100+COUNTIF($E$2:$E1496,$E1496),9))</f>
        <v>040904102</v>
      </c>
    </row>
    <row r="1497" spans="1:18" customFormat="1" x14ac:dyDescent="0.4">
      <c r="A1497" s="259" t="s">
        <v>726</v>
      </c>
      <c r="B1497" s="259">
        <v>1496</v>
      </c>
      <c r="C1497" s="259" t="s">
        <v>2968</v>
      </c>
      <c r="D1497" s="259" t="s">
        <v>2969</v>
      </c>
      <c r="E1497" s="261">
        <v>20040411</v>
      </c>
      <c r="F1497" s="262">
        <v>3</v>
      </c>
      <c r="G1497">
        <v>28</v>
      </c>
      <c r="H1497" s="263" t="s">
        <v>595</v>
      </c>
      <c r="I1497" s="263" t="s">
        <v>157</v>
      </c>
      <c r="J1497" t="s">
        <v>4807</v>
      </c>
      <c r="L1497">
        <f>IFERROR(INDEX(所属情報!$E:$E,MATCH(男子登録情報!A1497,所属情報!$A:$A,0)),"")</f>
        <v>492430</v>
      </c>
      <c r="M1497" t="str">
        <f t="shared" si="46"/>
        <v>中島　一喜 (3)</v>
      </c>
      <c r="N1497" t="str">
        <f t="shared" si="47"/>
        <v>ﾅｶｼﾏ ｲﾂｷ</v>
      </c>
      <c r="O1497" t="str">
        <f>$J1497&amp;" "&amp;$I1497&amp;" "&amp;"("&amp;$F1497&amp;")"</f>
        <v>JPN Itsuki (3)</v>
      </c>
      <c r="P1497" t="s">
        <v>4766</v>
      </c>
      <c r="Q1497" t="s">
        <v>4807</v>
      </c>
      <c r="R1497" s="118" t="str">
        <f>IF($B1497="","",RIGHT($E1497*1000+100+COUNTIF($E$2:$E1497,$E1497),9))</f>
        <v>040411101</v>
      </c>
    </row>
    <row r="1498" spans="1:18" customFormat="1" x14ac:dyDescent="0.4">
      <c r="A1498" s="259" t="s">
        <v>726</v>
      </c>
      <c r="B1498" s="259">
        <v>1497</v>
      </c>
      <c r="C1498" s="259" t="s">
        <v>2962</v>
      </c>
      <c r="D1498" s="259" t="s">
        <v>2963</v>
      </c>
      <c r="E1498" s="261">
        <v>20040506</v>
      </c>
      <c r="F1498" s="262">
        <v>3</v>
      </c>
      <c r="G1498">
        <v>28</v>
      </c>
      <c r="H1498" s="263" t="s">
        <v>165</v>
      </c>
      <c r="I1498" s="263" t="s">
        <v>162</v>
      </c>
      <c r="J1498" t="s">
        <v>4807</v>
      </c>
      <c r="L1498">
        <f>IFERROR(INDEX(所属情報!$E:$E,MATCH(男子登録情報!A1498,所属情報!$A:$A,0)),"")</f>
        <v>492430</v>
      </c>
      <c r="M1498" t="str">
        <f t="shared" si="46"/>
        <v>福田　光晃 (3)</v>
      </c>
      <c r="N1498" t="str">
        <f t="shared" si="47"/>
        <v>ﾌｸﾀﾞ ﾋｶﾙ</v>
      </c>
      <c r="O1498" t="str">
        <f>$J1498&amp;" "&amp;$I1498&amp;" "&amp;"("&amp;$F1498&amp;")"</f>
        <v>JPN Hikaru (3)</v>
      </c>
      <c r="P1498" t="s">
        <v>4782</v>
      </c>
      <c r="Q1498" t="s">
        <v>4807</v>
      </c>
      <c r="R1498" s="118" t="str">
        <f>IF($B1498="","",RIGHT($E1498*1000+100+COUNTIF($E$2:$E1498,$E1498),9))</f>
        <v>040506102</v>
      </c>
    </row>
    <row r="1499" spans="1:18" customFormat="1" x14ac:dyDescent="0.4">
      <c r="A1499" s="259" t="s">
        <v>726</v>
      </c>
      <c r="B1499" s="259">
        <v>1498</v>
      </c>
      <c r="C1499" s="259" t="s">
        <v>2970</v>
      </c>
      <c r="D1499" s="259" t="s">
        <v>2971</v>
      </c>
      <c r="E1499" s="261">
        <v>20040724</v>
      </c>
      <c r="F1499" s="262">
        <v>3</v>
      </c>
      <c r="G1499">
        <v>26</v>
      </c>
      <c r="H1499" s="263" t="s">
        <v>586</v>
      </c>
      <c r="I1499" s="263" t="s">
        <v>675</v>
      </c>
      <c r="J1499" t="s">
        <v>4807</v>
      </c>
      <c r="L1499">
        <f>IFERROR(INDEX(所属情報!$E:$E,MATCH(男子登録情報!A1499,所属情報!$A:$A,0)),"")</f>
        <v>492430</v>
      </c>
      <c r="M1499" t="str">
        <f t="shared" si="46"/>
        <v>安井　雅典 (3)</v>
      </c>
      <c r="N1499" t="str">
        <f t="shared" si="47"/>
        <v>ﾔｽｲ ﾏｻﾉﾘ</v>
      </c>
      <c r="O1499" t="str">
        <f>$J1499&amp;" "&amp;$I1499&amp;" "&amp;"("&amp;$F1499&amp;")"</f>
        <v>JPN Masanori (3)</v>
      </c>
      <c r="P1499" t="s">
        <v>4766</v>
      </c>
      <c r="Q1499" t="s">
        <v>4807</v>
      </c>
      <c r="R1499" s="118" t="str">
        <f>IF($B1499="","",RIGHT($E1499*1000+100+COUNTIF($E$2:$E1499,$E1499),9))</f>
        <v>040724102</v>
      </c>
    </row>
    <row r="1500" spans="1:18" customFormat="1" x14ac:dyDescent="0.4">
      <c r="A1500" s="259" t="s">
        <v>726</v>
      </c>
      <c r="B1500" s="259">
        <v>1499</v>
      </c>
      <c r="C1500" s="259" t="s">
        <v>4066</v>
      </c>
      <c r="D1500" s="259" t="s">
        <v>4067</v>
      </c>
      <c r="E1500" s="261">
        <v>20050414</v>
      </c>
      <c r="F1500" s="262">
        <v>2</v>
      </c>
      <c r="G1500">
        <v>28</v>
      </c>
      <c r="H1500" s="263" t="s">
        <v>1988</v>
      </c>
      <c r="I1500" s="263" t="s">
        <v>36</v>
      </c>
      <c r="J1500" t="s">
        <v>4807</v>
      </c>
      <c r="L1500">
        <f>IFERROR(INDEX(所属情報!$E:$E,MATCH(男子登録情報!A1500,所属情報!$A:$A,0)),"")</f>
        <v>492430</v>
      </c>
      <c r="M1500" t="str">
        <f t="shared" si="46"/>
        <v>今岡　侑希 (2)</v>
      </c>
      <c r="N1500" t="str">
        <f t="shared" si="47"/>
        <v>ｲﾏｵｶ ﾕｳｷ</v>
      </c>
      <c r="O1500" t="str">
        <f>$J1500&amp;" "&amp;$I1500&amp;" "&amp;"("&amp;$F1500&amp;")"</f>
        <v>JPN Yuki (2)</v>
      </c>
      <c r="P1500" t="s">
        <v>4775</v>
      </c>
      <c r="Q1500" t="s">
        <v>4807</v>
      </c>
      <c r="R1500" s="118" t="str">
        <f>IF($B1500="","",RIGHT($E1500*1000+100+COUNTIF($E$2:$E1500,$E1500),9))</f>
        <v>050414102</v>
      </c>
    </row>
    <row r="1501" spans="1:18" customFormat="1" x14ac:dyDescent="0.4">
      <c r="A1501" s="259" t="s">
        <v>726</v>
      </c>
      <c r="B1501" s="259">
        <v>1500</v>
      </c>
      <c r="C1501" s="259" t="s">
        <v>4068</v>
      </c>
      <c r="D1501" s="259" t="s">
        <v>4069</v>
      </c>
      <c r="E1501" s="261">
        <v>20050630</v>
      </c>
      <c r="F1501" s="262">
        <v>2</v>
      </c>
      <c r="G1501">
        <v>28</v>
      </c>
      <c r="H1501" s="263" t="s">
        <v>626</v>
      </c>
      <c r="I1501" s="263" t="s">
        <v>29</v>
      </c>
      <c r="J1501" t="s">
        <v>4807</v>
      </c>
      <c r="L1501">
        <f>IFERROR(INDEX(所属情報!$E:$E,MATCH(男子登録情報!A1501,所属情報!$A:$A,0)),"")</f>
        <v>492430</v>
      </c>
      <c r="M1501" t="str">
        <f t="shared" si="46"/>
        <v>久保　慶介 (2)</v>
      </c>
      <c r="N1501" t="str">
        <f t="shared" si="47"/>
        <v>ｸﾎﾞ ｹｲｽｹ</v>
      </c>
      <c r="O1501" t="str">
        <f>$J1501&amp;" "&amp;$I1501&amp;" "&amp;"("&amp;$F1501&amp;")"</f>
        <v>JPN Keisuke (2)</v>
      </c>
      <c r="P1501" t="s">
        <v>4765</v>
      </c>
      <c r="Q1501" t="s">
        <v>4807</v>
      </c>
      <c r="R1501" s="118" t="str">
        <f>IF($B1501="","",RIGHT($E1501*1000+100+COUNTIF($E$2:$E1501,$E1501),9))</f>
        <v>050630103</v>
      </c>
    </row>
    <row r="1502" spans="1:18" customFormat="1" x14ac:dyDescent="0.4">
      <c r="A1502" s="259" t="s">
        <v>726</v>
      </c>
      <c r="B1502" s="259">
        <v>1501</v>
      </c>
      <c r="C1502" s="259" t="s">
        <v>4070</v>
      </c>
      <c r="D1502" s="259" t="s">
        <v>4071</v>
      </c>
      <c r="E1502" s="261">
        <v>20051231</v>
      </c>
      <c r="F1502" s="262">
        <v>2</v>
      </c>
      <c r="G1502">
        <v>28</v>
      </c>
      <c r="H1502" s="263" t="s">
        <v>443</v>
      </c>
      <c r="I1502" s="263" t="s">
        <v>266</v>
      </c>
      <c r="J1502" t="s">
        <v>4807</v>
      </c>
      <c r="L1502">
        <f>IFERROR(INDEX(所属情報!$E:$E,MATCH(男子登録情報!A1502,所属情報!$A:$A,0)),"")</f>
        <v>492430</v>
      </c>
      <c r="M1502" t="str">
        <f t="shared" si="46"/>
        <v>黒田　大晴 (2)</v>
      </c>
      <c r="N1502" t="str">
        <f t="shared" si="47"/>
        <v>ｸﾛﾀﾞ ﾀｲｾｲ</v>
      </c>
      <c r="O1502" t="str">
        <f>$J1502&amp;" "&amp;$I1502&amp;" "&amp;"("&amp;$F1502&amp;")"</f>
        <v>JPN Taisei (2)</v>
      </c>
      <c r="P1502" t="s">
        <v>4765</v>
      </c>
      <c r="Q1502" t="s">
        <v>4807</v>
      </c>
      <c r="R1502" s="118" t="str">
        <f>IF($B1502="","",RIGHT($E1502*1000+100+COUNTIF($E$2:$E1502,$E1502),9))</f>
        <v>051231102</v>
      </c>
    </row>
    <row r="1503" spans="1:18" customFormat="1" x14ac:dyDescent="0.4">
      <c r="A1503" s="259" t="s">
        <v>726</v>
      </c>
      <c r="B1503" s="259">
        <v>1502</v>
      </c>
      <c r="C1503" s="259" t="s">
        <v>4072</v>
      </c>
      <c r="D1503" s="259" t="s">
        <v>4073</v>
      </c>
      <c r="E1503" s="261">
        <v>20060101</v>
      </c>
      <c r="F1503" s="262">
        <v>2</v>
      </c>
      <c r="G1503">
        <v>33</v>
      </c>
      <c r="H1503" s="263" t="s">
        <v>4577</v>
      </c>
      <c r="I1503" s="263" t="s">
        <v>2886</v>
      </c>
      <c r="J1503" t="s">
        <v>4807</v>
      </c>
      <c r="L1503">
        <f>IFERROR(INDEX(所属情報!$E:$E,MATCH(男子登録情報!A1503,所属情報!$A:$A,0)),"")</f>
        <v>492430</v>
      </c>
      <c r="M1503" t="str">
        <f t="shared" si="46"/>
        <v>周世原　春玖 (2)</v>
      </c>
      <c r="N1503" t="str">
        <f t="shared" si="47"/>
        <v>ｽｾﾊﾗ ﾊｸ</v>
      </c>
      <c r="O1503" t="str">
        <f>$J1503&amp;" "&amp;$I1503&amp;" "&amp;"("&amp;$F1503&amp;")"</f>
        <v>JPN Haku (2)</v>
      </c>
      <c r="P1503" t="s">
        <v>4764</v>
      </c>
      <c r="Q1503" t="s">
        <v>4807</v>
      </c>
      <c r="R1503" s="118" t="str">
        <f>IF($B1503="","",RIGHT($E1503*1000+100+COUNTIF($E$2:$E1503,$E1503),9))</f>
        <v>060101103</v>
      </c>
    </row>
    <row r="1504" spans="1:18" customFormat="1" x14ac:dyDescent="0.4">
      <c r="A1504" s="259" t="s">
        <v>726</v>
      </c>
      <c r="B1504" s="259">
        <v>1503</v>
      </c>
      <c r="C1504" s="259" t="s">
        <v>4074</v>
      </c>
      <c r="D1504" s="259" t="s">
        <v>4075</v>
      </c>
      <c r="E1504" s="261">
        <v>20060322</v>
      </c>
      <c r="F1504" s="262">
        <v>2</v>
      </c>
      <c r="G1504">
        <v>1</v>
      </c>
      <c r="H1504" s="263" t="s">
        <v>298</v>
      </c>
      <c r="I1504" s="263" t="s">
        <v>118</v>
      </c>
      <c r="J1504" t="s">
        <v>4807</v>
      </c>
      <c r="L1504">
        <f>IFERROR(INDEX(所属情報!$E:$E,MATCH(男子登録情報!A1504,所属情報!$A:$A,0)),"")</f>
        <v>492430</v>
      </c>
      <c r="M1504" t="str">
        <f t="shared" si="46"/>
        <v>田辺　峻 (2)</v>
      </c>
      <c r="N1504" t="str">
        <f t="shared" si="47"/>
        <v>ﾀﾅﾍﾞ ｼｭﾝ</v>
      </c>
      <c r="O1504" t="str">
        <f>$J1504&amp;" "&amp;$I1504&amp;" "&amp;"("&amp;$F1504&amp;")"</f>
        <v>JPN Shun (2)</v>
      </c>
      <c r="P1504" t="s">
        <v>4764</v>
      </c>
      <c r="Q1504" t="s">
        <v>4807</v>
      </c>
      <c r="R1504" s="118" t="str">
        <f>IF($B1504="","",RIGHT($E1504*1000+100+COUNTIF($E$2:$E1504,$E1504),9))</f>
        <v>060322101</v>
      </c>
    </row>
    <row r="1505" spans="1:18" customFormat="1" x14ac:dyDescent="0.4">
      <c r="A1505" s="259" t="s">
        <v>726</v>
      </c>
      <c r="B1505" s="259">
        <v>1504</v>
      </c>
      <c r="C1505" s="259" t="s">
        <v>4076</v>
      </c>
      <c r="D1505" s="259" t="s">
        <v>4077</v>
      </c>
      <c r="E1505" s="261">
        <v>20050829</v>
      </c>
      <c r="F1505" s="262">
        <v>2</v>
      </c>
      <c r="G1505">
        <v>28</v>
      </c>
      <c r="H1505" s="263" t="s">
        <v>666</v>
      </c>
      <c r="I1505" s="263" t="s">
        <v>292</v>
      </c>
      <c r="J1505" t="s">
        <v>4807</v>
      </c>
      <c r="L1505">
        <f>IFERROR(INDEX(所属情報!$E:$E,MATCH(男子登録情報!A1505,所属情報!$A:$A,0)),"")</f>
        <v>492430</v>
      </c>
      <c r="M1505" t="str">
        <f t="shared" si="46"/>
        <v>田村　翔輝 (2)</v>
      </c>
      <c r="N1505" t="str">
        <f t="shared" si="47"/>
        <v>ﾀﾑﾗ ｼｮｳｷ</v>
      </c>
      <c r="O1505" t="str">
        <f>$J1505&amp;" "&amp;$I1505&amp;" "&amp;"("&amp;$F1505&amp;")"</f>
        <v>JPN Shoki (2)</v>
      </c>
      <c r="P1505" t="s">
        <v>4765</v>
      </c>
      <c r="Q1505" t="s">
        <v>4807</v>
      </c>
      <c r="R1505" s="118" t="str">
        <f>IF($B1505="","",RIGHT($E1505*1000+100+COUNTIF($E$2:$E1505,$E1505),9))</f>
        <v>050829102</v>
      </c>
    </row>
    <row r="1506" spans="1:18" customFormat="1" x14ac:dyDescent="0.4">
      <c r="A1506" s="259" t="s">
        <v>726</v>
      </c>
      <c r="B1506" s="259">
        <v>1505</v>
      </c>
      <c r="C1506" s="259" t="s">
        <v>4078</v>
      </c>
      <c r="D1506" s="259" t="s">
        <v>4079</v>
      </c>
      <c r="E1506" s="261">
        <v>20051107</v>
      </c>
      <c r="F1506" s="262">
        <v>2</v>
      </c>
      <c r="G1506">
        <v>21</v>
      </c>
      <c r="H1506" s="263" t="s">
        <v>495</v>
      </c>
      <c r="I1506" s="263" t="s">
        <v>4578</v>
      </c>
      <c r="J1506" t="s">
        <v>4807</v>
      </c>
      <c r="L1506">
        <f>IFERROR(INDEX(所属情報!$E:$E,MATCH(男子登録情報!A1506,所属情報!$A:$A,0)),"")</f>
        <v>492430</v>
      </c>
      <c r="M1506" t="str">
        <f t="shared" si="46"/>
        <v>野田　努 (2)</v>
      </c>
      <c r="N1506" t="str">
        <f t="shared" si="47"/>
        <v>ﾉﾀﾞ ﾂﾄﾑ</v>
      </c>
      <c r="O1506" t="str">
        <f>$J1506&amp;" "&amp;$I1506&amp;" "&amp;"("&amp;$F1506&amp;")"</f>
        <v>JPN Tsutomu (2)</v>
      </c>
      <c r="P1506" t="s">
        <v>4769</v>
      </c>
      <c r="Q1506" t="s">
        <v>4807</v>
      </c>
      <c r="R1506" s="118" t="str">
        <f>IF($B1506="","",RIGHT($E1506*1000+100+COUNTIF($E$2:$E1506,$E1506),9))</f>
        <v>051107101</v>
      </c>
    </row>
    <row r="1507" spans="1:18" customFormat="1" x14ac:dyDescent="0.4">
      <c r="A1507" s="259" t="s">
        <v>726</v>
      </c>
      <c r="B1507" s="259">
        <v>1506</v>
      </c>
      <c r="C1507" s="259" t="s">
        <v>4080</v>
      </c>
      <c r="D1507" s="259" t="s">
        <v>4081</v>
      </c>
      <c r="E1507" s="261">
        <v>20050704</v>
      </c>
      <c r="F1507" s="262">
        <v>2</v>
      </c>
      <c r="G1507">
        <v>28</v>
      </c>
      <c r="H1507" s="263" t="s">
        <v>4579</v>
      </c>
      <c r="I1507" s="263" t="s">
        <v>398</v>
      </c>
      <c r="J1507" t="s">
        <v>4807</v>
      </c>
      <c r="L1507">
        <f>IFERROR(INDEX(所属情報!$E:$E,MATCH(男子登録情報!A1507,所属情報!$A:$A,0)),"")</f>
        <v>492430</v>
      </c>
      <c r="M1507" t="str">
        <f t="shared" si="46"/>
        <v>前木場　獅音 (2)</v>
      </c>
      <c r="N1507" t="str">
        <f t="shared" si="47"/>
        <v>ﾏｴｺﾊﾞ ｼｵﾝ</v>
      </c>
      <c r="O1507" t="str">
        <f>$J1507&amp;" "&amp;$I1507&amp;" "&amp;"("&amp;$F1507&amp;")"</f>
        <v>JPN Shion (2)</v>
      </c>
      <c r="P1507" t="s">
        <v>4769</v>
      </c>
      <c r="Q1507" t="s">
        <v>4807</v>
      </c>
      <c r="R1507" s="118" t="str">
        <f>IF($B1507="","",RIGHT($E1507*1000+100+COUNTIF($E$2:$E1507,$E1507),9))</f>
        <v>050704103</v>
      </c>
    </row>
    <row r="1508" spans="1:18" customFormat="1" x14ac:dyDescent="0.4">
      <c r="A1508" s="259" t="s">
        <v>726</v>
      </c>
      <c r="B1508" s="259">
        <v>1507</v>
      </c>
      <c r="C1508" s="259" t="s">
        <v>4082</v>
      </c>
      <c r="D1508" s="259" t="s">
        <v>4083</v>
      </c>
      <c r="E1508" s="261">
        <v>20060125</v>
      </c>
      <c r="F1508" s="262">
        <v>2</v>
      </c>
      <c r="G1508">
        <v>33</v>
      </c>
      <c r="H1508" s="263" t="s">
        <v>2197</v>
      </c>
      <c r="I1508" s="263" t="s">
        <v>487</v>
      </c>
      <c r="J1508" t="s">
        <v>4807</v>
      </c>
      <c r="L1508">
        <f>IFERROR(INDEX(所属情報!$E:$E,MATCH(男子登録情報!A1508,所属情報!$A:$A,0)),"")</f>
        <v>492430</v>
      </c>
      <c r="M1508" t="str">
        <f t="shared" si="46"/>
        <v>村山　颯良 (2)</v>
      </c>
      <c r="N1508" t="str">
        <f t="shared" si="47"/>
        <v>ﾑﾗﾔﾏ ｿﾗ</v>
      </c>
      <c r="O1508" t="str">
        <f>$J1508&amp;" "&amp;$I1508&amp;" "&amp;"("&amp;$F1508&amp;")"</f>
        <v>JPN Sora (2)</v>
      </c>
      <c r="P1508" t="s">
        <v>4769</v>
      </c>
      <c r="Q1508" t="s">
        <v>4807</v>
      </c>
      <c r="R1508" s="118" t="str">
        <f>IF($B1508="","",RIGHT($E1508*1000+100+COUNTIF($E$2:$E1508,$E1508),9))</f>
        <v>060125103</v>
      </c>
    </row>
    <row r="1509" spans="1:18" customFormat="1" x14ac:dyDescent="0.4">
      <c r="A1509" s="259" t="s">
        <v>726</v>
      </c>
      <c r="B1509" s="259">
        <v>1508</v>
      </c>
      <c r="C1509" s="259" t="s">
        <v>5908</v>
      </c>
      <c r="D1509" s="259" t="s">
        <v>5909</v>
      </c>
      <c r="E1509" s="261">
        <v>20050505</v>
      </c>
      <c r="F1509" s="262">
        <v>1</v>
      </c>
      <c r="G1509">
        <v>33</v>
      </c>
      <c r="H1509" s="263" t="s">
        <v>248</v>
      </c>
      <c r="I1509" s="263" t="s">
        <v>179</v>
      </c>
      <c r="J1509" t="s">
        <v>4807</v>
      </c>
      <c r="L1509">
        <f>IFERROR(INDEX(所属情報!$E:$E,MATCH(男子登録情報!A1509,所属情報!$A:$A,0)),"")</f>
        <v>492430</v>
      </c>
      <c r="M1509" t="str">
        <f t="shared" si="46"/>
        <v>井上　隆世 (1)</v>
      </c>
      <c r="N1509" t="str">
        <f t="shared" si="47"/>
        <v>ｲﾉｳｴ ﾘｭｳｾｲ</v>
      </c>
      <c r="O1509" t="str">
        <f>$J1509&amp;" "&amp;$I1509&amp;" "&amp;"("&amp;$F1509&amp;")"</f>
        <v>JPN Ryusei (1)</v>
      </c>
      <c r="P1509" t="s">
        <v>4769</v>
      </c>
      <c r="Q1509" t="s">
        <v>4807</v>
      </c>
      <c r="R1509" s="118" t="str">
        <f>IF($B1509="","",RIGHT($E1509*1000+100+COUNTIF($E$2:$E1509,$E1509),9))</f>
        <v>050505104</v>
      </c>
    </row>
    <row r="1510" spans="1:18" customFormat="1" x14ac:dyDescent="0.4">
      <c r="A1510" s="259" t="s">
        <v>726</v>
      </c>
      <c r="B1510" s="259">
        <v>1509</v>
      </c>
      <c r="C1510" s="259" t="s">
        <v>5910</v>
      </c>
      <c r="D1510" s="259" t="s">
        <v>5911</v>
      </c>
      <c r="E1510" s="261">
        <v>20070224</v>
      </c>
      <c r="F1510" s="262">
        <v>1</v>
      </c>
      <c r="G1510">
        <v>37</v>
      </c>
      <c r="H1510" s="263" t="s">
        <v>6728</v>
      </c>
      <c r="I1510" s="263" t="s">
        <v>496</v>
      </c>
      <c r="J1510" t="s">
        <v>4807</v>
      </c>
      <c r="L1510">
        <f>IFERROR(INDEX(所属情報!$E:$E,MATCH(男子登録情報!A1510,所属情報!$A:$A,0)),"")</f>
        <v>492430</v>
      </c>
      <c r="M1510" t="str">
        <f t="shared" si="46"/>
        <v>大屋鋪　燈矢 (1)</v>
      </c>
      <c r="N1510" t="str">
        <f t="shared" si="47"/>
        <v>ｵｵﾔｼｷ ﾄｳﾔ</v>
      </c>
      <c r="O1510" t="str">
        <f>$J1510&amp;" "&amp;$I1510&amp;" "&amp;"("&amp;$F1510&amp;")"</f>
        <v>JPN Toya (1)</v>
      </c>
      <c r="P1510" t="s">
        <v>4769</v>
      </c>
      <c r="Q1510" t="s">
        <v>4807</v>
      </c>
      <c r="R1510" s="118" t="str">
        <f>IF($B1510="","",RIGHT($E1510*1000+100+COUNTIF($E$2:$E1510,$E1510),9))</f>
        <v>070224101</v>
      </c>
    </row>
    <row r="1511" spans="1:18" customFormat="1" x14ac:dyDescent="0.4">
      <c r="A1511" s="259" t="s">
        <v>726</v>
      </c>
      <c r="B1511" s="259">
        <v>1510</v>
      </c>
      <c r="C1511" s="259" t="s">
        <v>5912</v>
      </c>
      <c r="D1511" s="259" t="s">
        <v>5913</v>
      </c>
      <c r="E1511" s="261">
        <v>20060826</v>
      </c>
      <c r="F1511" s="262">
        <v>1</v>
      </c>
      <c r="G1511">
        <v>27</v>
      </c>
      <c r="H1511" s="263" t="s">
        <v>85</v>
      </c>
      <c r="I1511" s="263" t="s">
        <v>6729</v>
      </c>
      <c r="J1511" t="s">
        <v>4807</v>
      </c>
      <c r="L1511">
        <f>IFERROR(INDEX(所属情報!$E:$E,MATCH(男子登録情報!A1511,所属情報!$A:$A,0)),"")</f>
        <v>492430</v>
      </c>
      <c r="M1511" t="str">
        <f t="shared" si="46"/>
        <v>小野　明育 (1)</v>
      </c>
      <c r="N1511" t="str">
        <f t="shared" si="47"/>
        <v>ｵﾉ ｱｽｸ</v>
      </c>
      <c r="O1511" t="str">
        <f>$J1511&amp;" "&amp;$I1511&amp;" "&amp;"("&amp;$F1511&amp;")"</f>
        <v>JPN Asuku (1)</v>
      </c>
      <c r="P1511" t="s">
        <v>4769</v>
      </c>
      <c r="Q1511" t="s">
        <v>4807</v>
      </c>
      <c r="R1511" s="118" t="str">
        <f>IF($B1511="","",RIGHT($E1511*1000+100+COUNTIF($E$2:$E1511,$E1511),9))</f>
        <v>060826101</v>
      </c>
    </row>
    <row r="1512" spans="1:18" customFormat="1" x14ac:dyDescent="0.4">
      <c r="A1512" s="259" t="s">
        <v>726</v>
      </c>
      <c r="B1512" s="259">
        <v>1511</v>
      </c>
      <c r="C1512" s="259" t="s">
        <v>5914</v>
      </c>
      <c r="D1512" s="259" t="s">
        <v>5915</v>
      </c>
      <c r="E1512" s="261">
        <v>20070312</v>
      </c>
      <c r="F1512" s="262">
        <v>1</v>
      </c>
      <c r="G1512">
        <v>28</v>
      </c>
      <c r="H1512" s="263" t="s">
        <v>6730</v>
      </c>
      <c r="I1512" s="263" t="s">
        <v>6731</v>
      </c>
      <c r="J1512" t="s">
        <v>4807</v>
      </c>
      <c r="L1512">
        <f>IFERROR(INDEX(所属情報!$E:$E,MATCH(男子登録情報!A1512,所属情報!$A:$A,0)),"")</f>
        <v>492430</v>
      </c>
      <c r="M1512" t="str">
        <f t="shared" si="46"/>
        <v>國友　勇旗 (1)</v>
      </c>
      <c r="N1512" t="str">
        <f t="shared" si="47"/>
        <v>ｸﾆﾄﾓ ｲｯｷ</v>
      </c>
      <c r="O1512" t="str">
        <f>$J1512&amp;" "&amp;$I1512&amp;" "&amp;"("&amp;$F1512&amp;")"</f>
        <v>JPN Ikki (1)</v>
      </c>
      <c r="P1512" t="s">
        <v>4769</v>
      </c>
      <c r="Q1512" t="s">
        <v>4807</v>
      </c>
      <c r="R1512" s="118" t="str">
        <f>IF($B1512="","",RIGHT($E1512*1000+100+COUNTIF($E$2:$E1512,$E1512),9))</f>
        <v>070312101</v>
      </c>
    </row>
    <row r="1513" spans="1:18" customFormat="1" x14ac:dyDescent="0.4">
      <c r="A1513" s="259" t="s">
        <v>726</v>
      </c>
      <c r="B1513" s="259">
        <v>1512</v>
      </c>
      <c r="C1513" s="259" t="s">
        <v>5916</v>
      </c>
      <c r="D1513" s="259" t="s">
        <v>5917</v>
      </c>
      <c r="E1513" s="261">
        <v>20061112</v>
      </c>
      <c r="F1513" s="262">
        <v>1</v>
      </c>
      <c r="G1513">
        <v>33</v>
      </c>
      <c r="H1513" s="263" t="s">
        <v>114</v>
      </c>
      <c r="I1513" s="263" t="s">
        <v>39</v>
      </c>
      <c r="J1513" t="s">
        <v>4807</v>
      </c>
      <c r="L1513">
        <f>IFERROR(INDEX(所属情報!$E:$E,MATCH(男子登録情報!A1513,所属情報!$A:$A,0)),"")</f>
        <v>492430</v>
      </c>
      <c r="M1513" t="str">
        <f t="shared" si="46"/>
        <v>斎藤　翼 (1)</v>
      </c>
      <c r="N1513" t="str">
        <f t="shared" si="47"/>
        <v>ｻｲﾄｳ ﾂﾊﾞｻ</v>
      </c>
      <c r="O1513" t="str">
        <f>$J1513&amp;" "&amp;$I1513&amp;" "&amp;"("&amp;$F1513&amp;")"</f>
        <v>JPN Tsubasa (1)</v>
      </c>
      <c r="P1513" t="s">
        <v>4769</v>
      </c>
      <c r="Q1513" t="s">
        <v>4807</v>
      </c>
      <c r="R1513" s="118" t="str">
        <f>IF($B1513="","",RIGHT($E1513*1000+100+COUNTIF($E$2:$E1513,$E1513),9))</f>
        <v>061112101</v>
      </c>
    </row>
    <row r="1514" spans="1:18" customFormat="1" x14ac:dyDescent="0.4">
      <c r="A1514" s="259" t="s">
        <v>726</v>
      </c>
      <c r="B1514" s="259">
        <v>1513</v>
      </c>
      <c r="C1514" s="259" t="s">
        <v>5918</v>
      </c>
      <c r="D1514" s="259" t="s">
        <v>5919</v>
      </c>
      <c r="E1514" s="261">
        <v>20060809</v>
      </c>
      <c r="F1514" s="262">
        <v>1</v>
      </c>
      <c r="G1514">
        <v>28</v>
      </c>
      <c r="H1514" s="263" t="s">
        <v>61</v>
      </c>
      <c r="I1514" s="263" t="s">
        <v>75</v>
      </c>
      <c r="J1514" t="s">
        <v>4807</v>
      </c>
      <c r="L1514">
        <f>IFERROR(INDEX(所属情報!$E:$E,MATCH(男子登録情報!A1514,所属情報!$A:$A,0)),"")</f>
        <v>492430</v>
      </c>
      <c r="M1514" t="str">
        <f t="shared" si="46"/>
        <v>谷口　颯汰 (1)</v>
      </c>
      <c r="N1514" t="str">
        <f t="shared" si="47"/>
        <v>ﾀﾆｸﾞﾁ ｿｳﾀ</v>
      </c>
      <c r="O1514" t="str">
        <f>$J1514&amp;" "&amp;$I1514&amp;" "&amp;"("&amp;$F1514&amp;")"</f>
        <v>JPN Sota (1)</v>
      </c>
      <c r="P1514" t="s">
        <v>4769</v>
      </c>
      <c r="Q1514" t="s">
        <v>4807</v>
      </c>
      <c r="R1514" s="118" t="str">
        <f>IF($B1514="","",RIGHT($E1514*1000+100+COUNTIF($E$2:$E1514,$E1514),9))</f>
        <v>060809101</v>
      </c>
    </row>
    <row r="1515" spans="1:18" customFormat="1" x14ac:dyDescent="0.4">
      <c r="A1515" s="259" t="s">
        <v>726</v>
      </c>
      <c r="B1515" s="259">
        <v>1514</v>
      </c>
      <c r="C1515" s="259" t="s">
        <v>5920</v>
      </c>
      <c r="D1515" s="259" t="s">
        <v>5921</v>
      </c>
      <c r="E1515" s="261">
        <v>20070101</v>
      </c>
      <c r="F1515" s="262">
        <v>1</v>
      </c>
      <c r="G1515">
        <v>28</v>
      </c>
      <c r="H1515" s="263" t="s">
        <v>6732</v>
      </c>
      <c r="I1515" s="263" t="s">
        <v>75</v>
      </c>
      <c r="J1515" t="s">
        <v>4807</v>
      </c>
      <c r="L1515">
        <f>IFERROR(INDEX(所属情報!$E:$E,MATCH(男子登録情報!A1515,所属情報!$A:$A,0)),"")</f>
        <v>492430</v>
      </c>
      <c r="M1515" t="str">
        <f t="shared" si="46"/>
        <v>津崎　颯大 (1)</v>
      </c>
      <c r="N1515" t="str">
        <f t="shared" si="47"/>
        <v>ﾂｻﾞｷ ｿｳﾀ</v>
      </c>
      <c r="O1515" t="str">
        <f>$J1515&amp;" "&amp;$I1515&amp;" "&amp;"("&amp;$F1515&amp;")"</f>
        <v>JPN Sota (1)</v>
      </c>
      <c r="P1515" t="s">
        <v>4769</v>
      </c>
      <c r="Q1515" t="s">
        <v>4807</v>
      </c>
      <c r="R1515" s="118" t="str">
        <f>IF($B1515="","",RIGHT($E1515*1000+100+COUNTIF($E$2:$E1515,$E1515),9))</f>
        <v>070101101</v>
      </c>
    </row>
    <row r="1516" spans="1:18" customFormat="1" x14ac:dyDescent="0.4">
      <c r="A1516" s="259" t="s">
        <v>726</v>
      </c>
      <c r="B1516" s="259">
        <v>1515</v>
      </c>
      <c r="C1516" s="259" t="s">
        <v>5922</v>
      </c>
      <c r="D1516" s="259" t="s">
        <v>5923</v>
      </c>
      <c r="E1516" s="261">
        <v>20060729</v>
      </c>
      <c r="F1516" s="262">
        <v>1</v>
      </c>
      <c r="G1516">
        <v>28</v>
      </c>
      <c r="H1516" s="263" t="s">
        <v>144</v>
      </c>
      <c r="I1516" s="263" t="s">
        <v>54</v>
      </c>
      <c r="J1516" t="s">
        <v>4807</v>
      </c>
      <c r="L1516">
        <f>IFERROR(INDEX(所属情報!$E:$E,MATCH(男子登録情報!A1516,所属情報!$A:$A,0)),"")</f>
        <v>492430</v>
      </c>
      <c r="M1516" t="str">
        <f t="shared" si="46"/>
        <v>中尾　香輝 (1)</v>
      </c>
      <c r="N1516" t="str">
        <f t="shared" si="47"/>
        <v>ﾅｶｵ ｺｳｷ</v>
      </c>
      <c r="O1516" t="str">
        <f>$J1516&amp;" "&amp;$I1516&amp;" "&amp;"("&amp;$F1516&amp;")"</f>
        <v>JPN Koki (1)</v>
      </c>
      <c r="P1516" t="s">
        <v>4769</v>
      </c>
      <c r="Q1516" t="s">
        <v>4807</v>
      </c>
      <c r="R1516" s="118" t="str">
        <f>IF($B1516="","",RIGHT($E1516*1000+100+COUNTIF($E$2:$E1516,$E1516),9))</f>
        <v>060729101</v>
      </c>
    </row>
    <row r="1517" spans="1:18" customFormat="1" x14ac:dyDescent="0.4">
      <c r="A1517" s="259" t="s">
        <v>726</v>
      </c>
      <c r="B1517" s="259">
        <v>1516</v>
      </c>
      <c r="C1517" s="259" t="s">
        <v>5924</v>
      </c>
      <c r="D1517" s="259" t="s">
        <v>5925</v>
      </c>
      <c r="E1517" s="261">
        <v>20060712</v>
      </c>
      <c r="F1517" s="262">
        <v>1</v>
      </c>
      <c r="G1517">
        <v>28</v>
      </c>
      <c r="H1517" s="263" t="s">
        <v>6733</v>
      </c>
      <c r="I1517" s="263" t="s">
        <v>54</v>
      </c>
      <c r="J1517" t="s">
        <v>4807</v>
      </c>
      <c r="L1517">
        <f>IFERROR(INDEX(所属情報!$E:$E,MATCH(男子登録情報!A1517,所属情報!$A:$A,0)),"")</f>
        <v>492430</v>
      </c>
      <c r="M1517" t="str">
        <f t="shared" si="46"/>
        <v>藤本　虹輝 (1)</v>
      </c>
      <c r="N1517" t="str">
        <f t="shared" si="47"/>
        <v>ﾌｼﾞﾓﾄ ｺｳｷ</v>
      </c>
      <c r="O1517" t="str">
        <f>$J1517&amp;" "&amp;$I1517&amp;" "&amp;"("&amp;$F1517&amp;")"</f>
        <v>JPN Koki (1)</v>
      </c>
      <c r="P1517" t="s">
        <v>4769</v>
      </c>
      <c r="Q1517" t="s">
        <v>4807</v>
      </c>
      <c r="R1517" s="118" t="str">
        <f>IF($B1517="","",RIGHT($E1517*1000+100+COUNTIF($E$2:$E1517,$E1517),9))</f>
        <v>060712101</v>
      </c>
    </row>
    <row r="1518" spans="1:18" customFormat="1" x14ac:dyDescent="0.4">
      <c r="A1518" s="259" t="s">
        <v>726</v>
      </c>
      <c r="B1518" s="259">
        <v>1517</v>
      </c>
      <c r="C1518" s="259" t="s">
        <v>5926</v>
      </c>
      <c r="D1518" s="259" t="s">
        <v>5927</v>
      </c>
      <c r="E1518" s="261">
        <v>20060911</v>
      </c>
      <c r="F1518" s="262">
        <v>1</v>
      </c>
      <c r="G1518">
        <v>28</v>
      </c>
      <c r="H1518" s="263" t="s">
        <v>27</v>
      </c>
      <c r="I1518" s="263" t="s">
        <v>113</v>
      </c>
      <c r="J1518" t="s">
        <v>4807</v>
      </c>
      <c r="L1518">
        <f>IFERROR(INDEX(所属情報!$E:$E,MATCH(男子登録情報!A1518,所属情報!$A:$A,0)),"")</f>
        <v>492430</v>
      </c>
      <c r="M1518" t="str">
        <f t="shared" si="46"/>
        <v>藤本　健吾 (1)</v>
      </c>
      <c r="N1518" t="str">
        <f t="shared" si="47"/>
        <v>ﾌｼﾞﾓﾄ ｹﾝｺﾞ</v>
      </c>
      <c r="O1518" t="str">
        <f>$J1518&amp;" "&amp;$I1518&amp;" "&amp;"("&amp;$F1518&amp;")"</f>
        <v>JPN Kengo (1)</v>
      </c>
      <c r="P1518" t="s">
        <v>4769</v>
      </c>
      <c r="Q1518" t="s">
        <v>4807</v>
      </c>
      <c r="R1518" s="118" t="str">
        <f>IF($B1518="","",RIGHT($E1518*1000+100+COUNTIF($E$2:$E1518,$E1518),9))</f>
        <v>060911102</v>
      </c>
    </row>
    <row r="1519" spans="1:18" customFormat="1" x14ac:dyDescent="0.4">
      <c r="A1519" s="259" t="s">
        <v>726</v>
      </c>
      <c r="B1519" s="259">
        <v>1518</v>
      </c>
      <c r="C1519" s="259" t="s">
        <v>5928</v>
      </c>
      <c r="D1519" s="259" t="s">
        <v>5929</v>
      </c>
      <c r="E1519" s="261">
        <v>20060512</v>
      </c>
      <c r="F1519" s="262">
        <v>1</v>
      </c>
      <c r="G1519">
        <v>28</v>
      </c>
      <c r="H1519" s="263" t="s">
        <v>4647</v>
      </c>
      <c r="I1519" s="263" t="s">
        <v>430</v>
      </c>
      <c r="J1519" t="s">
        <v>4807</v>
      </c>
      <c r="L1519">
        <f>IFERROR(INDEX(所属情報!$E:$E,MATCH(男子登録情報!A1519,所属情報!$A:$A,0)),"")</f>
        <v>492430</v>
      </c>
      <c r="M1519" t="str">
        <f t="shared" si="46"/>
        <v>松浦　寛明 (1)</v>
      </c>
      <c r="N1519" t="str">
        <f t="shared" si="47"/>
        <v>ﾏﾂｳﾗ ﾋﾛｱｷ</v>
      </c>
      <c r="O1519" t="str">
        <f>$J1519&amp;" "&amp;$I1519&amp;" "&amp;"("&amp;$F1519&amp;")"</f>
        <v>JPN Hiroaki (1)</v>
      </c>
      <c r="P1519" t="s">
        <v>4769</v>
      </c>
      <c r="Q1519" t="s">
        <v>4807</v>
      </c>
      <c r="R1519" s="118" t="str">
        <f>IF($B1519="","",RIGHT($E1519*1000+100+COUNTIF($E$2:$E1519,$E1519),9))</f>
        <v>060512102</v>
      </c>
    </row>
    <row r="1520" spans="1:18" customFormat="1" x14ac:dyDescent="0.4">
      <c r="A1520" s="259" t="s">
        <v>726</v>
      </c>
      <c r="B1520" s="259">
        <v>1519</v>
      </c>
      <c r="C1520" s="259" t="s">
        <v>5930</v>
      </c>
      <c r="D1520" s="259" t="s">
        <v>5931</v>
      </c>
      <c r="E1520" s="261">
        <v>20061215</v>
      </c>
      <c r="F1520" s="262">
        <v>1</v>
      </c>
      <c r="G1520">
        <v>28</v>
      </c>
      <c r="H1520" s="263" t="s">
        <v>182</v>
      </c>
      <c r="I1520" s="263" t="s">
        <v>105</v>
      </c>
      <c r="J1520" t="s">
        <v>4807</v>
      </c>
      <c r="L1520">
        <f>IFERROR(INDEX(所属情報!$E:$E,MATCH(男子登録情報!A1520,所属情報!$A:$A,0)),"")</f>
        <v>492430</v>
      </c>
      <c r="M1520" t="str">
        <f t="shared" si="46"/>
        <v>松山　瑠希 (1)</v>
      </c>
      <c r="N1520" t="str">
        <f t="shared" si="47"/>
        <v>ﾏﾂﾔﾏ ﾘｭｳｷ</v>
      </c>
      <c r="O1520" t="str">
        <f>$J1520&amp;" "&amp;$I1520&amp;" "&amp;"("&amp;$F1520&amp;")"</f>
        <v>JPN Ryuki (1)</v>
      </c>
      <c r="P1520" t="s">
        <v>4769</v>
      </c>
      <c r="Q1520" t="s">
        <v>4807</v>
      </c>
      <c r="R1520" s="118" t="str">
        <f>IF($B1520="","",RIGHT($E1520*1000+100+COUNTIF($E$2:$E1520,$E1520),9))</f>
        <v>061215102</v>
      </c>
    </row>
    <row r="1521" spans="1:18" customFormat="1" x14ac:dyDescent="0.4">
      <c r="A1521" s="259" t="s">
        <v>740</v>
      </c>
      <c r="B1521" s="259">
        <v>1520</v>
      </c>
      <c r="C1521" s="259" t="s">
        <v>2744</v>
      </c>
      <c r="D1521" s="259" t="s">
        <v>2745</v>
      </c>
      <c r="E1521" s="261">
        <v>20030418</v>
      </c>
      <c r="F1521" s="262">
        <v>4</v>
      </c>
      <c r="G1521">
        <v>27</v>
      </c>
      <c r="H1521" s="263" t="s">
        <v>762</v>
      </c>
      <c r="I1521" s="263" t="s">
        <v>55</v>
      </c>
      <c r="J1521" t="s">
        <v>4807</v>
      </c>
      <c r="L1521">
        <f>IFERROR(INDEX(所属情報!$E:$E,MATCH(男子登録情報!A1521,所属情報!$A:$A,0)),"")</f>
        <v>492355</v>
      </c>
      <c r="M1521" t="str">
        <f t="shared" si="46"/>
        <v>大葉　遼 (4)</v>
      </c>
      <c r="N1521" t="str">
        <f t="shared" si="47"/>
        <v>ｵｵﾊﾞ ﾘｮｳ</v>
      </c>
      <c r="O1521" t="str">
        <f>$J1521&amp;" "&amp;$I1521&amp;" "&amp;"("&amp;$F1521&amp;")"</f>
        <v>JPN Ryo (4)</v>
      </c>
      <c r="P1521" t="s">
        <v>4769</v>
      </c>
      <c r="Q1521" t="s">
        <v>4807</v>
      </c>
      <c r="R1521" s="118" t="str">
        <f>IF($B1521="","",RIGHT($E1521*1000+100+COUNTIF($E$2:$E1521,$E1521),9))</f>
        <v>030418101</v>
      </c>
    </row>
    <row r="1522" spans="1:18" customFormat="1" x14ac:dyDescent="0.4">
      <c r="A1522" s="259" t="s">
        <v>740</v>
      </c>
      <c r="B1522" s="259">
        <v>1521</v>
      </c>
      <c r="C1522" s="259" t="s">
        <v>2746</v>
      </c>
      <c r="D1522" s="259" t="s">
        <v>2747</v>
      </c>
      <c r="E1522" s="261">
        <v>20031122</v>
      </c>
      <c r="F1522" s="262">
        <v>4</v>
      </c>
      <c r="G1522">
        <v>27</v>
      </c>
      <c r="H1522" s="263" t="s">
        <v>2748</v>
      </c>
      <c r="I1522" s="263" t="s">
        <v>1675</v>
      </c>
      <c r="J1522" t="s">
        <v>4807</v>
      </c>
      <c r="L1522">
        <f>IFERROR(INDEX(所属情報!$E:$E,MATCH(男子登録情報!A1522,所属情報!$A:$A,0)),"")</f>
        <v>492355</v>
      </c>
      <c r="M1522" t="str">
        <f t="shared" si="46"/>
        <v>押井　耀 (4)</v>
      </c>
      <c r="N1522" t="str">
        <f t="shared" si="47"/>
        <v>ｵｼｲ ｶｶﾞﾔ</v>
      </c>
      <c r="O1522" t="str">
        <f>$J1522&amp;" "&amp;$I1522&amp;" "&amp;"("&amp;$F1522&amp;")"</f>
        <v>JPN Kagaya (4)</v>
      </c>
      <c r="P1522" t="s">
        <v>4769</v>
      </c>
      <c r="Q1522" t="s">
        <v>4807</v>
      </c>
      <c r="R1522" s="118" t="str">
        <f>IF($B1522="","",RIGHT($E1522*1000+100+COUNTIF($E$2:$E1522,$E1522),9))</f>
        <v>031122102</v>
      </c>
    </row>
    <row r="1523" spans="1:18" customFormat="1" x14ac:dyDescent="0.4">
      <c r="A1523" s="259" t="s">
        <v>740</v>
      </c>
      <c r="B1523" s="259">
        <v>1522</v>
      </c>
      <c r="C1523" s="259" t="s">
        <v>2749</v>
      </c>
      <c r="D1523" s="259" t="s">
        <v>2750</v>
      </c>
      <c r="E1523" s="261">
        <v>20031026</v>
      </c>
      <c r="F1523" s="262">
        <v>4</v>
      </c>
      <c r="G1523">
        <v>27</v>
      </c>
      <c r="H1523" s="263" t="s">
        <v>983</v>
      </c>
      <c r="I1523" s="263" t="s">
        <v>2751</v>
      </c>
      <c r="J1523" t="s">
        <v>4807</v>
      </c>
      <c r="L1523">
        <f>IFERROR(INDEX(所属情報!$E:$E,MATCH(男子登録情報!A1523,所属情報!$A:$A,0)),"")</f>
        <v>492355</v>
      </c>
      <c r="M1523" t="str">
        <f t="shared" si="46"/>
        <v>梶田　風也 (4)</v>
      </c>
      <c r="N1523" t="str">
        <f t="shared" si="47"/>
        <v>ｶｼﾞﾀ ﾌｳﾔ</v>
      </c>
      <c r="O1523" t="str">
        <f>$J1523&amp;" "&amp;$I1523&amp;" "&amp;"("&amp;$F1523&amp;")"</f>
        <v>JPN Fuya (4)</v>
      </c>
      <c r="P1523" t="s">
        <v>4769</v>
      </c>
      <c r="Q1523" t="s">
        <v>4807</v>
      </c>
      <c r="R1523" s="118" t="str">
        <f>IF($B1523="","",RIGHT($E1523*1000+100+COUNTIF($E$2:$E1523,$E1523),9))</f>
        <v>031026103</v>
      </c>
    </row>
    <row r="1524" spans="1:18" customFormat="1" x14ac:dyDescent="0.4">
      <c r="A1524" s="259" t="s">
        <v>740</v>
      </c>
      <c r="B1524" s="259">
        <v>1523</v>
      </c>
      <c r="C1524" s="259" t="s">
        <v>2752</v>
      </c>
      <c r="D1524" s="259" t="s">
        <v>2753</v>
      </c>
      <c r="E1524" s="261">
        <v>20031222</v>
      </c>
      <c r="F1524" s="262">
        <v>4</v>
      </c>
      <c r="G1524">
        <v>26</v>
      </c>
      <c r="H1524" s="263" t="s">
        <v>547</v>
      </c>
      <c r="I1524" s="263" t="s">
        <v>266</v>
      </c>
      <c r="J1524" t="s">
        <v>4807</v>
      </c>
      <c r="L1524">
        <f>IFERROR(INDEX(所属情報!$E:$E,MATCH(男子登録情報!A1524,所属情報!$A:$A,0)),"")</f>
        <v>492355</v>
      </c>
      <c r="M1524" t="str">
        <f t="shared" si="46"/>
        <v>北澤　太晟 (4)</v>
      </c>
      <c r="N1524" t="str">
        <f t="shared" si="47"/>
        <v>ｷﾀｻﾞﾜ ﾀｲｾｲ</v>
      </c>
      <c r="O1524" t="str">
        <f>$J1524&amp;" "&amp;$I1524&amp;" "&amp;"("&amp;$F1524&amp;")"</f>
        <v>JPN Taisei (4)</v>
      </c>
      <c r="P1524" t="s">
        <v>4766</v>
      </c>
      <c r="Q1524" t="s">
        <v>4807</v>
      </c>
      <c r="R1524" s="118" t="str">
        <f>IF($B1524="","",RIGHT($E1524*1000+100+COUNTIF($E$2:$E1524,$E1524),9))</f>
        <v>031222101</v>
      </c>
    </row>
    <row r="1525" spans="1:18" customFormat="1" x14ac:dyDescent="0.4">
      <c r="A1525" s="259" t="s">
        <v>740</v>
      </c>
      <c r="B1525" s="259">
        <v>1524</v>
      </c>
      <c r="C1525" s="259" t="s">
        <v>973</v>
      </c>
      <c r="D1525" s="259" t="s">
        <v>2754</v>
      </c>
      <c r="E1525" s="261">
        <v>20030607</v>
      </c>
      <c r="F1525" s="262">
        <v>4</v>
      </c>
      <c r="G1525">
        <v>27</v>
      </c>
      <c r="H1525" s="263" t="s">
        <v>174</v>
      </c>
      <c r="I1525" s="263" t="s">
        <v>404</v>
      </c>
      <c r="J1525" t="s">
        <v>4807</v>
      </c>
      <c r="L1525">
        <f>IFERROR(INDEX(所属情報!$E:$E,MATCH(男子登録情報!A1525,所属情報!$A:$A,0)),"")</f>
        <v>492355</v>
      </c>
      <c r="M1525" t="str">
        <f t="shared" si="46"/>
        <v>木村　元 (4)</v>
      </c>
      <c r="N1525" t="str">
        <f t="shared" si="47"/>
        <v>ｷﾑﾗ ﾊｼﾞﾒ</v>
      </c>
      <c r="O1525" t="str">
        <f>$J1525&amp;" "&amp;$I1525&amp;" "&amp;"("&amp;$F1525&amp;")"</f>
        <v>JPN Hajime (4)</v>
      </c>
      <c r="P1525" t="s">
        <v>4766</v>
      </c>
      <c r="Q1525" t="s">
        <v>4807</v>
      </c>
      <c r="R1525" s="118" t="str">
        <f>IF($B1525="","",RIGHT($E1525*1000+100+COUNTIF($E$2:$E1525,$E1525),9))</f>
        <v>030607101</v>
      </c>
    </row>
    <row r="1526" spans="1:18" customFormat="1" x14ac:dyDescent="0.4">
      <c r="A1526" s="259" t="s">
        <v>740</v>
      </c>
      <c r="B1526" s="259">
        <v>1525</v>
      </c>
      <c r="C1526" s="259" t="s">
        <v>2755</v>
      </c>
      <c r="D1526" s="259" t="s">
        <v>2756</v>
      </c>
      <c r="E1526" s="261">
        <v>20040127</v>
      </c>
      <c r="F1526" s="262">
        <v>4</v>
      </c>
      <c r="G1526">
        <v>27</v>
      </c>
      <c r="H1526" s="263" t="s">
        <v>174</v>
      </c>
      <c r="I1526" s="263" t="s">
        <v>756</v>
      </c>
      <c r="J1526" t="s">
        <v>4807</v>
      </c>
      <c r="L1526">
        <f>IFERROR(INDEX(所属情報!$E:$E,MATCH(男子登録情報!A1526,所属情報!$A:$A,0)),"")</f>
        <v>492355</v>
      </c>
      <c r="M1526" t="str">
        <f t="shared" si="46"/>
        <v>木村　海和 (4)</v>
      </c>
      <c r="N1526" t="str">
        <f t="shared" si="47"/>
        <v>ｷﾑﾗ ﾐﾅﾄ</v>
      </c>
      <c r="O1526" t="str">
        <f>$J1526&amp;" "&amp;$I1526&amp;" "&amp;"("&amp;$F1526&amp;")"</f>
        <v>JPN Minato (4)</v>
      </c>
      <c r="P1526" t="s">
        <v>4766</v>
      </c>
      <c r="Q1526" t="s">
        <v>4807</v>
      </c>
      <c r="R1526" s="118" t="str">
        <f>IF($B1526="","",RIGHT($E1526*1000+100+COUNTIF($E$2:$E1526,$E1526),9))</f>
        <v>040127101</v>
      </c>
    </row>
    <row r="1527" spans="1:18" customFormat="1" x14ac:dyDescent="0.4">
      <c r="A1527" s="259" t="s">
        <v>740</v>
      </c>
      <c r="B1527" s="259">
        <v>1526</v>
      </c>
      <c r="C1527" s="259" t="s">
        <v>2757</v>
      </c>
      <c r="D1527" s="259" t="s">
        <v>2758</v>
      </c>
      <c r="E1527" s="261">
        <v>20040205</v>
      </c>
      <c r="F1527" s="262">
        <v>4</v>
      </c>
      <c r="G1527">
        <v>27</v>
      </c>
      <c r="H1527" s="263" t="s">
        <v>2759</v>
      </c>
      <c r="I1527" s="263" t="s">
        <v>2760</v>
      </c>
      <c r="J1527" t="s">
        <v>4807</v>
      </c>
      <c r="L1527">
        <f>IFERROR(INDEX(所属情報!$E:$E,MATCH(男子登録情報!A1527,所属情報!$A:$A,0)),"")</f>
        <v>492355</v>
      </c>
      <c r="M1527" t="str">
        <f t="shared" si="46"/>
        <v>黒岩　依央 (4)</v>
      </c>
      <c r="N1527" t="str">
        <f t="shared" si="47"/>
        <v>ｸﾛｲﾜ ｲｵ</v>
      </c>
      <c r="O1527" t="str">
        <f>$J1527&amp;" "&amp;$I1527&amp;" "&amp;"("&amp;$F1527&amp;")"</f>
        <v>JPN Io (4)</v>
      </c>
      <c r="P1527" t="s">
        <v>4789</v>
      </c>
      <c r="Q1527" t="s">
        <v>4807</v>
      </c>
      <c r="R1527" s="118" t="str">
        <f>IF($B1527="","",RIGHT($E1527*1000+100+COUNTIF($E$2:$E1527,$E1527),9))</f>
        <v>040205103</v>
      </c>
    </row>
    <row r="1528" spans="1:18" customFormat="1" x14ac:dyDescent="0.4">
      <c r="A1528" s="259" t="s">
        <v>740</v>
      </c>
      <c r="B1528" s="259">
        <v>1527</v>
      </c>
      <c r="C1528" s="259" t="s">
        <v>2761</v>
      </c>
      <c r="D1528" s="259" t="s">
        <v>2762</v>
      </c>
      <c r="E1528" s="261">
        <v>20040124</v>
      </c>
      <c r="F1528" s="262">
        <v>4</v>
      </c>
      <c r="G1528">
        <v>29</v>
      </c>
      <c r="H1528" s="263" t="s">
        <v>536</v>
      </c>
      <c r="I1528" s="263" t="s">
        <v>141</v>
      </c>
      <c r="J1528" t="s">
        <v>4807</v>
      </c>
      <c r="L1528">
        <f>IFERROR(INDEX(所属情報!$E:$E,MATCH(男子登録情報!A1528,所属情報!$A:$A,0)),"")</f>
        <v>492355</v>
      </c>
      <c r="M1528" t="str">
        <f t="shared" si="46"/>
        <v>國谷　和飛 (4)</v>
      </c>
      <c r="N1528" t="str">
        <f t="shared" si="47"/>
        <v>ｸﾆﾀﾆ ｶｽﾞﾄ</v>
      </c>
      <c r="O1528" t="str">
        <f>$J1528&amp;" "&amp;$I1528&amp;" "&amp;"("&amp;$F1528&amp;")"</f>
        <v>JPN Kazuto (4)</v>
      </c>
      <c r="P1528" t="s">
        <v>4768</v>
      </c>
      <c r="Q1528" t="s">
        <v>4807</v>
      </c>
      <c r="R1528" s="118" t="str">
        <f>IF($B1528="","",RIGHT($E1528*1000+100+COUNTIF($E$2:$E1528,$E1528),9))</f>
        <v>040124102</v>
      </c>
    </row>
    <row r="1529" spans="1:18" customFormat="1" x14ac:dyDescent="0.4">
      <c r="A1529" s="259" t="s">
        <v>740</v>
      </c>
      <c r="B1529" s="259">
        <v>1528</v>
      </c>
      <c r="C1529" s="259" t="s">
        <v>2763</v>
      </c>
      <c r="D1529" s="259" t="s">
        <v>2764</v>
      </c>
      <c r="E1529" s="261">
        <v>20030910</v>
      </c>
      <c r="F1529" s="262">
        <v>4</v>
      </c>
      <c r="G1529">
        <v>27</v>
      </c>
      <c r="H1529" s="263" t="s">
        <v>2765</v>
      </c>
      <c r="I1529" s="263" t="s">
        <v>107</v>
      </c>
      <c r="J1529" t="s">
        <v>4807</v>
      </c>
      <c r="L1529">
        <f>IFERROR(INDEX(所属情報!$E:$E,MATCH(男子登録情報!A1529,所属情報!$A:$A,0)),"")</f>
        <v>492355</v>
      </c>
      <c r="M1529" t="str">
        <f t="shared" si="46"/>
        <v>陶　康平 (4)</v>
      </c>
      <c r="N1529" t="str">
        <f t="shared" si="47"/>
        <v>ｽｴ ｺｳﾍｲ</v>
      </c>
      <c r="O1529" t="str">
        <f>$J1529&amp;" "&amp;$I1529&amp;" "&amp;"("&amp;$F1529&amp;")"</f>
        <v>JPN Kohei (4)</v>
      </c>
      <c r="P1529" t="s">
        <v>4766</v>
      </c>
      <c r="Q1529" t="s">
        <v>4807</v>
      </c>
      <c r="R1529" s="118" t="str">
        <f>IF($B1529="","",RIGHT($E1529*1000+100+COUNTIF($E$2:$E1529,$E1529),9))</f>
        <v>030910103</v>
      </c>
    </row>
    <row r="1530" spans="1:18" customFormat="1" x14ac:dyDescent="0.4">
      <c r="A1530" s="259" t="s">
        <v>740</v>
      </c>
      <c r="B1530" s="259">
        <v>1529</v>
      </c>
      <c r="C1530" s="259" t="s">
        <v>5932</v>
      </c>
      <c r="D1530" s="259" t="s">
        <v>2766</v>
      </c>
      <c r="E1530" s="261">
        <v>20030807</v>
      </c>
      <c r="F1530" s="262">
        <v>4</v>
      </c>
      <c r="G1530">
        <v>27</v>
      </c>
      <c r="H1530" s="263" t="s">
        <v>361</v>
      </c>
      <c r="I1530" s="263" t="s">
        <v>246</v>
      </c>
      <c r="J1530" t="s">
        <v>4807</v>
      </c>
      <c r="L1530">
        <f>IFERROR(INDEX(所属情報!$E:$E,MATCH(男子登録情報!A1530,所属情報!$A:$A,0)),"")</f>
        <v>492355</v>
      </c>
      <c r="M1530" t="str">
        <f t="shared" si="46"/>
        <v>髙橋　正汰 (4)</v>
      </c>
      <c r="N1530" t="str">
        <f t="shared" si="47"/>
        <v>ﾀｶﾊｼ ｼｮｳﾀ</v>
      </c>
      <c r="O1530" t="str">
        <f>$J1530&amp;" "&amp;$I1530&amp;" "&amp;"("&amp;$F1530&amp;")"</f>
        <v>JPN Shota (4)</v>
      </c>
      <c r="P1530" t="s">
        <v>4766</v>
      </c>
      <c r="Q1530" t="s">
        <v>4807</v>
      </c>
      <c r="R1530" s="118" t="str">
        <f>IF($B1530="","",RIGHT($E1530*1000+100+COUNTIF($E$2:$E1530,$E1530),9))</f>
        <v>030807102</v>
      </c>
    </row>
    <row r="1531" spans="1:18" customFormat="1" x14ac:dyDescent="0.4">
      <c r="A1531" s="259" t="s">
        <v>740</v>
      </c>
      <c r="B1531" s="259">
        <v>1530</v>
      </c>
      <c r="C1531" s="259" t="s">
        <v>2767</v>
      </c>
      <c r="D1531" s="259" t="s">
        <v>2768</v>
      </c>
      <c r="E1531" s="261">
        <v>20040104</v>
      </c>
      <c r="F1531" s="262">
        <v>4</v>
      </c>
      <c r="G1531">
        <v>27</v>
      </c>
      <c r="H1531" s="263" t="s">
        <v>65</v>
      </c>
      <c r="I1531" s="263" t="s">
        <v>851</v>
      </c>
      <c r="J1531" t="s">
        <v>4807</v>
      </c>
      <c r="L1531">
        <f>IFERROR(INDEX(所属情報!$E:$E,MATCH(男子登録情報!A1531,所属情報!$A:$A,0)),"")</f>
        <v>492355</v>
      </c>
      <c r="M1531" t="str">
        <f t="shared" si="46"/>
        <v>竹内　優作 (4)</v>
      </c>
      <c r="N1531" t="str">
        <f t="shared" si="47"/>
        <v>ﾀｹｳﾁ ﾕｳｻｸ</v>
      </c>
      <c r="O1531" t="str">
        <f>$J1531&amp;" "&amp;$I1531&amp;" "&amp;"("&amp;$F1531&amp;")"</f>
        <v>JPN Yusaku (4)</v>
      </c>
      <c r="P1531" t="s">
        <v>4766</v>
      </c>
      <c r="Q1531" t="s">
        <v>4807</v>
      </c>
      <c r="R1531" s="118" t="str">
        <f>IF($B1531="","",RIGHT($E1531*1000+100+COUNTIF($E$2:$E1531,$E1531),9))</f>
        <v>040104101</v>
      </c>
    </row>
    <row r="1532" spans="1:18" customFormat="1" x14ac:dyDescent="0.4">
      <c r="A1532" s="259" t="s">
        <v>740</v>
      </c>
      <c r="B1532" s="259">
        <v>1531</v>
      </c>
      <c r="C1532" s="259" t="s">
        <v>2769</v>
      </c>
      <c r="D1532" s="259" t="s">
        <v>2770</v>
      </c>
      <c r="E1532" s="261">
        <v>20030814</v>
      </c>
      <c r="F1532" s="262">
        <v>4</v>
      </c>
      <c r="G1532">
        <v>27</v>
      </c>
      <c r="H1532" s="263" t="s">
        <v>108</v>
      </c>
      <c r="I1532" s="263" t="s">
        <v>2307</v>
      </c>
      <c r="J1532" t="s">
        <v>4807</v>
      </c>
      <c r="L1532">
        <f>IFERROR(INDEX(所属情報!$E:$E,MATCH(男子登録情報!A1532,所属情報!$A:$A,0)),"")</f>
        <v>492355</v>
      </c>
      <c r="M1532" t="str">
        <f t="shared" si="46"/>
        <v>田中　裕一郎 (4)</v>
      </c>
      <c r="N1532" t="str">
        <f t="shared" si="47"/>
        <v>ﾀﾅｶ ﾕｳｲﾁﾛｳ</v>
      </c>
      <c r="O1532" t="str">
        <f>$J1532&amp;" "&amp;$I1532&amp;" "&amp;"("&amp;$F1532&amp;")"</f>
        <v>JPN Yuichiro (4)</v>
      </c>
      <c r="P1532" t="s">
        <v>4766</v>
      </c>
      <c r="Q1532" t="s">
        <v>4807</v>
      </c>
      <c r="R1532" s="118" t="str">
        <f>IF($B1532="","",RIGHT($E1532*1000+100+COUNTIF($E$2:$E1532,$E1532),9))</f>
        <v>030814101</v>
      </c>
    </row>
    <row r="1533" spans="1:18" customFormat="1" x14ac:dyDescent="0.4">
      <c r="A1533" s="259" t="s">
        <v>740</v>
      </c>
      <c r="B1533" s="259">
        <v>1532</v>
      </c>
      <c r="C1533" s="259" t="s">
        <v>2771</v>
      </c>
      <c r="D1533" s="259" t="s">
        <v>2772</v>
      </c>
      <c r="E1533" s="261">
        <v>20030803</v>
      </c>
      <c r="F1533" s="262">
        <v>4</v>
      </c>
      <c r="G1533">
        <v>26</v>
      </c>
      <c r="H1533" s="263" t="s">
        <v>2773</v>
      </c>
      <c r="I1533" s="263" t="s">
        <v>271</v>
      </c>
      <c r="J1533" t="s">
        <v>4807</v>
      </c>
      <c r="L1533">
        <f>IFERROR(INDEX(所属情報!$E:$E,MATCH(男子登録情報!A1533,所属情報!$A:$A,0)),"")</f>
        <v>492355</v>
      </c>
      <c r="M1533" t="str">
        <f t="shared" si="46"/>
        <v>飛田　駿星 (4)</v>
      </c>
      <c r="N1533" t="str">
        <f t="shared" si="47"/>
        <v>ﾄﾋﾞﾀ ﾘｭｳﾄ</v>
      </c>
      <c r="O1533" t="str">
        <f>$J1533&amp;" "&amp;$I1533&amp;" "&amp;"("&amp;$F1533&amp;")"</f>
        <v>JPN Ryuto (4)</v>
      </c>
      <c r="P1533" t="s">
        <v>4766</v>
      </c>
      <c r="Q1533" t="s">
        <v>4807</v>
      </c>
      <c r="R1533" s="118" t="str">
        <f>IF($B1533="","",RIGHT($E1533*1000+100+COUNTIF($E$2:$E1533,$E1533),9))</f>
        <v>030803102</v>
      </c>
    </row>
    <row r="1534" spans="1:18" customFormat="1" x14ac:dyDescent="0.4">
      <c r="A1534" s="259" t="s">
        <v>740</v>
      </c>
      <c r="B1534" s="259">
        <v>1533</v>
      </c>
      <c r="C1534" s="259" t="s">
        <v>2774</v>
      </c>
      <c r="D1534" s="259" t="s">
        <v>2775</v>
      </c>
      <c r="E1534" s="261">
        <v>20031117</v>
      </c>
      <c r="F1534" s="262">
        <v>4</v>
      </c>
      <c r="G1534">
        <v>27</v>
      </c>
      <c r="H1534" s="263" t="s">
        <v>97</v>
      </c>
      <c r="I1534" s="263" t="s">
        <v>105</v>
      </c>
      <c r="J1534" t="s">
        <v>4807</v>
      </c>
      <c r="L1534">
        <f>IFERROR(INDEX(所属情報!$E:$E,MATCH(男子登録情報!A1534,所属情報!$A:$A,0)),"")</f>
        <v>492355</v>
      </c>
      <c r="M1534" t="str">
        <f t="shared" si="46"/>
        <v>濵田　竜宜 (4)</v>
      </c>
      <c r="N1534" t="str">
        <f t="shared" si="47"/>
        <v>ﾊﾏﾀﾞ ﾘｭｳｷ</v>
      </c>
      <c r="O1534" t="str">
        <f>$J1534&amp;" "&amp;$I1534&amp;" "&amp;"("&amp;$F1534&amp;")"</f>
        <v>JPN Ryuki (4)</v>
      </c>
      <c r="P1534" t="s">
        <v>4765</v>
      </c>
      <c r="Q1534" t="s">
        <v>4807</v>
      </c>
      <c r="R1534" s="118" t="str">
        <f>IF($B1534="","",RIGHT($E1534*1000+100+COUNTIF($E$2:$E1534,$E1534),9))</f>
        <v>031117102</v>
      </c>
    </row>
    <row r="1535" spans="1:18" customFormat="1" x14ac:dyDescent="0.4">
      <c r="A1535" s="259" t="s">
        <v>740</v>
      </c>
      <c r="B1535" s="259">
        <v>1534</v>
      </c>
      <c r="C1535" s="259" t="s">
        <v>2776</v>
      </c>
      <c r="D1535" s="259" t="s">
        <v>2777</v>
      </c>
      <c r="E1535" s="261">
        <v>20030618</v>
      </c>
      <c r="F1535" s="262">
        <v>4</v>
      </c>
      <c r="G1535">
        <v>27</v>
      </c>
      <c r="H1535" s="263" t="s">
        <v>707</v>
      </c>
      <c r="I1535" s="263" t="s">
        <v>1638</v>
      </c>
      <c r="J1535" t="s">
        <v>4807</v>
      </c>
      <c r="L1535">
        <f>IFERROR(INDEX(所属情報!$E:$E,MATCH(男子登録情報!A1535,所属情報!$A:$A,0)),"")</f>
        <v>492355</v>
      </c>
      <c r="M1535" t="str">
        <f t="shared" si="46"/>
        <v>宮田　成輝 (4)</v>
      </c>
      <c r="N1535" t="str">
        <f t="shared" si="47"/>
        <v>ﾐﾔﾀ ﾅﾙｷ</v>
      </c>
      <c r="O1535" t="str">
        <f>$J1535&amp;" "&amp;$I1535&amp;" "&amp;"("&amp;$F1535&amp;")"</f>
        <v>JPN Naruki (4)</v>
      </c>
      <c r="P1535" t="s">
        <v>4766</v>
      </c>
      <c r="Q1535" t="s">
        <v>4807</v>
      </c>
      <c r="R1535" s="118" t="str">
        <f>IF($B1535="","",RIGHT($E1535*1000+100+COUNTIF($E$2:$E1535,$E1535),9))</f>
        <v>030618103</v>
      </c>
    </row>
    <row r="1536" spans="1:18" customFormat="1" x14ac:dyDescent="0.4">
      <c r="A1536" s="259" t="s">
        <v>740</v>
      </c>
      <c r="B1536" s="259">
        <v>1535</v>
      </c>
      <c r="C1536" s="259" t="s">
        <v>2778</v>
      </c>
      <c r="D1536" s="259" t="s">
        <v>2779</v>
      </c>
      <c r="E1536" s="261">
        <v>20031105</v>
      </c>
      <c r="F1536" s="262">
        <v>4</v>
      </c>
      <c r="G1536">
        <v>27</v>
      </c>
      <c r="H1536" s="263" t="s">
        <v>169</v>
      </c>
      <c r="I1536" s="263" t="s">
        <v>554</v>
      </c>
      <c r="J1536" t="s">
        <v>4807</v>
      </c>
      <c r="L1536">
        <f>IFERROR(INDEX(所属情報!$E:$E,MATCH(男子登録情報!A1536,所属情報!$A:$A,0)),"")</f>
        <v>492355</v>
      </c>
      <c r="M1536" t="str">
        <f t="shared" si="46"/>
        <v>山下　太陽 (4)</v>
      </c>
      <c r="N1536" t="str">
        <f t="shared" si="47"/>
        <v>ﾔﾏｼﾀ ﾀｲﾖｳ</v>
      </c>
      <c r="O1536" t="str">
        <f>$J1536&amp;" "&amp;$I1536&amp;" "&amp;"("&amp;$F1536&amp;")"</f>
        <v>JPN Taiyo (4)</v>
      </c>
      <c r="P1536" t="s">
        <v>4765</v>
      </c>
      <c r="Q1536" t="s">
        <v>4807</v>
      </c>
      <c r="R1536" s="118" t="str">
        <f>IF($B1536="","",RIGHT($E1536*1000+100+COUNTIF($E$2:$E1536,$E1536),9))</f>
        <v>031105103</v>
      </c>
    </row>
    <row r="1537" spans="1:18" customFormat="1" x14ac:dyDescent="0.4">
      <c r="A1537" s="259" t="s">
        <v>740</v>
      </c>
      <c r="B1537" s="259">
        <v>1536</v>
      </c>
      <c r="C1537" s="259" t="s">
        <v>2780</v>
      </c>
      <c r="D1537" s="259" t="s">
        <v>2781</v>
      </c>
      <c r="E1537" s="261">
        <v>20030628</v>
      </c>
      <c r="F1537" s="262">
        <v>4</v>
      </c>
      <c r="G1537">
        <v>27</v>
      </c>
      <c r="H1537" s="263" t="s">
        <v>4543</v>
      </c>
      <c r="I1537" s="263" t="s">
        <v>54</v>
      </c>
      <c r="J1537" t="s">
        <v>4807</v>
      </c>
      <c r="L1537">
        <f>IFERROR(INDEX(所属情報!$E:$E,MATCH(男子登録情報!A1537,所属情報!$A:$A,0)),"")</f>
        <v>492355</v>
      </c>
      <c r="M1537" t="str">
        <f t="shared" si="46"/>
        <v>大谷　光希 (4)</v>
      </c>
      <c r="N1537" t="str">
        <f t="shared" si="47"/>
        <v>ｵｵﾀﾆ ｺｳｷ</v>
      </c>
      <c r="O1537" t="str">
        <f>$J1537&amp;" "&amp;$I1537&amp;" "&amp;"("&amp;$F1537&amp;")"</f>
        <v>JPN Koki (4)</v>
      </c>
      <c r="P1537" t="s">
        <v>4766</v>
      </c>
      <c r="Q1537" t="s">
        <v>4807</v>
      </c>
      <c r="R1537" s="118" t="str">
        <f>IF($B1537="","",RIGHT($E1537*1000+100+COUNTIF($E$2:$E1537,$E1537),9))</f>
        <v>030628102</v>
      </c>
    </row>
    <row r="1538" spans="1:18" customFormat="1" x14ac:dyDescent="0.4">
      <c r="A1538" s="259" t="s">
        <v>740</v>
      </c>
      <c r="B1538" s="259">
        <v>1537</v>
      </c>
      <c r="C1538" s="259" t="s">
        <v>2782</v>
      </c>
      <c r="D1538" s="259" t="s">
        <v>2783</v>
      </c>
      <c r="E1538" s="261">
        <v>20031202</v>
      </c>
      <c r="F1538" s="262">
        <v>4</v>
      </c>
      <c r="G1538">
        <v>27</v>
      </c>
      <c r="H1538" s="263" t="s">
        <v>1061</v>
      </c>
      <c r="I1538" s="263" t="s">
        <v>251</v>
      </c>
      <c r="J1538" t="s">
        <v>4807</v>
      </c>
      <c r="L1538">
        <f>IFERROR(INDEX(所属情報!$E:$E,MATCH(男子登録情報!A1538,所属情報!$A:$A,0)),"")</f>
        <v>492355</v>
      </c>
      <c r="M1538" t="str">
        <f t="shared" ref="M1538:M1601" si="48">$C1538&amp;" "&amp;"("&amp;$F1538&amp;")"</f>
        <v>北本　雄士 (4)</v>
      </c>
      <c r="N1538" t="str">
        <f t="shared" si="47"/>
        <v>ｷﾀﾓﾄ ﾕｳｼﾞ</v>
      </c>
      <c r="O1538" t="str">
        <f>$J1538&amp;" "&amp;$I1538&amp;" "&amp;"("&amp;$F1538&amp;")"</f>
        <v>JPN Yuji (4)</v>
      </c>
      <c r="P1538" t="s">
        <v>4766</v>
      </c>
      <c r="Q1538" t="s">
        <v>4807</v>
      </c>
      <c r="R1538" s="118" t="str">
        <f>IF($B1538="","",RIGHT($E1538*1000+100+COUNTIF($E$2:$E1538,$E1538),9))</f>
        <v>031202103</v>
      </c>
    </row>
    <row r="1539" spans="1:18" customFormat="1" x14ac:dyDescent="0.4">
      <c r="A1539" s="259" t="s">
        <v>740</v>
      </c>
      <c r="B1539" s="259">
        <v>1538</v>
      </c>
      <c r="C1539" s="259" t="s">
        <v>2784</v>
      </c>
      <c r="D1539" s="259" t="s">
        <v>2785</v>
      </c>
      <c r="E1539" s="261">
        <v>20030403</v>
      </c>
      <c r="F1539" s="262">
        <v>4</v>
      </c>
      <c r="G1539">
        <v>27</v>
      </c>
      <c r="H1539" s="263" t="s">
        <v>74</v>
      </c>
      <c r="I1539" s="263" t="s">
        <v>560</v>
      </c>
      <c r="J1539" t="s">
        <v>4807</v>
      </c>
      <c r="L1539">
        <f>IFERROR(INDEX(所属情報!$E:$E,MATCH(男子登録情報!A1539,所属情報!$A:$A,0)),"")</f>
        <v>492355</v>
      </c>
      <c r="M1539" t="str">
        <f t="shared" si="48"/>
        <v>植田　絢慎 (4)</v>
      </c>
      <c r="N1539" t="str">
        <f t="shared" ref="N1539:N1602" si="49">$D1539</f>
        <v>ｳｴﾀﾞ ｹﾝｼﾝ</v>
      </c>
      <c r="O1539" t="str">
        <f>$J1539&amp;" "&amp;$I1539&amp;" "&amp;"("&amp;$F1539&amp;")"</f>
        <v>JPN Kenshin (4)</v>
      </c>
      <c r="P1539" t="s">
        <v>4766</v>
      </c>
      <c r="Q1539" t="s">
        <v>4807</v>
      </c>
      <c r="R1539" s="118" t="str">
        <f>IF($B1539="","",RIGHT($E1539*1000+100+COUNTIF($E$2:$E1539,$E1539),9))</f>
        <v>030403103</v>
      </c>
    </row>
    <row r="1540" spans="1:18" customFormat="1" x14ac:dyDescent="0.4">
      <c r="A1540" s="259" t="s">
        <v>740</v>
      </c>
      <c r="B1540" s="259">
        <v>1539</v>
      </c>
      <c r="C1540" s="259" t="s">
        <v>2786</v>
      </c>
      <c r="D1540" s="259" t="s">
        <v>2787</v>
      </c>
      <c r="E1540" s="261">
        <v>20031028</v>
      </c>
      <c r="F1540" s="262">
        <v>4</v>
      </c>
      <c r="G1540">
        <v>27</v>
      </c>
      <c r="H1540" s="263" t="s">
        <v>53</v>
      </c>
      <c r="I1540" s="263" t="s">
        <v>2788</v>
      </c>
      <c r="J1540" t="s">
        <v>4807</v>
      </c>
      <c r="L1540">
        <f>IFERROR(INDEX(所属情報!$E:$E,MATCH(男子登録情報!A1540,所属情報!$A:$A,0)),"")</f>
        <v>492355</v>
      </c>
      <c r="M1540" t="str">
        <f t="shared" si="48"/>
        <v>伊藤　茜哉 (4)</v>
      </c>
      <c r="N1540" t="str">
        <f t="shared" si="49"/>
        <v>ｲﾄｳ ｾﾝﾔ</v>
      </c>
      <c r="O1540" t="str">
        <f>$J1540&amp;" "&amp;$I1540&amp;" "&amp;"("&amp;$F1540&amp;")"</f>
        <v>JPN Senya (4)</v>
      </c>
      <c r="P1540" t="s">
        <v>4766</v>
      </c>
      <c r="Q1540" t="s">
        <v>4807</v>
      </c>
      <c r="R1540" s="118" t="str">
        <f>IF($B1540="","",RIGHT($E1540*1000+100+COUNTIF($E$2:$E1540,$E1540),9))</f>
        <v>031028102</v>
      </c>
    </row>
    <row r="1541" spans="1:18" customFormat="1" x14ac:dyDescent="0.4">
      <c r="A1541" s="259" t="s">
        <v>740</v>
      </c>
      <c r="B1541" s="259">
        <v>1540</v>
      </c>
      <c r="C1541" s="259" t="s">
        <v>2789</v>
      </c>
      <c r="D1541" s="259" t="s">
        <v>2790</v>
      </c>
      <c r="E1541" s="261">
        <v>20030529</v>
      </c>
      <c r="F1541" s="262">
        <v>4</v>
      </c>
      <c r="G1541">
        <v>26</v>
      </c>
      <c r="H1541" s="263" t="s">
        <v>272</v>
      </c>
      <c r="I1541" s="263" t="s">
        <v>154</v>
      </c>
      <c r="J1541" t="s">
        <v>4807</v>
      </c>
      <c r="L1541">
        <f>IFERROR(INDEX(所属情報!$E:$E,MATCH(男子登録情報!A1541,所属情報!$A:$A,0)),"")</f>
        <v>492355</v>
      </c>
      <c r="M1541" t="str">
        <f t="shared" si="48"/>
        <v>広瀬　裕大 (4)</v>
      </c>
      <c r="N1541" t="str">
        <f t="shared" si="49"/>
        <v>ﾋﾛｾ ﾕｳﾀ</v>
      </c>
      <c r="O1541" t="str">
        <f>$J1541&amp;" "&amp;$I1541&amp;" "&amp;"("&amp;$F1541&amp;")"</f>
        <v>JPN Yuta (4)</v>
      </c>
      <c r="P1541" t="s">
        <v>4766</v>
      </c>
      <c r="Q1541" t="s">
        <v>4807</v>
      </c>
      <c r="R1541" s="118" t="str">
        <f>IF($B1541="","",RIGHT($E1541*1000+100+COUNTIF($E$2:$E1541,$E1541),9))</f>
        <v>030529101</v>
      </c>
    </row>
    <row r="1542" spans="1:18" customFormat="1" x14ac:dyDescent="0.4">
      <c r="A1542" s="259" t="s">
        <v>740</v>
      </c>
      <c r="B1542" s="259">
        <v>1541</v>
      </c>
      <c r="C1542" s="259" t="s">
        <v>2791</v>
      </c>
      <c r="D1542" s="259" t="s">
        <v>2792</v>
      </c>
      <c r="E1542" s="261">
        <v>20040812</v>
      </c>
      <c r="F1542" s="262">
        <v>3</v>
      </c>
      <c r="G1542">
        <v>27</v>
      </c>
      <c r="H1542" s="263" t="s">
        <v>846</v>
      </c>
      <c r="I1542" s="263" t="s">
        <v>324</v>
      </c>
      <c r="J1542" t="s">
        <v>4807</v>
      </c>
      <c r="L1542">
        <f>IFERROR(INDEX(所属情報!$E:$E,MATCH(男子登録情報!A1542,所属情報!$A:$A,0)),"")</f>
        <v>492355</v>
      </c>
      <c r="M1542" t="str">
        <f t="shared" si="48"/>
        <v>井口　士心 (3)</v>
      </c>
      <c r="N1542" t="str">
        <f t="shared" si="49"/>
        <v>ｲｸﾞﾁ ﾔﾏﾄ</v>
      </c>
      <c r="O1542" t="str">
        <f>$J1542&amp;" "&amp;$I1542&amp;" "&amp;"("&amp;$F1542&amp;")"</f>
        <v>JPN Yamato (3)</v>
      </c>
      <c r="P1542" t="s">
        <v>4766</v>
      </c>
      <c r="Q1542" t="s">
        <v>4807</v>
      </c>
      <c r="R1542" s="118" t="str">
        <f>IF($B1542="","",RIGHT($E1542*1000+100+COUNTIF($E$2:$E1542,$E1542),9))</f>
        <v>040812103</v>
      </c>
    </row>
    <row r="1543" spans="1:18" customFormat="1" x14ac:dyDescent="0.4">
      <c r="A1543" s="259" t="s">
        <v>740</v>
      </c>
      <c r="B1543" s="259">
        <v>1542</v>
      </c>
      <c r="C1543" s="259" t="s">
        <v>2793</v>
      </c>
      <c r="D1543" s="259" t="s">
        <v>2794</v>
      </c>
      <c r="E1543" s="261">
        <v>20050311</v>
      </c>
      <c r="F1543" s="262">
        <v>3</v>
      </c>
      <c r="G1543">
        <v>26</v>
      </c>
      <c r="H1543" s="263" t="s">
        <v>515</v>
      </c>
      <c r="I1543" s="263" t="s">
        <v>132</v>
      </c>
      <c r="J1543" t="s">
        <v>4807</v>
      </c>
      <c r="L1543">
        <f>IFERROR(INDEX(所属情報!$E:$E,MATCH(男子登録情報!A1543,所属情報!$A:$A,0)),"")</f>
        <v>492355</v>
      </c>
      <c r="M1543" t="str">
        <f t="shared" si="48"/>
        <v>泉　佑真 (3)</v>
      </c>
      <c r="N1543" t="str">
        <f t="shared" si="49"/>
        <v>ｲｽﾞﾐ ﾕｳﾏ</v>
      </c>
      <c r="O1543" t="str">
        <f>$J1543&amp;" "&amp;$I1543&amp;" "&amp;"("&amp;$F1543&amp;")"</f>
        <v>JPN Yuma (3)</v>
      </c>
      <c r="P1543" t="s">
        <v>4766</v>
      </c>
      <c r="Q1543" t="s">
        <v>4807</v>
      </c>
      <c r="R1543" s="118" t="str">
        <f>IF($B1543="","",RIGHT($E1543*1000+100+COUNTIF($E$2:$E1543,$E1543),9))</f>
        <v>050311103</v>
      </c>
    </row>
    <row r="1544" spans="1:18" customFormat="1" x14ac:dyDescent="0.4">
      <c r="A1544" s="259" t="s">
        <v>740</v>
      </c>
      <c r="B1544" s="259">
        <v>1543</v>
      </c>
      <c r="C1544" s="259" t="s">
        <v>2795</v>
      </c>
      <c r="D1544" s="259" t="s">
        <v>2796</v>
      </c>
      <c r="E1544" s="261">
        <v>20040404</v>
      </c>
      <c r="F1544" s="262">
        <v>3</v>
      </c>
      <c r="G1544">
        <v>27</v>
      </c>
      <c r="H1544" s="263" t="s">
        <v>249</v>
      </c>
      <c r="I1544" s="263" t="s">
        <v>4544</v>
      </c>
      <c r="J1544" t="s">
        <v>4807</v>
      </c>
      <c r="L1544">
        <f>IFERROR(INDEX(所属情報!$E:$E,MATCH(男子登録情報!A1544,所属情報!$A:$A,0)),"")</f>
        <v>492355</v>
      </c>
      <c r="M1544" t="str">
        <f t="shared" si="48"/>
        <v>上野　佑太朗 (3)</v>
      </c>
      <c r="N1544" t="str">
        <f t="shared" si="49"/>
        <v>ｳｴﾉ ﾕｳﾀﾛｳ</v>
      </c>
      <c r="O1544" t="str">
        <f>$J1544&amp;" "&amp;$I1544&amp;" "&amp;"("&amp;$F1544&amp;")"</f>
        <v>JPN Yutaro (3)</v>
      </c>
      <c r="P1544" t="s">
        <v>4770</v>
      </c>
      <c r="Q1544" t="s">
        <v>4807</v>
      </c>
      <c r="R1544" s="118" t="str">
        <f>IF($B1544="","",RIGHT($E1544*1000+100+COUNTIF($E$2:$E1544,$E1544),9))</f>
        <v>040404103</v>
      </c>
    </row>
    <row r="1545" spans="1:18" customFormat="1" x14ac:dyDescent="0.4">
      <c r="A1545" s="259" t="s">
        <v>740</v>
      </c>
      <c r="B1545" s="259">
        <v>1544</v>
      </c>
      <c r="C1545" s="259" t="s">
        <v>2797</v>
      </c>
      <c r="D1545" s="259" t="s">
        <v>2798</v>
      </c>
      <c r="E1545" s="261">
        <v>20040416</v>
      </c>
      <c r="F1545" s="262">
        <v>3</v>
      </c>
      <c r="G1545">
        <v>26</v>
      </c>
      <c r="H1545" s="263" t="s">
        <v>4545</v>
      </c>
      <c r="I1545" s="263" t="s">
        <v>206</v>
      </c>
      <c r="J1545" t="s">
        <v>4807</v>
      </c>
      <c r="L1545">
        <f>IFERROR(INDEX(所属情報!$E:$E,MATCH(男子登録情報!A1545,所属情報!$A:$A,0)),"")</f>
        <v>492355</v>
      </c>
      <c r="M1545" t="str">
        <f t="shared" si="48"/>
        <v>大狩　伸太郎 (3)</v>
      </c>
      <c r="N1545" t="str">
        <f t="shared" si="49"/>
        <v>ｵｵｶﾞﾘ ｼﾝﾀﾛｳ</v>
      </c>
      <c r="O1545" t="str">
        <f>$J1545&amp;" "&amp;$I1545&amp;" "&amp;"("&amp;$F1545&amp;")"</f>
        <v>JPN Shintaro (3)</v>
      </c>
      <c r="P1545" t="s">
        <v>4776</v>
      </c>
      <c r="Q1545" t="s">
        <v>4807</v>
      </c>
      <c r="R1545" s="118" t="str">
        <f>IF($B1545="","",RIGHT($E1545*1000+100+COUNTIF($E$2:$E1545,$E1545),9))</f>
        <v>040416104</v>
      </c>
    </row>
    <row r="1546" spans="1:18" customFormat="1" x14ac:dyDescent="0.4">
      <c r="A1546" s="259" t="s">
        <v>740</v>
      </c>
      <c r="B1546" s="259">
        <v>1545</v>
      </c>
      <c r="C1546" s="259" t="s">
        <v>2799</v>
      </c>
      <c r="D1546" s="259" t="s">
        <v>2800</v>
      </c>
      <c r="E1546" s="261">
        <v>20040618</v>
      </c>
      <c r="F1546" s="262">
        <v>3</v>
      </c>
      <c r="G1546">
        <v>27</v>
      </c>
      <c r="H1546" s="263" t="s">
        <v>30</v>
      </c>
      <c r="I1546" s="263" t="s">
        <v>851</v>
      </c>
      <c r="J1546" t="s">
        <v>4807</v>
      </c>
      <c r="L1546">
        <f>IFERROR(INDEX(所属情報!$E:$E,MATCH(男子登録情報!A1546,所属情報!$A:$A,0)),"")</f>
        <v>492355</v>
      </c>
      <c r="M1546" t="str">
        <f t="shared" si="48"/>
        <v>岡田　優作 (3)</v>
      </c>
      <c r="N1546" t="str">
        <f t="shared" si="49"/>
        <v>ｵｶﾀﾞ ﾕｳｻｸ</v>
      </c>
      <c r="O1546" t="str">
        <f>$J1546&amp;" "&amp;$I1546&amp;" "&amp;"("&amp;$F1546&amp;")"</f>
        <v>JPN Yusaku (3)</v>
      </c>
      <c r="P1546" t="s">
        <v>4766</v>
      </c>
      <c r="Q1546" t="s">
        <v>4807</v>
      </c>
      <c r="R1546" s="118" t="str">
        <f>IF($B1546="","",RIGHT($E1546*1000+100+COUNTIF($E$2:$E1546,$E1546),9))</f>
        <v>040618102</v>
      </c>
    </row>
    <row r="1547" spans="1:18" customFormat="1" x14ac:dyDescent="0.4">
      <c r="A1547" s="259" t="s">
        <v>740</v>
      </c>
      <c r="B1547" s="259">
        <v>1546</v>
      </c>
      <c r="C1547" s="259" t="s">
        <v>2801</v>
      </c>
      <c r="D1547" s="259" t="s">
        <v>2802</v>
      </c>
      <c r="E1547" s="261">
        <v>20050209</v>
      </c>
      <c r="F1547" s="262">
        <v>3</v>
      </c>
      <c r="G1547">
        <v>27</v>
      </c>
      <c r="H1547" s="263" t="s">
        <v>108</v>
      </c>
      <c r="I1547" s="263" t="s">
        <v>4386</v>
      </c>
      <c r="J1547" t="s">
        <v>4807</v>
      </c>
      <c r="L1547">
        <f>IFERROR(INDEX(所属情報!$E:$E,MATCH(男子登録情報!A1547,所属情報!$A:$A,0)),"")</f>
        <v>492355</v>
      </c>
      <c r="M1547" t="str">
        <f t="shared" si="48"/>
        <v>田中　一郎 (3)</v>
      </c>
      <c r="N1547" t="str">
        <f t="shared" si="49"/>
        <v>ﾀﾅｶ ｲﾁﾛｳ</v>
      </c>
      <c r="O1547" t="str">
        <f>$J1547&amp;" "&amp;$I1547&amp;" "&amp;"("&amp;$F1547&amp;")"</f>
        <v>JPN Ichiro (3)</v>
      </c>
      <c r="P1547" t="s">
        <v>4766</v>
      </c>
      <c r="Q1547" t="s">
        <v>4807</v>
      </c>
      <c r="R1547" s="118" t="str">
        <f>IF($B1547="","",RIGHT($E1547*1000+100+COUNTIF($E$2:$E1547,$E1547),9))</f>
        <v>050209102</v>
      </c>
    </row>
    <row r="1548" spans="1:18" customFormat="1" x14ac:dyDescent="0.4">
      <c r="A1548" s="259" t="s">
        <v>740</v>
      </c>
      <c r="B1548" s="259">
        <v>1547</v>
      </c>
      <c r="C1548" s="259" t="s">
        <v>2803</v>
      </c>
      <c r="D1548" s="259" t="s">
        <v>2804</v>
      </c>
      <c r="E1548" s="261">
        <v>20050214</v>
      </c>
      <c r="F1548" s="262">
        <v>3</v>
      </c>
      <c r="G1548">
        <v>27</v>
      </c>
      <c r="H1548" s="263" t="s">
        <v>559</v>
      </c>
      <c r="I1548" s="263" t="s">
        <v>28</v>
      </c>
      <c r="J1548" t="s">
        <v>4807</v>
      </c>
      <c r="L1548">
        <f>IFERROR(INDEX(所属情報!$E:$E,MATCH(男子登録情報!A1548,所属情報!$A:$A,0)),"")</f>
        <v>492355</v>
      </c>
      <c r="M1548" t="str">
        <f t="shared" si="48"/>
        <v>冨永　康太郎 (3)</v>
      </c>
      <c r="N1548" t="str">
        <f t="shared" si="49"/>
        <v>ﾄﾐﾅｶﾞ ｺｳﾀﾛｳ</v>
      </c>
      <c r="O1548" t="str">
        <f>$J1548&amp;" "&amp;$I1548&amp;" "&amp;"("&amp;$F1548&amp;")"</f>
        <v>JPN Kotaro (3)</v>
      </c>
      <c r="P1548" t="s">
        <v>4766</v>
      </c>
      <c r="Q1548" t="s">
        <v>4807</v>
      </c>
      <c r="R1548" s="118" t="str">
        <f>IF($B1548="","",RIGHT($E1548*1000+100+COUNTIF($E$2:$E1548,$E1548),9))</f>
        <v>050214102</v>
      </c>
    </row>
    <row r="1549" spans="1:18" customFormat="1" x14ac:dyDescent="0.4">
      <c r="A1549" s="259" t="s">
        <v>740</v>
      </c>
      <c r="B1549" s="259">
        <v>1548</v>
      </c>
      <c r="C1549" s="259" t="s">
        <v>2805</v>
      </c>
      <c r="D1549" s="259" t="s">
        <v>2806</v>
      </c>
      <c r="E1549" s="261">
        <v>20050208</v>
      </c>
      <c r="F1549" s="262">
        <v>3</v>
      </c>
      <c r="G1549">
        <v>27</v>
      </c>
      <c r="H1549" s="263" t="s">
        <v>573</v>
      </c>
      <c r="I1549" s="263" t="s">
        <v>66</v>
      </c>
      <c r="J1549" t="s">
        <v>4807</v>
      </c>
      <c r="L1549">
        <f>IFERROR(INDEX(所属情報!$E:$E,MATCH(男子登録情報!A1549,所属情報!$A:$A,0)),"")</f>
        <v>492355</v>
      </c>
      <c r="M1549" t="str">
        <f t="shared" si="48"/>
        <v>水谷　匠 (3)</v>
      </c>
      <c r="N1549" t="str">
        <f t="shared" si="49"/>
        <v>ﾐｽﾞﾀﾆ ｼｮｳ</v>
      </c>
      <c r="O1549" t="str">
        <f>$J1549&amp;" "&amp;$I1549&amp;" "&amp;"("&amp;$F1549&amp;")"</f>
        <v>JPN Sho (3)</v>
      </c>
      <c r="P1549" t="s">
        <v>4766</v>
      </c>
      <c r="Q1549" t="s">
        <v>4807</v>
      </c>
      <c r="R1549" s="118" t="str">
        <f>IF($B1549="","",RIGHT($E1549*1000+100+COUNTIF($E$2:$E1549,$E1549),9))</f>
        <v>050208102</v>
      </c>
    </row>
    <row r="1550" spans="1:18" customFormat="1" x14ac:dyDescent="0.4">
      <c r="A1550" s="259" t="s">
        <v>740</v>
      </c>
      <c r="B1550" s="259">
        <v>1549</v>
      </c>
      <c r="C1550" s="259" t="s">
        <v>2807</v>
      </c>
      <c r="D1550" s="259" t="s">
        <v>2808</v>
      </c>
      <c r="E1550" s="261">
        <v>20040527</v>
      </c>
      <c r="F1550" s="262">
        <v>3</v>
      </c>
      <c r="G1550">
        <v>27</v>
      </c>
      <c r="H1550" s="263" t="s">
        <v>581</v>
      </c>
      <c r="I1550" s="263" t="s">
        <v>306</v>
      </c>
      <c r="J1550" t="s">
        <v>4807</v>
      </c>
      <c r="L1550">
        <f>IFERROR(INDEX(所属情報!$E:$E,MATCH(男子登録情報!A1550,所属情報!$A:$A,0)),"")</f>
        <v>492355</v>
      </c>
      <c r="M1550" t="str">
        <f t="shared" si="48"/>
        <v>米田　知真 (3)</v>
      </c>
      <c r="N1550" t="str">
        <f t="shared" si="49"/>
        <v>ﾖﾈﾀﾞ ｶｽﾞﾏ</v>
      </c>
      <c r="O1550" t="str">
        <f>$J1550&amp;" "&amp;$I1550&amp;" "&amp;"("&amp;$F1550&amp;")"</f>
        <v>JPN Kazuma (3)</v>
      </c>
      <c r="P1550" t="s">
        <v>4766</v>
      </c>
      <c r="Q1550" t="s">
        <v>4807</v>
      </c>
      <c r="R1550" s="118" t="str">
        <f>IF($B1550="","",RIGHT($E1550*1000+100+COUNTIF($E$2:$E1550,$E1550),9))</f>
        <v>040527102</v>
      </c>
    </row>
    <row r="1551" spans="1:18" customFormat="1" x14ac:dyDescent="0.4">
      <c r="A1551" s="259" t="s">
        <v>740</v>
      </c>
      <c r="B1551" s="259">
        <v>1550</v>
      </c>
      <c r="C1551" s="259" t="s">
        <v>2809</v>
      </c>
      <c r="D1551" s="259" t="s">
        <v>2810</v>
      </c>
      <c r="E1551" s="261">
        <v>20050127</v>
      </c>
      <c r="F1551" s="262">
        <v>3</v>
      </c>
      <c r="G1551">
        <v>28</v>
      </c>
      <c r="H1551" s="263" t="s">
        <v>395</v>
      </c>
      <c r="I1551" s="263" t="s">
        <v>884</v>
      </c>
      <c r="J1551" t="s">
        <v>4807</v>
      </c>
      <c r="L1551">
        <f>IFERROR(INDEX(所属情報!$E:$E,MATCH(男子登録情報!A1551,所属情報!$A:$A,0)),"")</f>
        <v>492355</v>
      </c>
      <c r="M1551" t="str">
        <f t="shared" si="48"/>
        <v>佐々本　琉聖 (3)</v>
      </c>
      <c r="N1551" t="str">
        <f t="shared" si="49"/>
        <v>ｻｻﾓﾄ ﾙｷﾔ</v>
      </c>
      <c r="O1551" t="str">
        <f>$J1551&amp;" "&amp;$I1551&amp;" "&amp;"("&amp;$F1551&amp;")"</f>
        <v>JPN Rukiya (3)</v>
      </c>
      <c r="P1551" t="s">
        <v>4766</v>
      </c>
      <c r="Q1551" t="s">
        <v>4807</v>
      </c>
      <c r="R1551" s="118" t="str">
        <f>IF($B1551="","",RIGHT($E1551*1000+100+COUNTIF($E$2:$E1551,$E1551),9))</f>
        <v>050127101</v>
      </c>
    </row>
    <row r="1552" spans="1:18" customFormat="1" x14ac:dyDescent="0.4">
      <c r="A1552" s="259" t="s">
        <v>740</v>
      </c>
      <c r="B1552" s="259">
        <v>1551</v>
      </c>
      <c r="C1552" s="259" t="s">
        <v>2811</v>
      </c>
      <c r="D1552" s="259" t="s">
        <v>2812</v>
      </c>
      <c r="E1552" s="261">
        <v>20050213</v>
      </c>
      <c r="F1552" s="262">
        <v>3</v>
      </c>
      <c r="G1552">
        <v>27</v>
      </c>
      <c r="H1552" s="263" t="s">
        <v>2813</v>
      </c>
      <c r="I1552" s="263" t="s">
        <v>648</v>
      </c>
      <c r="J1552" t="s">
        <v>4807</v>
      </c>
      <c r="L1552">
        <f>IFERROR(INDEX(所属情報!$E:$E,MATCH(男子登録情報!A1552,所属情報!$A:$A,0)),"")</f>
        <v>492355</v>
      </c>
      <c r="M1552" t="str">
        <f t="shared" si="48"/>
        <v>財津　志仁 (3)</v>
      </c>
      <c r="N1552" t="str">
        <f t="shared" si="49"/>
        <v>ｻﾞｲﾂ ﾕｷﾄ</v>
      </c>
      <c r="O1552" t="str">
        <f>$J1552&amp;" "&amp;$I1552&amp;" "&amp;"("&amp;$F1552&amp;")"</f>
        <v>JPN Yukito (3)</v>
      </c>
      <c r="P1552" t="s">
        <v>4773</v>
      </c>
      <c r="Q1552" t="s">
        <v>4807</v>
      </c>
      <c r="R1552" s="118" t="str">
        <f>IF($B1552="","",RIGHT($E1552*1000+100+COUNTIF($E$2:$E1552,$E1552),9))</f>
        <v>050213101</v>
      </c>
    </row>
    <row r="1553" spans="1:18" customFormat="1" x14ac:dyDescent="0.4">
      <c r="A1553" s="259" t="s">
        <v>740</v>
      </c>
      <c r="B1553" s="259">
        <v>1552</v>
      </c>
      <c r="C1553" s="259" t="s">
        <v>2814</v>
      </c>
      <c r="D1553" s="259" t="s">
        <v>2815</v>
      </c>
      <c r="E1553" s="261">
        <v>20040525</v>
      </c>
      <c r="F1553" s="262">
        <v>3</v>
      </c>
      <c r="G1553">
        <v>27</v>
      </c>
      <c r="H1553" s="263" t="s">
        <v>275</v>
      </c>
      <c r="I1553" s="263" t="s">
        <v>287</v>
      </c>
      <c r="J1553" t="s">
        <v>4807</v>
      </c>
      <c r="L1553">
        <f>IFERROR(INDEX(所属情報!$E:$E,MATCH(男子登録情報!A1553,所属情報!$A:$A,0)),"")</f>
        <v>492355</v>
      </c>
      <c r="M1553" t="str">
        <f t="shared" si="48"/>
        <v>前川　ハル (3)</v>
      </c>
      <c r="N1553" t="str">
        <f t="shared" si="49"/>
        <v>ﾏｴｶﾜ ﾊﾙ</v>
      </c>
      <c r="O1553" t="str">
        <f>$J1553&amp;" "&amp;$I1553&amp;" "&amp;"("&amp;$F1553&amp;")"</f>
        <v>JPN Haru (3)</v>
      </c>
      <c r="P1553" t="s">
        <v>4771</v>
      </c>
      <c r="Q1553" t="s">
        <v>4807</v>
      </c>
      <c r="R1553" s="118" t="str">
        <f>IF($B1553="","",RIGHT($E1553*1000+100+COUNTIF($E$2:$E1553,$E1553),9))</f>
        <v>040525101</v>
      </c>
    </row>
    <row r="1554" spans="1:18" customFormat="1" x14ac:dyDescent="0.4">
      <c r="A1554" s="259" t="s">
        <v>740</v>
      </c>
      <c r="B1554" s="259">
        <v>1553</v>
      </c>
      <c r="C1554" s="259" t="s">
        <v>3978</v>
      </c>
      <c r="D1554" s="259" t="s">
        <v>2816</v>
      </c>
      <c r="E1554" s="261">
        <v>20040903</v>
      </c>
      <c r="F1554" s="262">
        <v>3</v>
      </c>
      <c r="G1554">
        <v>27</v>
      </c>
      <c r="H1554" s="263" t="s">
        <v>245</v>
      </c>
      <c r="I1554" s="263" t="s">
        <v>33</v>
      </c>
      <c r="J1554" t="s">
        <v>4807</v>
      </c>
      <c r="L1554">
        <f>IFERROR(INDEX(所属情報!$E:$E,MATCH(男子登録情報!A1554,所属情報!$A:$A,0)),"")</f>
        <v>492355</v>
      </c>
      <c r="M1554" t="str">
        <f t="shared" si="48"/>
        <v>渡邉　裕也 (3)</v>
      </c>
      <c r="N1554" t="str">
        <f t="shared" si="49"/>
        <v>ﾜﾀﾅﾍﾞ ﾕｳﾔ</v>
      </c>
      <c r="O1554" t="str">
        <f>$J1554&amp;" "&amp;$I1554&amp;" "&amp;"("&amp;$F1554&amp;")"</f>
        <v>JPN Yuya (3)</v>
      </c>
      <c r="P1554" t="s">
        <v>4771</v>
      </c>
      <c r="Q1554" t="s">
        <v>4807</v>
      </c>
      <c r="R1554" s="118" t="str">
        <f>IF($B1554="","",RIGHT($E1554*1000+100+COUNTIF($E$2:$E1554,$E1554),9))</f>
        <v>040903101</v>
      </c>
    </row>
    <row r="1555" spans="1:18" customFormat="1" x14ac:dyDescent="0.4">
      <c r="A1555" s="259" t="s">
        <v>740</v>
      </c>
      <c r="B1555" s="259">
        <v>1554</v>
      </c>
      <c r="C1555" s="259" t="s">
        <v>2817</v>
      </c>
      <c r="D1555" s="259" t="s">
        <v>2818</v>
      </c>
      <c r="E1555" s="261">
        <v>20041108</v>
      </c>
      <c r="F1555" s="262">
        <v>3</v>
      </c>
      <c r="G1555">
        <v>27</v>
      </c>
      <c r="H1555" s="263" t="s">
        <v>72</v>
      </c>
      <c r="I1555" s="263" t="s">
        <v>125</v>
      </c>
      <c r="J1555" t="s">
        <v>4807</v>
      </c>
      <c r="L1555">
        <f>IFERROR(INDEX(所属情報!$E:$E,MATCH(男子登録情報!A1555,所属情報!$A:$A,0)),"")</f>
        <v>492355</v>
      </c>
      <c r="M1555" t="str">
        <f t="shared" si="48"/>
        <v>小谷　陸大 (3)</v>
      </c>
      <c r="N1555" t="str">
        <f t="shared" si="49"/>
        <v>ｺﾀﾆ ﾘｸﾄ</v>
      </c>
      <c r="O1555" t="str">
        <f>$J1555&amp;" "&amp;$I1555&amp;" "&amp;"("&amp;$F1555&amp;")"</f>
        <v>JPN Rikuto (3)</v>
      </c>
      <c r="P1555" t="s">
        <v>4771</v>
      </c>
      <c r="Q1555" t="s">
        <v>4807</v>
      </c>
      <c r="R1555" s="118" t="str">
        <f>IF($B1555="","",RIGHT($E1555*1000+100+COUNTIF($E$2:$E1555,$E1555),9))</f>
        <v>041108102</v>
      </c>
    </row>
    <row r="1556" spans="1:18" customFormat="1" x14ac:dyDescent="0.4">
      <c r="A1556" s="259" t="s">
        <v>740</v>
      </c>
      <c r="B1556" s="259">
        <v>1555</v>
      </c>
      <c r="C1556" s="259" t="s">
        <v>3979</v>
      </c>
      <c r="D1556" s="259" t="s">
        <v>2819</v>
      </c>
      <c r="E1556" s="261">
        <v>20040623</v>
      </c>
      <c r="F1556" s="262">
        <v>3</v>
      </c>
      <c r="G1556">
        <v>27</v>
      </c>
      <c r="H1556" s="263" t="s">
        <v>245</v>
      </c>
      <c r="I1556" s="263" t="s">
        <v>41</v>
      </c>
      <c r="J1556" t="s">
        <v>4807</v>
      </c>
      <c r="L1556">
        <f>IFERROR(INDEX(所属情報!$E:$E,MATCH(男子登録情報!A1556,所属情報!$A:$A,0)),"")</f>
        <v>492355</v>
      </c>
      <c r="M1556" t="str">
        <f t="shared" si="48"/>
        <v>渡邉　雅也 (3)</v>
      </c>
      <c r="N1556" t="str">
        <f t="shared" si="49"/>
        <v>ﾜﾀﾅﾍﾞ ﾏｻﾔ</v>
      </c>
      <c r="O1556" t="str">
        <f>$J1556&amp;" "&amp;$I1556&amp;" "&amp;"("&amp;$F1556&amp;")"</f>
        <v>JPN Masaya (3)</v>
      </c>
      <c r="P1556" t="s">
        <v>4772</v>
      </c>
      <c r="Q1556" t="s">
        <v>4807</v>
      </c>
      <c r="R1556" s="118" t="str">
        <f>IF($B1556="","",RIGHT($E1556*1000+100+COUNTIF($E$2:$E1556,$E1556),9))</f>
        <v>040623103</v>
      </c>
    </row>
    <row r="1557" spans="1:18" customFormat="1" x14ac:dyDescent="0.4">
      <c r="A1557" s="259" t="s">
        <v>740</v>
      </c>
      <c r="B1557" s="259">
        <v>1556</v>
      </c>
      <c r="C1557" s="259" t="s">
        <v>2820</v>
      </c>
      <c r="D1557" s="259" t="s">
        <v>2821</v>
      </c>
      <c r="E1557" s="261">
        <v>20040407</v>
      </c>
      <c r="F1557" s="262">
        <v>3</v>
      </c>
      <c r="G1557">
        <v>26</v>
      </c>
      <c r="H1557" s="263" t="s">
        <v>2822</v>
      </c>
      <c r="I1557" s="263" t="s">
        <v>402</v>
      </c>
      <c r="J1557" t="s">
        <v>4807</v>
      </c>
      <c r="L1557">
        <f>IFERROR(INDEX(所属情報!$E:$E,MATCH(男子登録情報!A1557,所属情報!$A:$A,0)),"")</f>
        <v>492355</v>
      </c>
      <c r="M1557" t="str">
        <f t="shared" si="48"/>
        <v>渡部　宏斗 (3)</v>
      </c>
      <c r="N1557" t="str">
        <f t="shared" si="49"/>
        <v>ﾜﾀﾍﾞ ﾋﾛﾄ</v>
      </c>
      <c r="O1557" t="str">
        <f>$J1557&amp;" "&amp;$I1557&amp;" "&amp;"("&amp;$F1557&amp;")"</f>
        <v>JPN Hiroto (3)</v>
      </c>
      <c r="P1557" t="s">
        <v>4770</v>
      </c>
      <c r="Q1557" t="s">
        <v>4807</v>
      </c>
      <c r="R1557" s="118" t="str">
        <f>IF($B1557="","",RIGHT($E1557*1000+100+COUNTIF($E$2:$E1557,$E1557),9))</f>
        <v>040407103</v>
      </c>
    </row>
    <row r="1558" spans="1:18" customFormat="1" x14ac:dyDescent="0.4">
      <c r="A1558" s="259" t="s">
        <v>740</v>
      </c>
      <c r="B1558" s="259">
        <v>1557</v>
      </c>
      <c r="C1558" s="259" t="s">
        <v>2823</v>
      </c>
      <c r="D1558" s="259" t="s">
        <v>2824</v>
      </c>
      <c r="E1558" s="261">
        <v>20040719</v>
      </c>
      <c r="F1558" s="262">
        <v>3</v>
      </c>
      <c r="G1558">
        <v>27</v>
      </c>
      <c r="H1558" s="263" t="s">
        <v>1116</v>
      </c>
      <c r="I1558" s="263" t="s">
        <v>279</v>
      </c>
      <c r="J1558" t="s">
        <v>4807</v>
      </c>
      <c r="L1558">
        <f>IFERROR(INDEX(所属情報!$E:$E,MATCH(男子登録情報!A1558,所属情報!$A:$A,0)),"")</f>
        <v>492355</v>
      </c>
      <c r="M1558" t="str">
        <f t="shared" si="48"/>
        <v>中戸　俊哉 (3)</v>
      </c>
      <c r="N1558" t="str">
        <f t="shared" si="49"/>
        <v>ﾅｶﾄ ｼｭﾝﾔ</v>
      </c>
      <c r="O1558" t="str">
        <f>$J1558&amp;" "&amp;$I1558&amp;" "&amp;"("&amp;$F1558&amp;")"</f>
        <v>JPN Shunya (3)</v>
      </c>
      <c r="P1558" t="s">
        <v>4771</v>
      </c>
      <c r="Q1558" t="s">
        <v>4807</v>
      </c>
      <c r="R1558" s="118" t="str">
        <f>IF($B1558="","",RIGHT($E1558*1000+100+COUNTIF($E$2:$E1558,$E1558),9))</f>
        <v>040719101</v>
      </c>
    </row>
    <row r="1559" spans="1:18" customFormat="1" x14ac:dyDescent="0.4">
      <c r="A1559" s="259" t="s">
        <v>740</v>
      </c>
      <c r="B1559" s="259">
        <v>1558</v>
      </c>
      <c r="C1559" s="259" t="s">
        <v>2825</v>
      </c>
      <c r="D1559" s="259" t="s">
        <v>2826</v>
      </c>
      <c r="E1559" s="261">
        <v>20041121</v>
      </c>
      <c r="F1559" s="262">
        <v>3</v>
      </c>
      <c r="G1559">
        <v>27</v>
      </c>
      <c r="H1559" s="263" t="s">
        <v>410</v>
      </c>
      <c r="I1559" s="263" t="s">
        <v>264</v>
      </c>
      <c r="J1559" t="s">
        <v>4807</v>
      </c>
      <c r="L1559">
        <f>IFERROR(INDEX(所属情報!$E:$E,MATCH(男子登録情報!A1559,所属情報!$A:$A,0)),"")</f>
        <v>492355</v>
      </c>
      <c r="M1559" t="str">
        <f t="shared" si="48"/>
        <v>吉本　良真 (3)</v>
      </c>
      <c r="N1559" t="str">
        <f t="shared" si="49"/>
        <v>ﾖｼﾓﾄ ﾘｮｳﾏ</v>
      </c>
      <c r="O1559" t="str">
        <f>$J1559&amp;" "&amp;$I1559&amp;" "&amp;"("&amp;$F1559&amp;")"</f>
        <v>JPN Ryoma (3)</v>
      </c>
      <c r="P1559" t="s">
        <v>4771</v>
      </c>
      <c r="Q1559" t="s">
        <v>4807</v>
      </c>
      <c r="R1559" s="118" t="str">
        <f>IF($B1559="","",RIGHT($E1559*1000+100+COUNTIF($E$2:$E1559,$E1559),9))</f>
        <v>041121101</v>
      </c>
    </row>
    <row r="1560" spans="1:18" customFormat="1" x14ac:dyDescent="0.4">
      <c r="A1560" s="259" t="s">
        <v>740</v>
      </c>
      <c r="B1560" s="259">
        <v>1559</v>
      </c>
      <c r="C1560" s="259" t="s">
        <v>2827</v>
      </c>
      <c r="D1560" s="259" t="s">
        <v>2828</v>
      </c>
      <c r="E1560" s="261">
        <v>20040901</v>
      </c>
      <c r="F1560" s="262">
        <v>3</v>
      </c>
      <c r="G1560">
        <v>29</v>
      </c>
      <c r="H1560" s="263" t="s">
        <v>359</v>
      </c>
      <c r="I1560" s="263" t="s">
        <v>1083</v>
      </c>
      <c r="J1560" t="s">
        <v>4807</v>
      </c>
      <c r="L1560">
        <f>IFERROR(INDEX(所属情報!$E:$E,MATCH(男子登録情報!A1560,所属情報!$A:$A,0)),"")</f>
        <v>492355</v>
      </c>
      <c r="M1560" t="str">
        <f t="shared" si="48"/>
        <v>森　陽太 (3)</v>
      </c>
      <c r="N1560" t="str">
        <f t="shared" si="49"/>
        <v>ﾓﾘ ﾋﾅﾀ</v>
      </c>
      <c r="O1560" t="str">
        <f>$J1560&amp;" "&amp;$I1560&amp;" "&amp;"("&amp;$F1560&amp;")"</f>
        <v>JPN Hinata (3)</v>
      </c>
      <c r="P1560" t="s">
        <v>4771</v>
      </c>
      <c r="Q1560" t="s">
        <v>4807</v>
      </c>
      <c r="R1560" s="118" t="str">
        <f>IF($B1560="","",RIGHT($E1560*1000+100+COUNTIF($E$2:$E1560,$E1560),9))</f>
        <v>040901104</v>
      </c>
    </row>
    <row r="1561" spans="1:18" customFormat="1" x14ac:dyDescent="0.4">
      <c r="A1561" s="259" t="s">
        <v>740</v>
      </c>
      <c r="B1561" s="259">
        <v>1560</v>
      </c>
      <c r="C1561" s="259" t="s">
        <v>3980</v>
      </c>
      <c r="D1561" s="259" t="s">
        <v>3981</v>
      </c>
      <c r="E1561" s="261">
        <v>20050224</v>
      </c>
      <c r="F1561" s="262">
        <v>3</v>
      </c>
      <c r="G1561">
        <v>27</v>
      </c>
      <c r="H1561" s="263" t="s">
        <v>4546</v>
      </c>
      <c r="I1561" s="263" t="s">
        <v>36</v>
      </c>
      <c r="J1561" t="s">
        <v>4807</v>
      </c>
      <c r="L1561">
        <f>IFERROR(INDEX(所属情報!$E:$E,MATCH(男子登録情報!A1561,所属情報!$A:$A,0)),"")</f>
        <v>492355</v>
      </c>
      <c r="M1561" t="str">
        <f t="shared" si="48"/>
        <v>南地　祐希 (3)</v>
      </c>
      <c r="N1561" t="str">
        <f t="shared" si="49"/>
        <v>ﾐﾅﾐﾁﾞ ﾕｳｷ</v>
      </c>
      <c r="O1561" t="str">
        <f>$J1561&amp;" "&amp;$I1561&amp;" "&amp;"("&amp;$F1561&amp;")"</f>
        <v>JPN Yuki (3)</v>
      </c>
      <c r="P1561" t="s">
        <v>4765</v>
      </c>
      <c r="Q1561" t="s">
        <v>4807</v>
      </c>
      <c r="R1561" s="118" t="str">
        <f>IF($B1561="","",RIGHT($E1561*1000+100+COUNTIF($E$2:$E1561,$E1561),9))</f>
        <v>050224102</v>
      </c>
    </row>
    <row r="1562" spans="1:18" customFormat="1" x14ac:dyDescent="0.4">
      <c r="A1562" s="259" t="s">
        <v>740</v>
      </c>
      <c r="B1562" s="259">
        <v>1561</v>
      </c>
      <c r="C1562" s="259" t="s">
        <v>3982</v>
      </c>
      <c r="D1562" s="259" t="s">
        <v>3983</v>
      </c>
      <c r="E1562" s="261">
        <v>20040402</v>
      </c>
      <c r="F1562" s="262">
        <v>3</v>
      </c>
      <c r="G1562">
        <v>27</v>
      </c>
      <c r="H1562" s="263" t="s">
        <v>4547</v>
      </c>
      <c r="I1562" s="263" t="s">
        <v>466</v>
      </c>
      <c r="J1562" t="s">
        <v>4807</v>
      </c>
      <c r="L1562">
        <f>IFERROR(INDEX(所属情報!$E:$E,MATCH(男子登録情報!A1562,所属情報!$A:$A,0)),"")</f>
        <v>492355</v>
      </c>
      <c r="M1562" t="str">
        <f t="shared" si="48"/>
        <v>露谷　悠 (3)</v>
      </c>
      <c r="N1562" t="str">
        <f t="shared" si="49"/>
        <v>ﾂﾕﾀﾆ ﾕｳ</v>
      </c>
      <c r="O1562" t="str">
        <f>$J1562&amp;" "&amp;$I1562&amp;" "&amp;"("&amp;$F1562&amp;")"</f>
        <v>JPN Yu (3)</v>
      </c>
      <c r="P1562" t="s">
        <v>4771</v>
      </c>
      <c r="Q1562" t="s">
        <v>4807</v>
      </c>
      <c r="R1562" s="118" t="str">
        <f>IF($B1562="","",RIGHT($E1562*1000+100+COUNTIF($E$2:$E1562,$E1562),9))</f>
        <v>040402102</v>
      </c>
    </row>
    <row r="1563" spans="1:18" customFormat="1" x14ac:dyDescent="0.4">
      <c r="A1563" s="259" t="s">
        <v>740</v>
      </c>
      <c r="B1563" s="259">
        <v>1562</v>
      </c>
      <c r="C1563" s="259" t="s">
        <v>3984</v>
      </c>
      <c r="D1563" s="259" t="s">
        <v>3985</v>
      </c>
      <c r="E1563" s="261">
        <v>20040723</v>
      </c>
      <c r="F1563" s="262">
        <v>3</v>
      </c>
      <c r="G1563">
        <v>27</v>
      </c>
      <c r="H1563" s="263" t="s">
        <v>4457</v>
      </c>
      <c r="I1563" s="263" t="s">
        <v>160</v>
      </c>
      <c r="J1563" t="s">
        <v>4807</v>
      </c>
      <c r="L1563">
        <f>IFERROR(INDEX(所属情報!$E:$E,MATCH(男子登録情報!A1563,所属情報!$A:$A,0)),"")</f>
        <v>492355</v>
      </c>
      <c r="M1563" t="str">
        <f t="shared" si="48"/>
        <v>白石　直樹 (3)</v>
      </c>
      <c r="N1563" t="str">
        <f t="shared" si="49"/>
        <v>ｼﾗｲｼ ﾅｵｷ</v>
      </c>
      <c r="O1563" t="str">
        <f>$J1563&amp;" "&amp;$I1563&amp;" "&amp;"("&amp;$F1563&amp;")"</f>
        <v>JPN Naoki (3)</v>
      </c>
      <c r="P1563" t="s">
        <v>4771</v>
      </c>
      <c r="Q1563" t="s">
        <v>4807</v>
      </c>
      <c r="R1563" s="118" t="str">
        <f>IF($B1563="","",RIGHT($E1563*1000+100+COUNTIF($E$2:$E1563,$E1563),9))</f>
        <v>040723101</v>
      </c>
    </row>
    <row r="1564" spans="1:18" customFormat="1" x14ac:dyDescent="0.4">
      <c r="A1564" s="259" t="s">
        <v>740</v>
      </c>
      <c r="B1564" s="259">
        <v>1563</v>
      </c>
      <c r="C1564" s="259" t="s">
        <v>3986</v>
      </c>
      <c r="D1564" s="259" t="s">
        <v>3987</v>
      </c>
      <c r="E1564" s="261">
        <v>20041222</v>
      </c>
      <c r="F1564" s="262">
        <v>3</v>
      </c>
      <c r="G1564">
        <v>25</v>
      </c>
      <c r="H1564" s="263" t="s">
        <v>217</v>
      </c>
      <c r="I1564" s="263" t="s">
        <v>885</v>
      </c>
      <c r="J1564" t="s">
        <v>4807</v>
      </c>
      <c r="L1564">
        <f>IFERROR(INDEX(所属情報!$E:$E,MATCH(男子登録情報!A1564,所属情報!$A:$A,0)),"")</f>
        <v>492355</v>
      </c>
      <c r="M1564" t="str">
        <f t="shared" si="48"/>
        <v>寺井　博冬 (3)</v>
      </c>
      <c r="N1564" t="str">
        <f t="shared" si="49"/>
        <v>ﾃﾗｲ ﾊｸﾄ</v>
      </c>
      <c r="O1564" t="str">
        <f>$J1564&amp;" "&amp;$I1564&amp;" "&amp;"("&amp;$F1564&amp;")"</f>
        <v>JPN Hakuto (3)</v>
      </c>
      <c r="P1564" t="s">
        <v>4772</v>
      </c>
      <c r="Q1564" t="s">
        <v>4807</v>
      </c>
      <c r="R1564" s="118" t="str">
        <f>IF($B1564="","",RIGHT($E1564*1000+100+COUNTIF($E$2:$E1564,$E1564),9))</f>
        <v>041222102</v>
      </c>
    </row>
    <row r="1565" spans="1:18" customFormat="1" x14ac:dyDescent="0.4">
      <c r="A1565" s="259" t="s">
        <v>740</v>
      </c>
      <c r="B1565" s="259">
        <v>1564</v>
      </c>
      <c r="C1565" s="259" t="s">
        <v>3988</v>
      </c>
      <c r="D1565" s="259" t="s">
        <v>3989</v>
      </c>
      <c r="E1565" s="261">
        <v>20050630</v>
      </c>
      <c r="F1565" s="262">
        <v>2</v>
      </c>
      <c r="G1565">
        <v>27</v>
      </c>
      <c r="H1565" s="263" t="s">
        <v>4548</v>
      </c>
      <c r="I1565" s="263" t="s">
        <v>157</v>
      </c>
      <c r="J1565" t="s">
        <v>4807</v>
      </c>
      <c r="L1565">
        <f>IFERROR(INDEX(所属情報!$E:$E,MATCH(男子登録情報!A1565,所属情報!$A:$A,0)),"")</f>
        <v>492355</v>
      </c>
      <c r="M1565" t="str">
        <f t="shared" si="48"/>
        <v>小坂田　偉月 (2)</v>
      </c>
      <c r="N1565" t="str">
        <f t="shared" si="49"/>
        <v>ｵｻｶﾀﾞ ｲﾂｷ</v>
      </c>
      <c r="O1565" t="str">
        <f>$J1565&amp;" "&amp;$I1565&amp;" "&amp;"("&amp;$F1565&amp;")"</f>
        <v>JPN Itsuki (2)</v>
      </c>
      <c r="P1565" t="s">
        <v>4796</v>
      </c>
      <c r="Q1565" t="s">
        <v>4807</v>
      </c>
      <c r="R1565" s="118" t="str">
        <f>IF($B1565="","",RIGHT($E1565*1000+100+COUNTIF($E$2:$E1565,$E1565),9))</f>
        <v>050630104</v>
      </c>
    </row>
    <row r="1566" spans="1:18" customFormat="1" x14ac:dyDescent="0.4">
      <c r="A1566" s="259" t="s">
        <v>740</v>
      </c>
      <c r="B1566" s="259">
        <v>1565</v>
      </c>
      <c r="C1566" s="259" t="s">
        <v>3990</v>
      </c>
      <c r="D1566" s="259" t="s">
        <v>3991</v>
      </c>
      <c r="E1566" s="261">
        <v>20050811</v>
      </c>
      <c r="F1566" s="262">
        <v>2</v>
      </c>
      <c r="G1566">
        <v>27</v>
      </c>
      <c r="H1566" s="263" t="s">
        <v>499</v>
      </c>
      <c r="I1566" s="263" t="s">
        <v>98</v>
      </c>
      <c r="J1566" t="s">
        <v>4807</v>
      </c>
      <c r="L1566">
        <f>IFERROR(INDEX(所属情報!$E:$E,MATCH(男子登録情報!A1566,所属情報!$A:$A,0)),"")</f>
        <v>492355</v>
      </c>
      <c r="M1566" t="str">
        <f t="shared" si="48"/>
        <v>池田　尚悟 (2)</v>
      </c>
      <c r="N1566" t="str">
        <f t="shared" si="49"/>
        <v>ｲｹﾀﾞ ｼｮｳｺﾞ</v>
      </c>
      <c r="O1566" t="str">
        <f>$J1566&amp;" "&amp;$I1566&amp;" "&amp;"("&amp;$F1566&amp;")"</f>
        <v>JPN Shogo (2)</v>
      </c>
      <c r="P1566" t="s">
        <v>4771</v>
      </c>
      <c r="Q1566" t="s">
        <v>4807</v>
      </c>
      <c r="R1566" s="118" t="str">
        <f>IF($B1566="","",RIGHT($E1566*1000+100+COUNTIF($E$2:$E1566,$E1566),9))</f>
        <v>050811103</v>
      </c>
    </row>
    <row r="1567" spans="1:18" customFormat="1" x14ac:dyDescent="0.4">
      <c r="A1567" s="259" t="s">
        <v>740</v>
      </c>
      <c r="B1567" s="259">
        <v>1566</v>
      </c>
      <c r="C1567" s="259" t="s">
        <v>3992</v>
      </c>
      <c r="D1567" s="259" t="s">
        <v>3993</v>
      </c>
      <c r="E1567" s="261">
        <v>20060120</v>
      </c>
      <c r="F1567" s="262">
        <v>2</v>
      </c>
      <c r="G1567">
        <v>27</v>
      </c>
      <c r="H1567" s="263" t="s">
        <v>4549</v>
      </c>
      <c r="I1567" s="263" t="s">
        <v>246</v>
      </c>
      <c r="J1567" t="s">
        <v>4807</v>
      </c>
      <c r="L1567">
        <f>IFERROR(INDEX(所属情報!$E:$E,MATCH(男子登録情報!A1567,所属情報!$A:$A,0)),"")</f>
        <v>492355</v>
      </c>
      <c r="M1567" t="str">
        <f t="shared" si="48"/>
        <v>土江　将太 (2)</v>
      </c>
      <c r="N1567" t="str">
        <f t="shared" si="49"/>
        <v>ﾂﾁｴ ｼｮｳﾀ</v>
      </c>
      <c r="O1567" t="str">
        <f>$J1567&amp;" "&amp;$I1567&amp;" "&amp;"("&amp;$F1567&amp;")"</f>
        <v>JPN Shota (2)</v>
      </c>
      <c r="P1567" t="s">
        <v>4768</v>
      </c>
      <c r="Q1567" t="s">
        <v>4807</v>
      </c>
      <c r="R1567" s="118" t="str">
        <f>IF($B1567="","",RIGHT($E1567*1000+100+COUNTIF($E$2:$E1567,$E1567),9))</f>
        <v>060120102</v>
      </c>
    </row>
    <row r="1568" spans="1:18" customFormat="1" x14ac:dyDescent="0.4">
      <c r="A1568" s="259" t="s">
        <v>740</v>
      </c>
      <c r="B1568" s="259">
        <v>1567</v>
      </c>
      <c r="C1568" s="259" t="s">
        <v>3994</v>
      </c>
      <c r="D1568" s="259" t="s">
        <v>3995</v>
      </c>
      <c r="E1568" s="261">
        <v>20060304</v>
      </c>
      <c r="F1568" s="262">
        <v>2</v>
      </c>
      <c r="G1568">
        <v>27</v>
      </c>
      <c r="H1568" s="263" t="s">
        <v>4541</v>
      </c>
      <c r="I1568" s="263" t="s">
        <v>461</v>
      </c>
      <c r="J1568" t="s">
        <v>4807</v>
      </c>
      <c r="L1568">
        <f>IFERROR(INDEX(所属情報!$E:$E,MATCH(男子登録情報!A1568,所属情報!$A:$A,0)),"")</f>
        <v>492355</v>
      </c>
      <c r="M1568" t="str">
        <f t="shared" si="48"/>
        <v>三宅　貴大 (2)</v>
      </c>
      <c r="N1568" t="str">
        <f t="shared" si="49"/>
        <v>ﾐﾔｹ ﾀｶﾋﾛ</v>
      </c>
      <c r="O1568" t="str">
        <f>$J1568&amp;" "&amp;$I1568&amp;" "&amp;"("&amp;$F1568&amp;")"</f>
        <v>JPN Takahiro (2)</v>
      </c>
      <c r="P1568" t="s">
        <v>4771</v>
      </c>
      <c r="Q1568" t="s">
        <v>4807</v>
      </c>
      <c r="R1568" s="118" t="str">
        <f>IF($B1568="","",RIGHT($E1568*1000+100+COUNTIF($E$2:$E1568,$E1568),9))</f>
        <v>060304101</v>
      </c>
    </row>
    <row r="1569" spans="1:18" customFormat="1" x14ac:dyDescent="0.4">
      <c r="A1569" s="259" t="s">
        <v>740</v>
      </c>
      <c r="B1569" s="259">
        <v>1568</v>
      </c>
      <c r="C1569" s="259" t="s">
        <v>3996</v>
      </c>
      <c r="D1569" s="259" t="s">
        <v>3997</v>
      </c>
      <c r="E1569" s="261">
        <v>20051024</v>
      </c>
      <c r="F1569" s="262">
        <v>2</v>
      </c>
      <c r="G1569">
        <v>27</v>
      </c>
      <c r="H1569" s="263" t="s">
        <v>4550</v>
      </c>
      <c r="I1569" s="263" t="s">
        <v>155</v>
      </c>
      <c r="J1569" t="s">
        <v>4807</v>
      </c>
      <c r="L1569">
        <f>IFERROR(INDEX(所属情報!$E:$E,MATCH(男子登録情報!A1569,所属情報!$A:$A,0)),"")</f>
        <v>492355</v>
      </c>
      <c r="M1569" t="str">
        <f t="shared" si="48"/>
        <v>向井　亮太 (2)</v>
      </c>
      <c r="N1569" t="str">
        <f t="shared" si="49"/>
        <v>ﾑｶｲ ﾘｮｳﾀ</v>
      </c>
      <c r="O1569" t="str">
        <f>$J1569&amp;" "&amp;$I1569&amp;" "&amp;"("&amp;$F1569&amp;")"</f>
        <v>JPN Ryota (2)</v>
      </c>
      <c r="P1569" t="s">
        <v>4769</v>
      </c>
      <c r="Q1569" t="s">
        <v>4807</v>
      </c>
      <c r="R1569" s="118" t="str">
        <f>IF($B1569="","",RIGHT($E1569*1000+100+COUNTIF($E$2:$E1569,$E1569),9))</f>
        <v>051024103</v>
      </c>
    </row>
    <row r="1570" spans="1:18" customFormat="1" x14ac:dyDescent="0.4">
      <c r="A1570" s="259" t="s">
        <v>740</v>
      </c>
      <c r="B1570" s="259">
        <v>1569</v>
      </c>
      <c r="C1570" s="259" t="s">
        <v>3998</v>
      </c>
      <c r="D1570" s="259" t="s">
        <v>3999</v>
      </c>
      <c r="E1570" s="261">
        <v>20051012</v>
      </c>
      <c r="F1570" s="262">
        <v>2</v>
      </c>
      <c r="G1570">
        <v>27</v>
      </c>
      <c r="H1570" s="263" t="s">
        <v>4440</v>
      </c>
      <c r="I1570" s="263" t="s">
        <v>279</v>
      </c>
      <c r="J1570" t="s">
        <v>4807</v>
      </c>
      <c r="L1570">
        <f>IFERROR(INDEX(所属情報!$E:$E,MATCH(男子登録情報!A1570,所属情報!$A:$A,0)),"")</f>
        <v>492355</v>
      </c>
      <c r="M1570" t="str">
        <f t="shared" si="48"/>
        <v>冨江　俊矢 (2)</v>
      </c>
      <c r="N1570" t="str">
        <f t="shared" si="49"/>
        <v>ﾄﾐｴ ｼｭﾝﾔ</v>
      </c>
      <c r="O1570" t="str">
        <f>$J1570&amp;" "&amp;$I1570&amp;" "&amp;"("&amp;$F1570&amp;")"</f>
        <v>JPN Shunya (2)</v>
      </c>
      <c r="P1570" t="s">
        <v>4765</v>
      </c>
      <c r="Q1570" t="s">
        <v>4807</v>
      </c>
      <c r="R1570" s="118" t="str">
        <f>IF($B1570="","",RIGHT($E1570*1000+100+COUNTIF($E$2:$E1570,$E1570),9))</f>
        <v>051012101</v>
      </c>
    </row>
    <row r="1571" spans="1:18" customFormat="1" x14ac:dyDescent="0.4">
      <c r="A1571" s="259" t="s">
        <v>740</v>
      </c>
      <c r="B1571" s="259">
        <v>1570</v>
      </c>
      <c r="C1571" s="259" t="s">
        <v>4000</v>
      </c>
      <c r="D1571" s="259" t="s">
        <v>4001</v>
      </c>
      <c r="E1571" s="261">
        <v>20050906</v>
      </c>
      <c r="F1571" s="262">
        <v>2</v>
      </c>
      <c r="G1571">
        <v>27</v>
      </c>
      <c r="H1571" s="263" t="s">
        <v>4551</v>
      </c>
      <c r="I1571" s="263" t="s">
        <v>75</v>
      </c>
      <c r="J1571" t="s">
        <v>4807</v>
      </c>
      <c r="L1571">
        <f>IFERROR(INDEX(所属情報!$E:$E,MATCH(男子登録情報!A1571,所属情報!$A:$A,0)),"")</f>
        <v>492355</v>
      </c>
      <c r="M1571" t="str">
        <f t="shared" si="48"/>
        <v>神戸　奏汰 (2)</v>
      </c>
      <c r="N1571" t="str">
        <f t="shared" si="49"/>
        <v>ｺｳﾍﾞ ｿｳﾀ</v>
      </c>
      <c r="O1571" t="str">
        <f>$J1571&amp;" "&amp;$I1571&amp;" "&amp;"("&amp;$F1571&amp;")"</f>
        <v>JPN Sota (2)</v>
      </c>
      <c r="P1571" t="s">
        <v>4765</v>
      </c>
      <c r="Q1571" t="s">
        <v>4807</v>
      </c>
      <c r="R1571" s="118" t="str">
        <f>IF($B1571="","",RIGHT($E1571*1000+100+COUNTIF($E$2:$E1571,$E1571),9))</f>
        <v>050906103</v>
      </c>
    </row>
    <row r="1572" spans="1:18" customFormat="1" x14ac:dyDescent="0.4">
      <c r="A1572" s="259" t="s">
        <v>740</v>
      </c>
      <c r="B1572" s="259">
        <v>1571</v>
      </c>
      <c r="C1572" s="259" t="s">
        <v>4002</v>
      </c>
      <c r="D1572" s="259" t="s">
        <v>4003</v>
      </c>
      <c r="E1572" s="261">
        <v>20060217</v>
      </c>
      <c r="F1572" s="262">
        <v>2</v>
      </c>
      <c r="G1572">
        <v>27</v>
      </c>
      <c r="H1572" s="263" t="s">
        <v>275</v>
      </c>
      <c r="I1572" s="263" t="s">
        <v>4552</v>
      </c>
      <c r="J1572" t="s">
        <v>4807</v>
      </c>
      <c r="L1572">
        <f>IFERROR(INDEX(所属情報!$E:$E,MATCH(男子登録情報!A1572,所属情報!$A:$A,0)),"")</f>
        <v>492355</v>
      </c>
      <c r="M1572" t="str">
        <f t="shared" si="48"/>
        <v>前川　幸来 (2)</v>
      </c>
      <c r="N1572" t="str">
        <f t="shared" si="49"/>
        <v>ﾏｴｶﾜ ﾕﾗ</v>
      </c>
      <c r="O1572" t="str">
        <f>$J1572&amp;" "&amp;$I1572&amp;" "&amp;"("&amp;$F1572&amp;")"</f>
        <v>JPN Yura (2)</v>
      </c>
      <c r="P1572" t="s">
        <v>4765</v>
      </c>
      <c r="Q1572" t="s">
        <v>4807</v>
      </c>
      <c r="R1572" s="118" t="str">
        <f>IF($B1572="","",RIGHT($E1572*1000+100+COUNTIF($E$2:$E1572,$E1572),9))</f>
        <v>060217101</v>
      </c>
    </row>
    <row r="1573" spans="1:18" customFormat="1" x14ac:dyDescent="0.4">
      <c r="A1573" s="259" t="s">
        <v>740</v>
      </c>
      <c r="B1573" s="259">
        <v>1572</v>
      </c>
      <c r="C1573" s="259" t="s">
        <v>4004</v>
      </c>
      <c r="D1573" s="259" t="s">
        <v>4005</v>
      </c>
      <c r="E1573" s="261">
        <v>20050404</v>
      </c>
      <c r="F1573" s="262">
        <v>2</v>
      </c>
      <c r="G1573">
        <v>27</v>
      </c>
      <c r="H1573" s="263" t="s">
        <v>4553</v>
      </c>
      <c r="I1573" s="263" t="s">
        <v>75</v>
      </c>
      <c r="J1573" t="s">
        <v>4807</v>
      </c>
      <c r="L1573">
        <f>IFERROR(INDEX(所属情報!$E:$E,MATCH(男子登録情報!A1573,所属情報!$A:$A,0)),"")</f>
        <v>492355</v>
      </c>
      <c r="M1573" t="str">
        <f t="shared" si="48"/>
        <v>新山　創大 (2)</v>
      </c>
      <c r="N1573" t="str">
        <f t="shared" si="49"/>
        <v>ﾆｲﾔﾏ ｿｳﾀ</v>
      </c>
      <c r="O1573" t="str">
        <f>$J1573&amp;" "&amp;$I1573&amp;" "&amp;"("&amp;$F1573&amp;")"</f>
        <v>JPN Sota (2)</v>
      </c>
      <c r="P1573" t="s">
        <v>4765</v>
      </c>
      <c r="Q1573" t="s">
        <v>4807</v>
      </c>
      <c r="R1573" s="118" t="str">
        <f>IF($B1573="","",RIGHT($E1573*1000+100+COUNTIF($E$2:$E1573,$E1573),9))</f>
        <v>050404103</v>
      </c>
    </row>
    <row r="1574" spans="1:18" customFormat="1" x14ac:dyDescent="0.4">
      <c r="A1574" s="259" t="s">
        <v>740</v>
      </c>
      <c r="B1574" s="259">
        <v>1573</v>
      </c>
      <c r="C1574" s="259" t="s">
        <v>4006</v>
      </c>
      <c r="D1574" s="259" t="s">
        <v>4007</v>
      </c>
      <c r="E1574" s="261">
        <v>20050624</v>
      </c>
      <c r="F1574" s="262">
        <v>2</v>
      </c>
      <c r="G1574">
        <v>29</v>
      </c>
      <c r="H1574" s="263" t="s">
        <v>565</v>
      </c>
      <c r="I1574" s="263" t="s">
        <v>146</v>
      </c>
      <c r="J1574" t="s">
        <v>4807</v>
      </c>
      <c r="L1574">
        <f>IFERROR(INDEX(所属情報!$E:$E,MATCH(男子登録情報!A1574,所属情報!$A:$A,0)),"")</f>
        <v>492355</v>
      </c>
      <c r="M1574" t="str">
        <f t="shared" si="48"/>
        <v>南　勇成 (2)</v>
      </c>
      <c r="N1574" t="str">
        <f t="shared" si="49"/>
        <v>ﾐﾅﾐ ﾕｳｾｲ</v>
      </c>
      <c r="O1574" t="str">
        <f>$J1574&amp;" "&amp;$I1574&amp;" "&amp;"("&amp;$F1574&amp;")"</f>
        <v>JPN Yusei (2)</v>
      </c>
      <c r="P1574" t="s">
        <v>4765</v>
      </c>
      <c r="Q1574" t="s">
        <v>4807</v>
      </c>
      <c r="R1574" s="118" t="str">
        <f>IF($B1574="","",RIGHT($E1574*1000+100+COUNTIF($E$2:$E1574,$E1574),9))</f>
        <v>050624101</v>
      </c>
    </row>
    <row r="1575" spans="1:18" customFormat="1" x14ac:dyDescent="0.4">
      <c r="A1575" s="259" t="s">
        <v>740</v>
      </c>
      <c r="B1575" s="259">
        <v>1574</v>
      </c>
      <c r="C1575" s="259" t="s">
        <v>4008</v>
      </c>
      <c r="D1575" s="259" t="s">
        <v>4009</v>
      </c>
      <c r="E1575" s="261">
        <v>20050924</v>
      </c>
      <c r="F1575" s="262">
        <v>2</v>
      </c>
      <c r="G1575">
        <v>29</v>
      </c>
      <c r="H1575" s="263" t="s">
        <v>4554</v>
      </c>
      <c r="I1575" s="263" t="s">
        <v>308</v>
      </c>
      <c r="J1575" t="s">
        <v>4807</v>
      </c>
      <c r="L1575">
        <f>IFERROR(INDEX(所属情報!$E:$E,MATCH(男子登録情報!A1575,所属情報!$A:$A,0)),"")</f>
        <v>492355</v>
      </c>
      <c r="M1575" t="str">
        <f t="shared" si="48"/>
        <v>小関　唯人 (2)</v>
      </c>
      <c r="N1575" t="str">
        <f t="shared" si="49"/>
        <v>ｵｾﾞｷ ﾕｲﾄ</v>
      </c>
      <c r="O1575" t="str">
        <f>$J1575&amp;" "&amp;$I1575&amp;" "&amp;"("&amp;$F1575&amp;")"</f>
        <v>JPN Yuito (2)</v>
      </c>
      <c r="P1575" t="s">
        <v>4765</v>
      </c>
      <c r="Q1575" t="s">
        <v>4807</v>
      </c>
      <c r="R1575" s="118" t="str">
        <f>IF($B1575="","",RIGHT($E1575*1000+100+COUNTIF($E$2:$E1575,$E1575),9))</f>
        <v>050924101</v>
      </c>
    </row>
    <row r="1576" spans="1:18" customFormat="1" x14ac:dyDescent="0.4">
      <c r="A1576" s="259" t="s">
        <v>740</v>
      </c>
      <c r="B1576" s="259">
        <v>1575</v>
      </c>
      <c r="C1576" s="259" t="s">
        <v>5933</v>
      </c>
      <c r="D1576" s="259" t="s">
        <v>5934</v>
      </c>
      <c r="E1576" s="261">
        <v>20051121</v>
      </c>
      <c r="F1576" s="262">
        <v>2</v>
      </c>
      <c r="G1576">
        <v>39</v>
      </c>
      <c r="H1576" s="263" t="s">
        <v>915</v>
      </c>
      <c r="I1576" s="263" t="s">
        <v>103</v>
      </c>
      <c r="J1576" t="s">
        <v>4807</v>
      </c>
      <c r="L1576">
        <f>IFERROR(INDEX(所属情報!$E:$E,MATCH(男子登録情報!A1576,所属情報!$A:$A,0)),"")</f>
        <v>492355</v>
      </c>
      <c r="M1576" t="str">
        <f t="shared" si="48"/>
        <v>岡野　孝祐 (2)</v>
      </c>
      <c r="N1576" t="str">
        <f t="shared" si="49"/>
        <v>ｵｶﾉ ｺｳｽｹ</v>
      </c>
      <c r="O1576" t="str">
        <f>$J1576&amp;" "&amp;$I1576&amp;" "&amp;"("&amp;$F1576&amp;")"</f>
        <v>JPN Kosuke (2)</v>
      </c>
      <c r="P1576" t="s">
        <v>4765</v>
      </c>
      <c r="Q1576" t="s">
        <v>4807</v>
      </c>
      <c r="R1576" s="118" t="str">
        <f>IF($B1576="","",RIGHT($E1576*1000+100+COUNTIF($E$2:$E1576,$E1576),9))</f>
        <v>051121101</v>
      </c>
    </row>
    <row r="1577" spans="1:18" customFormat="1" x14ac:dyDescent="0.4">
      <c r="A1577" s="259" t="s">
        <v>740</v>
      </c>
      <c r="B1577" s="259">
        <v>1576</v>
      </c>
      <c r="C1577" s="259" t="s">
        <v>5935</v>
      </c>
      <c r="D1577" s="259" t="s">
        <v>5936</v>
      </c>
      <c r="E1577" s="261">
        <v>20050710</v>
      </c>
      <c r="F1577" s="262">
        <v>2</v>
      </c>
      <c r="G1577">
        <v>26</v>
      </c>
      <c r="H1577" s="263" t="s">
        <v>6734</v>
      </c>
      <c r="I1577" s="263" t="s">
        <v>6735</v>
      </c>
      <c r="J1577" t="s">
        <v>4807</v>
      </c>
      <c r="L1577">
        <f>IFERROR(INDEX(所属情報!$E:$E,MATCH(男子登録情報!A1577,所属情報!$A:$A,0)),"")</f>
        <v>492355</v>
      </c>
      <c r="M1577" t="str">
        <f t="shared" si="48"/>
        <v>モンパルゴンザレス　朗偉 (2)</v>
      </c>
      <c r="N1577" t="str">
        <f t="shared" si="49"/>
        <v>ﾓﾝﾊﾟﾙｺﾞﾝｻﾞﾚｽ ﾛｳｲ</v>
      </c>
      <c r="O1577" t="str">
        <f>$J1577&amp;" "&amp;$I1577&amp;" "&amp;"("&amp;$F1577&amp;")"</f>
        <v>JPN Rouy (2)</v>
      </c>
      <c r="P1577" t="s">
        <v>4765</v>
      </c>
      <c r="Q1577" t="s">
        <v>4807</v>
      </c>
      <c r="R1577" s="118" t="str">
        <f>IF($B1577="","",RIGHT($E1577*1000+100+COUNTIF($E$2:$E1577,$E1577),9))</f>
        <v>050710102</v>
      </c>
    </row>
    <row r="1578" spans="1:18" customFormat="1" x14ac:dyDescent="0.4">
      <c r="A1578" s="259" t="s">
        <v>740</v>
      </c>
      <c r="B1578" s="259">
        <v>1577</v>
      </c>
      <c r="C1578" s="259" t="s">
        <v>5937</v>
      </c>
      <c r="D1578" s="259" t="s">
        <v>5938</v>
      </c>
      <c r="E1578" s="261">
        <v>20070122</v>
      </c>
      <c r="F1578" s="262">
        <v>1</v>
      </c>
      <c r="G1578">
        <v>27</v>
      </c>
      <c r="H1578" s="263" t="s">
        <v>451</v>
      </c>
      <c r="I1578" s="263" t="s">
        <v>1083</v>
      </c>
      <c r="J1578" t="s">
        <v>4807</v>
      </c>
      <c r="L1578">
        <f>IFERROR(INDEX(所属情報!$E:$E,MATCH(男子登録情報!A1578,所属情報!$A:$A,0)),"")</f>
        <v>492355</v>
      </c>
      <c r="M1578" t="str">
        <f t="shared" si="48"/>
        <v>大西　陽那太 (1)</v>
      </c>
      <c r="N1578" t="str">
        <f t="shared" si="49"/>
        <v>ｵｵﾆｼ ﾋﾅﾀ</v>
      </c>
      <c r="O1578" t="str">
        <f>$J1578&amp;" "&amp;$I1578&amp;" "&amp;"("&amp;$F1578&amp;")"</f>
        <v>JPN Hinata (1)</v>
      </c>
      <c r="P1578" t="s">
        <v>4765</v>
      </c>
      <c r="Q1578" t="s">
        <v>4807</v>
      </c>
      <c r="R1578" s="118" t="str">
        <f>IF($B1578="","",RIGHT($E1578*1000+100+COUNTIF($E$2:$E1578,$E1578),9))</f>
        <v>070122102</v>
      </c>
    </row>
    <row r="1579" spans="1:18" customFormat="1" x14ac:dyDescent="0.4">
      <c r="A1579" s="259" t="s">
        <v>740</v>
      </c>
      <c r="B1579" s="259">
        <v>1578</v>
      </c>
      <c r="C1579" s="259" t="s">
        <v>5939</v>
      </c>
      <c r="D1579" s="259" t="s">
        <v>5940</v>
      </c>
      <c r="E1579" s="261">
        <v>20061109</v>
      </c>
      <c r="F1579" s="262">
        <v>1</v>
      </c>
      <c r="G1579">
        <v>26</v>
      </c>
      <c r="H1579" s="263" t="s">
        <v>6736</v>
      </c>
      <c r="I1579" s="263" t="s">
        <v>303</v>
      </c>
      <c r="J1579" t="s">
        <v>4807</v>
      </c>
      <c r="L1579">
        <f>IFERROR(INDEX(所属情報!$E:$E,MATCH(男子登録情報!A1579,所属情報!$A:$A,0)),"")</f>
        <v>492355</v>
      </c>
      <c r="M1579" t="str">
        <f t="shared" si="48"/>
        <v>奥　洪志郎 (1)</v>
      </c>
      <c r="N1579" t="str">
        <f t="shared" si="49"/>
        <v>ｵｸ ｺｳｼﾛｳ</v>
      </c>
      <c r="O1579" t="str">
        <f>$J1579&amp;" "&amp;$I1579&amp;" "&amp;"("&amp;$F1579&amp;")"</f>
        <v>JPN Koshiro (1)</v>
      </c>
      <c r="P1579" t="s">
        <v>4765</v>
      </c>
      <c r="Q1579" t="s">
        <v>4807</v>
      </c>
      <c r="R1579" s="118" t="str">
        <f>IF($B1579="","",RIGHT($E1579*1000+100+COUNTIF($E$2:$E1579,$E1579),9))</f>
        <v>061109101</v>
      </c>
    </row>
    <row r="1580" spans="1:18" customFormat="1" x14ac:dyDescent="0.4">
      <c r="A1580" s="259" t="s">
        <v>740</v>
      </c>
      <c r="B1580" s="259">
        <v>1579</v>
      </c>
      <c r="C1580" s="259" t="s">
        <v>5941</v>
      </c>
      <c r="D1580" s="259" t="s">
        <v>5942</v>
      </c>
      <c r="E1580" s="261">
        <v>20070212</v>
      </c>
      <c r="F1580" s="262">
        <v>1</v>
      </c>
      <c r="G1580">
        <v>32</v>
      </c>
      <c r="H1580" s="263" t="s">
        <v>6737</v>
      </c>
      <c r="I1580" s="263" t="s">
        <v>6738</v>
      </c>
      <c r="J1580" t="s">
        <v>4807</v>
      </c>
      <c r="L1580">
        <f>IFERROR(INDEX(所属情報!$E:$E,MATCH(男子登録情報!A1580,所属情報!$A:$A,0)),"")</f>
        <v>492355</v>
      </c>
      <c r="M1580" t="str">
        <f t="shared" si="48"/>
        <v>岸　亜室 (1)</v>
      </c>
      <c r="N1580" t="str">
        <f t="shared" si="49"/>
        <v>ｷｼ ｱﾑﾛ</v>
      </c>
      <c r="O1580" t="str">
        <f>$J1580&amp;" "&amp;$I1580&amp;" "&amp;"("&amp;$F1580&amp;")"</f>
        <v>JPN Amuro (1)</v>
      </c>
      <c r="P1580" t="s">
        <v>4765</v>
      </c>
      <c r="Q1580" t="s">
        <v>4807</v>
      </c>
      <c r="R1580" s="118" t="str">
        <f>IF($B1580="","",RIGHT($E1580*1000+100+COUNTIF($E$2:$E1580,$E1580),9))</f>
        <v>070212103</v>
      </c>
    </row>
    <row r="1581" spans="1:18" customFormat="1" x14ac:dyDescent="0.4">
      <c r="A1581" s="259" t="s">
        <v>740</v>
      </c>
      <c r="B1581" s="259">
        <v>1580</v>
      </c>
      <c r="C1581" s="259" t="s">
        <v>5943</v>
      </c>
      <c r="D1581" s="259" t="s">
        <v>5944</v>
      </c>
      <c r="E1581" s="261">
        <v>20061130</v>
      </c>
      <c r="F1581" s="262">
        <v>1</v>
      </c>
      <c r="G1581">
        <v>27</v>
      </c>
      <c r="H1581" s="263" t="s">
        <v>886</v>
      </c>
      <c r="I1581" s="263" t="s">
        <v>6739</v>
      </c>
      <c r="J1581" t="s">
        <v>4807</v>
      </c>
      <c r="L1581">
        <f>IFERROR(INDEX(所属情報!$E:$E,MATCH(男子登録情報!A1581,所属情報!$A:$A,0)),"")</f>
        <v>492355</v>
      </c>
      <c r="M1581" t="str">
        <f t="shared" si="48"/>
        <v>北川　幸人 (1)</v>
      </c>
      <c r="N1581" t="str">
        <f t="shared" si="49"/>
        <v>ｷﾀｶﾞﾜ ｻﾁﾄ</v>
      </c>
      <c r="O1581" t="str">
        <f>$J1581&amp;" "&amp;$I1581&amp;" "&amp;"("&amp;$F1581&amp;")"</f>
        <v>JPN Sachito (1)</v>
      </c>
      <c r="P1581" t="s">
        <v>4765</v>
      </c>
      <c r="Q1581" t="s">
        <v>4807</v>
      </c>
      <c r="R1581" s="118" t="str">
        <f>IF($B1581="","",RIGHT($E1581*1000+100+COUNTIF($E$2:$E1581,$E1581),9))</f>
        <v>061130101</v>
      </c>
    </row>
    <row r="1582" spans="1:18" customFormat="1" x14ac:dyDescent="0.4">
      <c r="A1582" s="259" t="s">
        <v>740</v>
      </c>
      <c r="B1582" s="259">
        <v>1581</v>
      </c>
      <c r="C1582" s="259" t="s">
        <v>5945</v>
      </c>
      <c r="D1582" s="259" t="s">
        <v>5946</v>
      </c>
      <c r="E1582" s="261">
        <v>20070215</v>
      </c>
      <c r="F1582" s="262">
        <v>1</v>
      </c>
      <c r="G1582">
        <v>26</v>
      </c>
      <c r="H1582" s="263" t="s">
        <v>6740</v>
      </c>
      <c r="I1582" s="263" t="s">
        <v>402</v>
      </c>
      <c r="J1582" t="s">
        <v>4807</v>
      </c>
      <c r="L1582">
        <f>IFERROR(INDEX(所属情報!$E:$E,MATCH(男子登録情報!A1582,所属情報!$A:$A,0)),"")</f>
        <v>492355</v>
      </c>
      <c r="M1582" t="str">
        <f t="shared" si="48"/>
        <v>北郷　泰都 (1)</v>
      </c>
      <c r="N1582" t="str">
        <f t="shared" si="49"/>
        <v>ｷﾀｺﾞｳ ﾋﾛﾄ</v>
      </c>
      <c r="O1582" t="str">
        <f>$J1582&amp;" "&amp;$I1582&amp;" "&amp;"("&amp;$F1582&amp;")"</f>
        <v>JPN Hiroto (1)</v>
      </c>
      <c r="P1582" t="s">
        <v>4765</v>
      </c>
      <c r="Q1582" t="s">
        <v>4807</v>
      </c>
      <c r="R1582" s="118" t="str">
        <f>IF($B1582="","",RIGHT($E1582*1000+100+COUNTIF($E$2:$E1582,$E1582),9))</f>
        <v>070215101</v>
      </c>
    </row>
    <row r="1583" spans="1:18" customFormat="1" x14ac:dyDescent="0.4">
      <c r="A1583" s="259" t="s">
        <v>740</v>
      </c>
      <c r="B1583" s="259">
        <v>1582</v>
      </c>
      <c r="C1583" s="259" t="s">
        <v>5947</v>
      </c>
      <c r="D1583" s="259" t="s">
        <v>5948</v>
      </c>
      <c r="E1583" s="261">
        <v>20060816</v>
      </c>
      <c r="F1583" s="262">
        <v>1</v>
      </c>
      <c r="G1583">
        <v>26</v>
      </c>
      <c r="H1583" s="263" t="s">
        <v>49</v>
      </c>
      <c r="I1583" s="263" t="s">
        <v>246</v>
      </c>
      <c r="J1583" t="s">
        <v>4807</v>
      </c>
      <c r="L1583">
        <f>IFERROR(INDEX(所属情報!$E:$E,MATCH(男子登録情報!A1583,所属情報!$A:$A,0)),"")</f>
        <v>492355</v>
      </c>
      <c r="M1583" t="str">
        <f t="shared" si="48"/>
        <v>北村　翔太 (1)</v>
      </c>
      <c r="N1583" t="str">
        <f t="shared" si="49"/>
        <v>ｷﾀﾑﾗ ｼｮｳﾀ</v>
      </c>
      <c r="O1583" t="str">
        <f>$J1583&amp;" "&amp;$I1583&amp;" "&amp;"("&amp;$F1583&amp;")"</f>
        <v>JPN Shota (1)</v>
      </c>
      <c r="P1583" t="s">
        <v>4765</v>
      </c>
      <c r="Q1583" t="s">
        <v>4807</v>
      </c>
      <c r="R1583" s="118" t="str">
        <f>IF($B1583="","",RIGHT($E1583*1000+100+COUNTIF($E$2:$E1583,$E1583),9))</f>
        <v>060816101</v>
      </c>
    </row>
    <row r="1584" spans="1:18" customFormat="1" x14ac:dyDescent="0.4">
      <c r="A1584" s="259" t="s">
        <v>740</v>
      </c>
      <c r="B1584" s="259">
        <v>1583</v>
      </c>
      <c r="C1584" s="259" t="s">
        <v>5949</v>
      </c>
      <c r="D1584" s="259" t="s">
        <v>5950</v>
      </c>
      <c r="E1584" s="261">
        <v>20061225</v>
      </c>
      <c r="F1584" s="262">
        <v>1</v>
      </c>
      <c r="G1584">
        <v>27</v>
      </c>
      <c r="H1584" s="263" t="s">
        <v>6741</v>
      </c>
      <c r="I1584" s="263" t="s">
        <v>36</v>
      </c>
      <c r="J1584" t="s">
        <v>4807</v>
      </c>
      <c r="L1584">
        <f>IFERROR(INDEX(所属情報!$E:$E,MATCH(男子登録情報!A1584,所属情報!$A:$A,0)),"")</f>
        <v>492355</v>
      </c>
      <c r="M1584" t="str">
        <f t="shared" si="48"/>
        <v>小谷口　柚希 (1)</v>
      </c>
      <c r="N1584" t="str">
        <f t="shared" si="49"/>
        <v>ｺﾀﾆｸﾞﾁ ﾕｳｷ</v>
      </c>
      <c r="O1584" t="str">
        <f>$J1584&amp;" "&amp;$I1584&amp;" "&amp;"("&amp;$F1584&amp;")"</f>
        <v>JPN Yuki (1)</v>
      </c>
      <c r="P1584" t="s">
        <v>4766</v>
      </c>
      <c r="Q1584" t="s">
        <v>4807</v>
      </c>
      <c r="R1584" s="118" t="str">
        <f>IF($B1584="","",RIGHT($E1584*1000+100+COUNTIF($E$2:$E1584,$E1584),9))</f>
        <v>061225102</v>
      </c>
    </row>
    <row r="1585" spans="1:18" customFormat="1" x14ac:dyDescent="0.4">
      <c r="A1585" s="259" t="s">
        <v>740</v>
      </c>
      <c r="B1585" s="259">
        <v>1584</v>
      </c>
      <c r="C1585" s="259" t="s">
        <v>5951</v>
      </c>
      <c r="D1585" s="259" t="s">
        <v>5952</v>
      </c>
      <c r="E1585" s="261">
        <v>20061205</v>
      </c>
      <c r="F1585" s="262">
        <v>1</v>
      </c>
      <c r="G1585">
        <v>27</v>
      </c>
      <c r="H1585" s="263" t="s">
        <v>6544</v>
      </c>
      <c r="I1585" s="263" t="s">
        <v>154</v>
      </c>
      <c r="J1585" t="s">
        <v>4807</v>
      </c>
      <c r="L1585">
        <f>IFERROR(INDEX(所属情報!$E:$E,MATCH(男子登録情報!A1585,所属情報!$A:$A,0)),"")</f>
        <v>492355</v>
      </c>
      <c r="M1585" t="str">
        <f t="shared" si="48"/>
        <v>小浜　優太 (1)</v>
      </c>
      <c r="N1585" t="str">
        <f t="shared" si="49"/>
        <v>ｺﾊﾏ ﾕｳﾀ</v>
      </c>
      <c r="O1585" t="str">
        <f>$J1585&amp;" "&amp;$I1585&amp;" "&amp;"("&amp;$F1585&amp;")"</f>
        <v>JPN Yuta (1)</v>
      </c>
      <c r="P1585" t="s">
        <v>4765</v>
      </c>
      <c r="Q1585" t="s">
        <v>4807</v>
      </c>
      <c r="R1585" s="118" t="str">
        <f>IF($B1585="","",RIGHT($E1585*1000+100+COUNTIF($E$2:$E1585,$E1585),9))</f>
        <v>061205102</v>
      </c>
    </row>
    <row r="1586" spans="1:18" customFormat="1" x14ac:dyDescent="0.4">
      <c r="A1586" s="259" t="s">
        <v>740</v>
      </c>
      <c r="B1586" s="259">
        <v>1585</v>
      </c>
      <c r="C1586" s="259" t="s">
        <v>5953</v>
      </c>
      <c r="D1586" s="259" t="s">
        <v>5954</v>
      </c>
      <c r="E1586" s="261">
        <v>20061220</v>
      </c>
      <c r="F1586" s="262">
        <v>1</v>
      </c>
      <c r="G1586">
        <v>27</v>
      </c>
      <c r="H1586" s="263" t="s">
        <v>6742</v>
      </c>
      <c r="I1586" s="263" t="s">
        <v>139</v>
      </c>
      <c r="J1586" t="s">
        <v>4807</v>
      </c>
      <c r="L1586">
        <f>IFERROR(INDEX(所属情報!$E:$E,MATCH(男子登録情報!A1586,所属情報!$A:$A,0)),"")</f>
        <v>492355</v>
      </c>
      <c r="M1586" t="str">
        <f t="shared" si="48"/>
        <v>榊　洪晟 (1)</v>
      </c>
      <c r="N1586" t="str">
        <f t="shared" si="49"/>
        <v>ｻｶｷ ｺｳｾｲ</v>
      </c>
      <c r="O1586" t="str">
        <f>$J1586&amp;" "&amp;$I1586&amp;" "&amp;"("&amp;$F1586&amp;")"</f>
        <v>JPN Kosei (1)</v>
      </c>
      <c r="P1586" t="s">
        <v>4765</v>
      </c>
      <c r="Q1586" t="s">
        <v>4807</v>
      </c>
      <c r="R1586" s="118" t="str">
        <f>IF($B1586="","",RIGHT($E1586*1000+100+COUNTIF($E$2:$E1586,$E1586),9))</f>
        <v>061220101</v>
      </c>
    </row>
    <row r="1587" spans="1:18" customFormat="1" x14ac:dyDescent="0.4">
      <c r="A1587" s="259" t="s">
        <v>740</v>
      </c>
      <c r="B1587" s="259">
        <v>1586</v>
      </c>
      <c r="C1587" s="259" t="s">
        <v>5955</v>
      </c>
      <c r="D1587" s="259" t="s">
        <v>5956</v>
      </c>
      <c r="E1587" s="261">
        <v>20070303</v>
      </c>
      <c r="F1587" s="262">
        <v>1</v>
      </c>
      <c r="G1587">
        <v>27</v>
      </c>
      <c r="H1587" s="263" t="s">
        <v>475</v>
      </c>
      <c r="I1587" s="263" t="s">
        <v>316</v>
      </c>
      <c r="J1587" t="s">
        <v>4807</v>
      </c>
      <c r="L1587">
        <f>IFERROR(INDEX(所属情報!$E:$E,MATCH(男子登録情報!A1587,所属情報!$A:$A,0)),"")</f>
        <v>492355</v>
      </c>
      <c r="M1587" t="str">
        <f t="shared" si="48"/>
        <v>櫻井　喬文 (1)</v>
      </c>
      <c r="N1587" t="str">
        <f t="shared" si="49"/>
        <v>ｻｸﾗｲ ﾀｶﾌﾐ</v>
      </c>
      <c r="O1587" t="str">
        <f>$J1587&amp;" "&amp;$I1587&amp;" "&amp;"("&amp;$F1587&amp;")"</f>
        <v>JPN Takafumi (1)</v>
      </c>
      <c r="P1587" t="s">
        <v>4765</v>
      </c>
      <c r="Q1587" t="s">
        <v>4807</v>
      </c>
      <c r="R1587" s="118" t="str">
        <f>IF($B1587="","",RIGHT($E1587*1000+100+COUNTIF($E$2:$E1587,$E1587),9))</f>
        <v>070303101</v>
      </c>
    </row>
    <row r="1588" spans="1:18" customFormat="1" x14ac:dyDescent="0.4">
      <c r="A1588" s="259" t="s">
        <v>740</v>
      </c>
      <c r="B1588" s="259">
        <v>1587</v>
      </c>
      <c r="C1588" s="259" t="s">
        <v>5957</v>
      </c>
      <c r="D1588" s="259" t="s">
        <v>5958</v>
      </c>
      <c r="E1588" s="261">
        <v>20060918</v>
      </c>
      <c r="F1588" s="262">
        <v>1</v>
      </c>
      <c r="G1588">
        <v>27</v>
      </c>
      <c r="H1588" s="263" t="s">
        <v>6743</v>
      </c>
      <c r="I1588" s="263" t="s">
        <v>522</v>
      </c>
      <c r="J1588" t="s">
        <v>4807</v>
      </c>
      <c r="L1588">
        <f>IFERROR(INDEX(所属情報!$E:$E,MATCH(男子登録情報!A1588,所属情報!$A:$A,0)),"")</f>
        <v>492355</v>
      </c>
      <c r="M1588" t="str">
        <f t="shared" si="48"/>
        <v>末綱　真啓 (1)</v>
      </c>
      <c r="N1588" t="str">
        <f t="shared" si="49"/>
        <v>ｽｴﾂﾅ ﾏｻﾋﾛ</v>
      </c>
      <c r="O1588" t="str">
        <f>$J1588&amp;" "&amp;$I1588&amp;" "&amp;"("&amp;$F1588&amp;")"</f>
        <v>JPN Masahiro (1)</v>
      </c>
      <c r="P1588" t="s">
        <v>4765</v>
      </c>
      <c r="Q1588" t="s">
        <v>4807</v>
      </c>
      <c r="R1588" s="118" t="str">
        <f>IF($B1588="","",RIGHT($E1588*1000+100+COUNTIF($E$2:$E1588,$E1588),9))</f>
        <v>060918102</v>
      </c>
    </row>
    <row r="1589" spans="1:18" customFormat="1" x14ac:dyDescent="0.4">
      <c r="A1589" s="259" t="s">
        <v>740</v>
      </c>
      <c r="B1589" s="259">
        <v>1588</v>
      </c>
      <c r="C1589" s="259" t="s">
        <v>5959</v>
      </c>
      <c r="D1589" s="259" t="s">
        <v>5960</v>
      </c>
      <c r="E1589" s="261">
        <v>20070306</v>
      </c>
      <c r="F1589" s="262">
        <v>1</v>
      </c>
      <c r="G1589">
        <v>27</v>
      </c>
      <c r="H1589" s="263" t="s">
        <v>6744</v>
      </c>
      <c r="I1589" s="263" t="s">
        <v>6745</v>
      </c>
      <c r="J1589" t="s">
        <v>4807</v>
      </c>
      <c r="L1589">
        <f>IFERROR(INDEX(所属情報!$E:$E,MATCH(男子登録情報!A1589,所属情報!$A:$A,0)),"")</f>
        <v>492355</v>
      </c>
      <c r="M1589" t="str">
        <f t="shared" si="48"/>
        <v>園田　侑路 (1)</v>
      </c>
      <c r="N1589" t="str">
        <f t="shared" si="49"/>
        <v>ｿﾉﾀﾞ ﾕｳﾛ</v>
      </c>
      <c r="O1589" t="str">
        <f>$J1589&amp;" "&amp;$I1589&amp;" "&amp;"("&amp;$F1589&amp;")"</f>
        <v>JPN Yuro (1)</v>
      </c>
      <c r="P1589" t="s">
        <v>4765</v>
      </c>
      <c r="Q1589" t="s">
        <v>4807</v>
      </c>
      <c r="R1589" s="118" t="str">
        <f>IF($B1589="","",RIGHT($E1589*1000+100+COUNTIF($E$2:$E1589,$E1589),9))</f>
        <v>070306102</v>
      </c>
    </row>
    <row r="1590" spans="1:18" customFormat="1" x14ac:dyDescent="0.4">
      <c r="A1590" s="259" t="s">
        <v>740</v>
      </c>
      <c r="B1590" s="259">
        <v>1589</v>
      </c>
      <c r="C1590" s="259" t="s">
        <v>5961</v>
      </c>
      <c r="D1590" s="259" t="s">
        <v>5962</v>
      </c>
      <c r="E1590" s="261">
        <v>20060501</v>
      </c>
      <c r="F1590" s="262">
        <v>1</v>
      </c>
      <c r="G1590">
        <v>27</v>
      </c>
      <c r="H1590" s="263" t="s">
        <v>361</v>
      </c>
      <c r="I1590" s="263" t="s">
        <v>254</v>
      </c>
      <c r="J1590" t="s">
        <v>4807</v>
      </c>
      <c r="L1590">
        <f>IFERROR(INDEX(所属情報!$E:$E,MATCH(男子登録情報!A1590,所属情報!$A:$A,0)),"")</f>
        <v>492355</v>
      </c>
      <c r="M1590" t="str">
        <f t="shared" si="48"/>
        <v>髙橋　俊介 (1)</v>
      </c>
      <c r="N1590" t="str">
        <f t="shared" si="49"/>
        <v>ﾀｶﾊｼ ｼｭﾝｽｹ</v>
      </c>
      <c r="O1590" t="str">
        <f>$J1590&amp;" "&amp;$I1590&amp;" "&amp;"("&amp;$F1590&amp;")"</f>
        <v>JPN Shunsuke (1)</v>
      </c>
      <c r="P1590" t="s">
        <v>4766</v>
      </c>
      <c r="Q1590" t="s">
        <v>4807</v>
      </c>
      <c r="R1590" s="118" t="str">
        <f>IF($B1590="","",RIGHT($E1590*1000+100+COUNTIF($E$2:$E1590,$E1590),9))</f>
        <v>060501102</v>
      </c>
    </row>
    <row r="1591" spans="1:18" customFormat="1" x14ac:dyDescent="0.4">
      <c r="A1591" s="259" t="s">
        <v>740</v>
      </c>
      <c r="B1591" s="259">
        <v>1590</v>
      </c>
      <c r="C1591" s="259" t="s">
        <v>5963</v>
      </c>
      <c r="D1591" s="259" t="s">
        <v>5964</v>
      </c>
      <c r="E1591" s="261">
        <v>20060411</v>
      </c>
      <c r="F1591" s="262">
        <v>1</v>
      </c>
      <c r="G1591">
        <v>27</v>
      </c>
      <c r="H1591" s="263" t="s">
        <v>6746</v>
      </c>
      <c r="I1591" s="263" t="s">
        <v>6747</v>
      </c>
      <c r="J1591" t="s">
        <v>4807</v>
      </c>
      <c r="L1591">
        <f>IFERROR(INDEX(所属情報!$E:$E,MATCH(男子登録情報!A1591,所属情報!$A:$A,0)),"")</f>
        <v>492355</v>
      </c>
      <c r="M1591" t="str">
        <f t="shared" si="48"/>
        <v>永崎　嵩人 (1)</v>
      </c>
      <c r="N1591" t="str">
        <f t="shared" si="49"/>
        <v>ﾅｶﾞｻｷ ﾀｶﾋﾄ</v>
      </c>
      <c r="O1591" t="str">
        <f>$J1591&amp;" "&amp;$I1591&amp;" "&amp;"("&amp;$F1591&amp;")"</f>
        <v>JPN Takahito (1)</v>
      </c>
      <c r="P1591" t="s">
        <v>4765</v>
      </c>
      <c r="Q1591" t="s">
        <v>4807</v>
      </c>
      <c r="R1591" s="118" t="str">
        <f>IF($B1591="","",RIGHT($E1591*1000+100+COUNTIF($E$2:$E1591,$E1591),9))</f>
        <v>060411101</v>
      </c>
    </row>
    <row r="1592" spans="1:18" customFormat="1" x14ac:dyDescent="0.4">
      <c r="A1592" s="259" t="s">
        <v>740</v>
      </c>
      <c r="B1592" s="259">
        <v>1591</v>
      </c>
      <c r="C1592" s="259" t="s">
        <v>5965</v>
      </c>
      <c r="D1592" s="259" t="s">
        <v>5966</v>
      </c>
      <c r="E1592" s="261">
        <v>20060807</v>
      </c>
      <c r="F1592" s="262">
        <v>1</v>
      </c>
      <c r="G1592">
        <v>29</v>
      </c>
      <c r="H1592" s="263" t="s">
        <v>135</v>
      </c>
      <c r="I1592" s="263" t="s">
        <v>297</v>
      </c>
      <c r="J1592" t="s">
        <v>4807</v>
      </c>
      <c r="L1592">
        <f>IFERROR(INDEX(所属情報!$E:$E,MATCH(男子登録情報!A1592,所属情報!$A:$A,0)),"")</f>
        <v>492355</v>
      </c>
      <c r="M1592" t="str">
        <f t="shared" si="48"/>
        <v>中谷　倖也 (1)</v>
      </c>
      <c r="N1592" t="str">
        <f t="shared" si="49"/>
        <v>ﾅｶﾀﾆ ﾕｷﾔ</v>
      </c>
      <c r="O1592" t="str">
        <f>$J1592&amp;" "&amp;$I1592&amp;" "&amp;"("&amp;$F1592&amp;")"</f>
        <v>JPN Yukiya (1)</v>
      </c>
      <c r="P1592" t="s">
        <v>4765</v>
      </c>
      <c r="Q1592" t="s">
        <v>4807</v>
      </c>
      <c r="R1592" s="118" t="str">
        <f>IF($B1592="","",RIGHT($E1592*1000+100+COUNTIF($E$2:$E1592,$E1592),9))</f>
        <v>060807101</v>
      </c>
    </row>
    <row r="1593" spans="1:18" customFormat="1" x14ac:dyDescent="0.4">
      <c r="A1593" s="259" t="s">
        <v>740</v>
      </c>
      <c r="B1593" s="259">
        <v>1592</v>
      </c>
      <c r="C1593" s="259" t="s">
        <v>5967</v>
      </c>
      <c r="D1593" s="259" t="s">
        <v>5968</v>
      </c>
      <c r="E1593" s="261">
        <v>20070201</v>
      </c>
      <c r="F1593" s="262">
        <v>1</v>
      </c>
      <c r="G1593">
        <v>26</v>
      </c>
      <c r="H1593" s="263" t="s">
        <v>6748</v>
      </c>
      <c r="I1593" s="263" t="s">
        <v>75</v>
      </c>
      <c r="J1593" t="s">
        <v>4807</v>
      </c>
      <c r="L1593">
        <f>IFERROR(INDEX(所属情報!$E:$E,MATCH(男子登録情報!A1593,所属情報!$A:$A,0)),"")</f>
        <v>492355</v>
      </c>
      <c r="M1593" t="str">
        <f t="shared" si="48"/>
        <v>西窪　蒼太 (1)</v>
      </c>
      <c r="N1593" t="str">
        <f t="shared" si="49"/>
        <v>ﾆｼｸﾎﾞ ｿｳﾀ</v>
      </c>
      <c r="O1593" t="str">
        <f>$J1593&amp;" "&amp;$I1593&amp;" "&amp;"("&amp;$F1593&amp;")"</f>
        <v>JPN Sota (1)</v>
      </c>
      <c r="P1593" t="s">
        <v>4766</v>
      </c>
      <c r="Q1593" t="s">
        <v>4807</v>
      </c>
      <c r="R1593" s="118" t="str">
        <f>IF($B1593="","",RIGHT($E1593*1000+100+COUNTIF($E$2:$E1593,$E1593),9))</f>
        <v>070201103</v>
      </c>
    </row>
    <row r="1594" spans="1:18" customFormat="1" x14ac:dyDescent="0.4">
      <c r="A1594" s="259" t="s">
        <v>740</v>
      </c>
      <c r="B1594" s="259">
        <v>1593</v>
      </c>
      <c r="C1594" s="259" t="s">
        <v>5969</v>
      </c>
      <c r="D1594" s="259" t="s">
        <v>5970</v>
      </c>
      <c r="E1594" s="261">
        <v>20070316</v>
      </c>
      <c r="F1594" s="262">
        <v>1</v>
      </c>
      <c r="G1594">
        <v>27</v>
      </c>
      <c r="H1594" s="263" t="s">
        <v>367</v>
      </c>
      <c r="I1594" s="263" t="s">
        <v>365</v>
      </c>
      <c r="J1594" t="s">
        <v>6423</v>
      </c>
      <c r="L1594">
        <f>IFERROR(INDEX(所属情報!$E:$E,MATCH(男子登録情報!A1594,所属情報!$A:$A,0)),"")</f>
        <v>492355</v>
      </c>
      <c r="M1594" t="str">
        <f t="shared" si="48"/>
        <v>松岡　泰輝 (1)</v>
      </c>
      <c r="N1594" t="str">
        <f t="shared" si="49"/>
        <v>ﾏﾂｵｶ ﾀｲｷ</v>
      </c>
      <c r="O1594" t="str">
        <f>$J1594&amp;" "&amp;$I1594&amp;" "&amp;"("&amp;$F1594&amp;")"</f>
        <v>KOR Taiki (1)</v>
      </c>
      <c r="P1594" t="s">
        <v>4765</v>
      </c>
      <c r="Q1594" t="s">
        <v>4807</v>
      </c>
      <c r="R1594" s="118" t="str">
        <f>IF($B1594="","",RIGHT($E1594*1000+100+COUNTIF($E$2:$E1594,$E1594),9))</f>
        <v>070316102</v>
      </c>
    </row>
    <row r="1595" spans="1:18" customFormat="1" x14ac:dyDescent="0.4">
      <c r="A1595" s="259" t="s">
        <v>740</v>
      </c>
      <c r="B1595" s="259">
        <v>1594</v>
      </c>
      <c r="C1595" s="259" t="s">
        <v>5971</v>
      </c>
      <c r="D1595" s="259" t="s">
        <v>5972</v>
      </c>
      <c r="E1595" s="261">
        <v>20060720</v>
      </c>
      <c r="F1595" s="262">
        <v>1</v>
      </c>
      <c r="G1595">
        <v>27</v>
      </c>
      <c r="H1595" s="263" t="s">
        <v>67</v>
      </c>
      <c r="I1595" s="263" t="s">
        <v>139</v>
      </c>
      <c r="J1595" t="s">
        <v>4807</v>
      </c>
      <c r="L1595">
        <f>IFERROR(INDEX(所属情報!$E:$E,MATCH(男子登録情報!A1595,所属情報!$A:$A,0)),"")</f>
        <v>492355</v>
      </c>
      <c r="M1595" t="str">
        <f t="shared" si="48"/>
        <v>松本　幸誠 (1)</v>
      </c>
      <c r="N1595" t="str">
        <f t="shared" si="49"/>
        <v>ﾏﾂﾓﾄ ｺｳｾｲ</v>
      </c>
      <c r="O1595" t="str">
        <f>$J1595&amp;" "&amp;$I1595&amp;" "&amp;"("&amp;$F1595&amp;")"</f>
        <v>JPN Kosei (1)</v>
      </c>
      <c r="P1595" t="s">
        <v>4766</v>
      </c>
      <c r="Q1595" t="s">
        <v>4807</v>
      </c>
      <c r="R1595" s="118" t="str">
        <f>IF($B1595="","",RIGHT($E1595*1000+100+COUNTIF($E$2:$E1595,$E1595),9))</f>
        <v>060720101</v>
      </c>
    </row>
    <row r="1596" spans="1:18" customFormat="1" x14ac:dyDescent="0.4">
      <c r="A1596" s="259" t="s">
        <v>740</v>
      </c>
      <c r="B1596" s="259">
        <v>1595</v>
      </c>
      <c r="C1596" s="259" t="s">
        <v>5973</v>
      </c>
      <c r="D1596" s="259" t="s">
        <v>5974</v>
      </c>
      <c r="E1596" s="261">
        <v>20060430</v>
      </c>
      <c r="F1596" s="262">
        <v>1</v>
      </c>
      <c r="G1596">
        <v>29</v>
      </c>
      <c r="H1596" s="263" t="s">
        <v>182</v>
      </c>
      <c r="I1596" s="263" t="s">
        <v>54</v>
      </c>
      <c r="J1596" t="s">
        <v>4807</v>
      </c>
      <c r="L1596">
        <f>IFERROR(INDEX(所属情報!$E:$E,MATCH(男子登録情報!A1596,所属情報!$A:$A,0)),"")</f>
        <v>492355</v>
      </c>
      <c r="M1596" t="str">
        <f t="shared" si="48"/>
        <v>松山　幸樹 (1)</v>
      </c>
      <c r="N1596" t="str">
        <f t="shared" si="49"/>
        <v>ﾏﾂﾔﾏ ｺｳｷ</v>
      </c>
      <c r="O1596" t="str">
        <f>$J1596&amp;" "&amp;$I1596&amp;" "&amp;"("&amp;$F1596&amp;")"</f>
        <v>JPN Koki (1)</v>
      </c>
      <c r="P1596" t="s">
        <v>4766</v>
      </c>
      <c r="Q1596" t="s">
        <v>4807</v>
      </c>
      <c r="R1596" s="118" t="str">
        <f>IF($B1596="","",RIGHT($E1596*1000+100+COUNTIF($E$2:$E1596,$E1596),9))</f>
        <v>060430101</v>
      </c>
    </row>
    <row r="1597" spans="1:18" customFormat="1" x14ac:dyDescent="0.4">
      <c r="A1597" s="259" t="s">
        <v>740</v>
      </c>
      <c r="B1597" s="259">
        <v>1596</v>
      </c>
      <c r="C1597" s="259" t="s">
        <v>5975</v>
      </c>
      <c r="D1597" s="259" t="s">
        <v>5976</v>
      </c>
      <c r="E1597" s="261">
        <v>20060531</v>
      </c>
      <c r="F1597" s="262">
        <v>1</v>
      </c>
      <c r="G1597">
        <v>29</v>
      </c>
      <c r="H1597" s="263" t="s">
        <v>6749</v>
      </c>
      <c r="I1597" s="263" t="s">
        <v>351</v>
      </c>
      <c r="J1597" t="s">
        <v>4807</v>
      </c>
      <c r="L1597">
        <f>IFERROR(INDEX(所属情報!$E:$E,MATCH(男子登録情報!A1597,所属情報!$A:$A,0)),"")</f>
        <v>492355</v>
      </c>
      <c r="M1597" t="str">
        <f t="shared" si="48"/>
        <v>三國　純輝 (1)</v>
      </c>
      <c r="N1597" t="str">
        <f t="shared" si="49"/>
        <v>ﾐｸﾆ ｱﾂｷ</v>
      </c>
      <c r="O1597" t="str">
        <f>$J1597&amp;" "&amp;$I1597&amp;" "&amp;"("&amp;$F1597&amp;")"</f>
        <v>JPN Atsuki (1)</v>
      </c>
      <c r="P1597" t="s">
        <v>4681</v>
      </c>
      <c r="Q1597" t="s">
        <v>4681</v>
      </c>
      <c r="R1597" s="118" t="str">
        <f>IF($B1597="","",RIGHT($E1597*1000+100+COUNTIF($E$2:$E1597,$E1597),9))</f>
        <v>060531101</v>
      </c>
    </row>
    <row r="1598" spans="1:18" customFormat="1" x14ac:dyDescent="0.4">
      <c r="A1598" s="259" t="s">
        <v>740</v>
      </c>
      <c r="B1598" s="259">
        <v>1597</v>
      </c>
      <c r="C1598" s="259" t="s">
        <v>5977</v>
      </c>
      <c r="D1598" s="259" t="s">
        <v>5978</v>
      </c>
      <c r="E1598" s="261">
        <v>20060508</v>
      </c>
      <c r="F1598" s="262">
        <v>1</v>
      </c>
      <c r="G1598">
        <v>27</v>
      </c>
      <c r="H1598" s="263" t="s">
        <v>45</v>
      </c>
      <c r="I1598" s="263" t="s">
        <v>2942</v>
      </c>
      <c r="J1598" t="s">
        <v>4807</v>
      </c>
      <c r="L1598">
        <f>IFERROR(INDEX(所属情報!$E:$E,MATCH(男子登録情報!A1598,所属情報!$A:$A,0)),"")</f>
        <v>492355</v>
      </c>
      <c r="M1598" t="str">
        <f t="shared" si="48"/>
        <v>森田　愛琉 (1)</v>
      </c>
      <c r="N1598" t="str">
        <f t="shared" si="49"/>
        <v>ﾓﾘﾀ ｱｲﾙ</v>
      </c>
      <c r="O1598" t="str">
        <f>$J1598&amp;" "&amp;$I1598&amp;" "&amp;"("&amp;$F1598&amp;")"</f>
        <v>JPN Airu (1)</v>
      </c>
      <c r="P1598" t="s">
        <v>4681</v>
      </c>
      <c r="Q1598" t="s">
        <v>4681</v>
      </c>
      <c r="R1598" s="118" t="str">
        <f>IF($B1598="","",RIGHT($E1598*1000+100+COUNTIF($E$2:$E1598,$E1598),9))</f>
        <v>060508101</v>
      </c>
    </row>
    <row r="1599" spans="1:18" customFormat="1" x14ac:dyDescent="0.4">
      <c r="A1599" s="259" t="s">
        <v>740</v>
      </c>
      <c r="B1599" s="259">
        <v>1598</v>
      </c>
      <c r="C1599" s="259" t="s">
        <v>5979</v>
      </c>
      <c r="D1599" s="259" t="s">
        <v>5980</v>
      </c>
      <c r="E1599" s="261">
        <v>20060822</v>
      </c>
      <c r="F1599" s="262">
        <v>1</v>
      </c>
      <c r="G1599">
        <v>27</v>
      </c>
      <c r="H1599" s="263" t="s">
        <v>586</v>
      </c>
      <c r="I1599" s="263" t="s">
        <v>173</v>
      </c>
      <c r="J1599" t="s">
        <v>4807</v>
      </c>
      <c r="L1599">
        <f>IFERROR(INDEX(所属情報!$E:$E,MATCH(男子登録情報!A1599,所属情報!$A:$A,0)),"")</f>
        <v>492355</v>
      </c>
      <c r="M1599" t="str">
        <f t="shared" si="48"/>
        <v>安井　碧斗 (1)</v>
      </c>
      <c r="N1599" t="str">
        <f t="shared" si="49"/>
        <v>ﾔｽｲ ｱｷﾄ</v>
      </c>
      <c r="O1599" t="str">
        <f>$J1599&amp;" "&amp;$I1599&amp;" "&amp;"("&amp;$F1599&amp;")"</f>
        <v>JPN Akito (1)</v>
      </c>
      <c r="P1599" t="s">
        <v>4766</v>
      </c>
      <c r="Q1599" t="s">
        <v>4807</v>
      </c>
      <c r="R1599" s="118" t="str">
        <f>IF($B1599="","",RIGHT($E1599*1000+100+COUNTIF($E$2:$E1599,$E1599),9))</f>
        <v>060822101</v>
      </c>
    </row>
    <row r="1600" spans="1:18" customFormat="1" x14ac:dyDescent="0.4">
      <c r="A1600" s="259" t="s">
        <v>740</v>
      </c>
      <c r="B1600" s="259">
        <v>1599</v>
      </c>
      <c r="C1600" s="259" t="s">
        <v>5981</v>
      </c>
      <c r="D1600" s="259" t="s">
        <v>5982</v>
      </c>
      <c r="E1600" s="261">
        <v>20060905</v>
      </c>
      <c r="F1600" s="262">
        <v>1</v>
      </c>
      <c r="G1600">
        <v>27</v>
      </c>
      <c r="H1600" s="263" t="s">
        <v>38</v>
      </c>
      <c r="I1600" s="263" t="s">
        <v>6750</v>
      </c>
      <c r="J1600" t="s">
        <v>4809</v>
      </c>
      <c r="L1600">
        <f>IFERROR(INDEX(所属情報!$E:$E,MATCH(男子登録情報!A1600,所属情報!$A:$A,0)),"")</f>
        <v>492355</v>
      </c>
      <c r="M1600" t="str">
        <f t="shared" si="48"/>
        <v>山田　俊男 (1)</v>
      </c>
      <c r="N1600" t="str">
        <f t="shared" si="49"/>
        <v>ﾔﾏﾀﾞ ﾄｼｵ</v>
      </c>
      <c r="O1600" t="str">
        <f>$J1600&amp;" "&amp;$I1600&amp;" "&amp;"("&amp;$F1600&amp;")"</f>
        <v>CHN Toshio (1)</v>
      </c>
      <c r="P1600" t="s">
        <v>4681</v>
      </c>
      <c r="Q1600" t="s">
        <v>4681</v>
      </c>
      <c r="R1600" s="118" t="str">
        <f>IF($B1600="","",RIGHT($E1600*1000+100+COUNTIF($E$2:$E1600,$E1600),9))</f>
        <v>060905103</v>
      </c>
    </row>
    <row r="1601" spans="1:18" customFormat="1" x14ac:dyDescent="0.4">
      <c r="A1601" s="259" t="s">
        <v>740</v>
      </c>
      <c r="B1601" s="259">
        <v>1600</v>
      </c>
      <c r="C1601" s="259" t="s">
        <v>5983</v>
      </c>
      <c r="D1601" s="259" t="s">
        <v>5984</v>
      </c>
      <c r="E1601" s="261">
        <v>20060928</v>
      </c>
      <c r="F1601" s="262">
        <v>1</v>
      </c>
      <c r="G1601">
        <v>26</v>
      </c>
      <c r="H1601" s="263" t="s">
        <v>541</v>
      </c>
      <c r="I1601" s="263" t="s">
        <v>6751</v>
      </c>
      <c r="J1601" t="s">
        <v>4807</v>
      </c>
      <c r="L1601">
        <f>IFERROR(INDEX(所属情報!$E:$E,MATCH(男子登録情報!A1601,所属情報!$A:$A,0)),"")</f>
        <v>492355</v>
      </c>
      <c r="M1601" t="str">
        <f t="shared" si="48"/>
        <v>山代　壱意 (1)</v>
      </c>
      <c r="N1601" t="str">
        <f t="shared" si="49"/>
        <v>ﾔﾏｼﾛ ｲﾁｲ</v>
      </c>
      <c r="O1601" t="str">
        <f>$J1601&amp;" "&amp;$I1601&amp;" "&amp;"("&amp;$F1601&amp;")"</f>
        <v>JPN Ichii (1)</v>
      </c>
      <c r="P1601" t="s">
        <v>4681</v>
      </c>
      <c r="Q1601" t="s">
        <v>4681</v>
      </c>
      <c r="R1601" s="118" t="str">
        <f>IF($B1601="","",RIGHT($E1601*1000+100+COUNTIF($E$2:$E1601,$E1601),9))</f>
        <v>060928102</v>
      </c>
    </row>
    <row r="1602" spans="1:18" customFormat="1" x14ac:dyDescent="0.4">
      <c r="A1602" s="259" t="s">
        <v>740</v>
      </c>
      <c r="B1602" s="259">
        <v>1601</v>
      </c>
      <c r="C1602" s="259" t="s">
        <v>5985</v>
      </c>
      <c r="D1602" s="259" t="s">
        <v>5986</v>
      </c>
      <c r="E1602" s="261">
        <v>20061105</v>
      </c>
      <c r="F1602" s="262">
        <v>1</v>
      </c>
      <c r="G1602">
        <v>27</v>
      </c>
      <c r="H1602" s="263" t="s">
        <v>244</v>
      </c>
      <c r="I1602" s="263" t="s">
        <v>4583</v>
      </c>
      <c r="J1602" t="s">
        <v>4807</v>
      </c>
      <c r="L1602">
        <f>IFERROR(INDEX(所属情報!$E:$E,MATCH(男子登録情報!A1602,所属情報!$A:$A,0)),"")</f>
        <v>492355</v>
      </c>
      <c r="M1602" t="str">
        <f t="shared" ref="M1602:M1665" si="50">$C1602&amp;" "&amp;"("&amp;$F1602&amp;")"</f>
        <v>山本　浩千 (1)</v>
      </c>
      <c r="N1602" t="str">
        <f t="shared" si="49"/>
        <v>ﾔﾏﾓﾄ ﾋﾛﾕｷ</v>
      </c>
      <c r="O1602" t="str">
        <f>$J1602&amp;" "&amp;$I1602&amp;" "&amp;"("&amp;$F1602&amp;")"</f>
        <v>JPN Hiroyuki (1)</v>
      </c>
      <c r="P1602" t="s">
        <v>4681</v>
      </c>
      <c r="Q1602" t="s">
        <v>4681</v>
      </c>
      <c r="R1602" s="118" t="str">
        <f>IF($B1602="","",RIGHT($E1602*1000+100+COUNTIF($E$2:$E1602,$E1602),9))</f>
        <v>061105102</v>
      </c>
    </row>
    <row r="1603" spans="1:18" customFormat="1" x14ac:dyDescent="0.4">
      <c r="A1603" s="259" t="s">
        <v>740</v>
      </c>
      <c r="B1603" s="259">
        <v>1602</v>
      </c>
      <c r="C1603" s="259" t="s">
        <v>5987</v>
      </c>
      <c r="D1603" s="259" t="s">
        <v>5988</v>
      </c>
      <c r="E1603" s="261">
        <v>20060602</v>
      </c>
      <c r="F1603" s="262">
        <v>1</v>
      </c>
      <c r="G1603">
        <v>27</v>
      </c>
      <c r="H1603" s="263" t="s">
        <v>6752</v>
      </c>
      <c r="I1603" s="263" t="s">
        <v>2638</v>
      </c>
      <c r="J1603" t="s">
        <v>4807</v>
      </c>
      <c r="L1603">
        <f>IFERROR(INDEX(所属情報!$E:$E,MATCH(男子登録情報!A1603,所属情報!$A:$A,0)),"")</f>
        <v>492355</v>
      </c>
      <c r="M1603" t="str">
        <f t="shared" si="50"/>
        <v>藪上　凜音 (1)</v>
      </c>
      <c r="N1603" t="str">
        <f t="shared" ref="N1603:N1666" si="51">$D1603</f>
        <v>ﾔﾌﾞｶﾞﾐ ﾘｵﾝ</v>
      </c>
      <c r="O1603" t="str">
        <f>$J1603&amp;" "&amp;$I1603&amp;" "&amp;"("&amp;$F1603&amp;")"</f>
        <v>JPN Rion (1)</v>
      </c>
      <c r="P1603" t="s">
        <v>4766</v>
      </c>
      <c r="Q1603" t="s">
        <v>4807</v>
      </c>
      <c r="R1603" s="118" t="str">
        <f>IF($B1603="","",RIGHT($E1603*1000+100+COUNTIF($E$2:$E1603,$E1603),9))</f>
        <v>060602101</v>
      </c>
    </row>
    <row r="1604" spans="1:18" customFormat="1" x14ac:dyDescent="0.4">
      <c r="A1604" s="259" t="s">
        <v>740</v>
      </c>
      <c r="B1604" s="259">
        <v>1603</v>
      </c>
      <c r="C1604" s="259" t="s">
        <v>5989</v>
      </c>
      <c r="D1604" s="259" t="s">
        <v>5990</v>
      </c>
      <c r="E1604" s="261">
        <v>20061213</v>
      </c>
      <c r="F1604" s="262">
        <v>1</v>
      </c>
      <c r="G1604">
        <v>27</v>
      </c>
      <c r="H1604" s="263" t="s">
        <v>6753</v>
      </c>
      <c r="I1604" s="263" t="s">
        <v>75</v>
      </c>
      <c r="J1604" t="s">
        <v>4807</v>
      </c>
      <c r="L1604">
        <f>IFERROR(INDEX(所属情報!$E:$E,MATCH(男子登録情報!A1604,所属情報!$A:$A,0)),"")</f>
        <v>492355</v>
      </c>
      <c r="M1604" t="str">
        <f t="shared" si="50"/>
        <v>吉住　蒼太 (1)</v>
      </c>
      <c r="N1604" t="str">
        <f t="shared" si="51"/>
        <v>ﾖｼｽﾞﾐ ｿｳﾀ</v>
      </c>
      <c r="O1604" t="str">
        <f>$J1604&amp;" "&amp;$I1604&amp;" "&amp;"("&amp;$F1604&amp;")"</f>
        <v>JPN Sota (1)</v>
      </c>
      <c r="P1604" t="s">
        <v>4681</v>
      </c>
      <c r="Q1604" t="s">
        <v>4681</v>
      </c>
      <c r="R1604" s="118" t="str">
        <f>IF($B1604="","",RIGHT($E1604*1000+100+COUNTIF($E$2:$E1604,$E1604),9))</f>
        <v>061213102</v>
      </c>
    </row>
    <row r="1605" spans="1:18" customFormat="1" x14ac:dyDescent="0.4">
      <c r="A1605" s="259" t="s">
        <v>740</v>
      </c>
      <c r="B1605" s="259">
        <v>1604</v>
      </c>
      <c r="C1605" s="259" t="s">
        <v>5991</v>
      </c>
      <c r="D1605" s="259" t="s">
        <v>5992</v>
      </c>
      <c r="E1605" s="261">
        <v>20070314</v>
      </c>
      <c r="F1605" s="262">
        <v>1</v>
      </c>
      <c r="G1605">
        <v>27</v>
      </c>
      <c r="H1605" s="263" t="s">
        <v>309</v>
      </c>
      <c r="I1605" s="263" t="s">
        <v>560</v>
      </c>
      <c r="J1605" t="s">
        <v>4807</v>
      </c>
      <c r="L1605">
        <f>IFERROR(INDEX(所属情報!$E:$E,MATCH(男子登録情報!A1605,所属情報!$A:$A,0)),"")</f>
        <v>492355</v>
      </c>
      <c r="M1605" t="str">
        <f t="shared" si="50"/>
        <v>山崎　兼申 (1)</v>
      </c>
      <c r="N1605" t="str">
        <f t="shared" si="51"/>
        <v>ﾔﾏｻｷ ｹﾝｼﾝ</v>
      </c>
      <c r="O1605" t="str">
        <f>$J1605&amp;" "&amp;$I1605&amp;" "&amp;"("&amp;$F1605&amp;")"</f>
        <v>JPN Kenshin (1)</v>
      </c>
      <c r="P1605" t="s">
        <v>4766</v>
      </c>
      <c r="Q1605" t="s">
        <v>4807</v>
      </c>
      <c r="R1605" s="118" t="str">
        <f>IF($B1605="","",RIGHT($E1605*1000+100+COUNTIF($E$2:$E1605,$E1605),9))</f>
        <v>070314101</v>
      </c>
    </row>
    <row r="1606" spans="1:18" customFormat="1" x14ac:dyDescent="0.4">
      <c r="A1606" s="259" t="s">
        <v>2829</v>
      </c>
      <c r="B1606" s="259">
        <v>1605</v>
      </c>
      <c r="C1606" s="259" t="s">
        <v>663</v>
      </c>
      <c r="D1606" s="259" t="s">
        <v>664</v>
      </c>
      <c r="E1606" s="261">
        <v>19991101</v>
      </c>
      <c r="F1606" s="262" t="s">
        <v>4378</v>
      </c>
      <c r="G1606">
        <v>27</v>
      </c>
      <c r="H1606" s="263" t="s">
        <v>491</v>
      </c>
      <c r="I1606" s="263" t="s">
        <v>95</v>
      </c>
      <c r="J1606" t="s">
        <v>4807</v>
      </c>
      <c r="L1606">
        <f>IFERROR(INDEX(所属情報!$E:$E,MATCH(男子登録情報!A1606,所属情報!$A:$A,0)),"")</f>
        <v>501018</v>
      </c>
      <c r="M1606" t="str">
        <f t="shared" si="50"/>
        <v>坂口　智樹 (D2)</v>
      </c>
      <c r="N1606" t="str">
        <f t="shared" si="51"/>
        <v>ｻｶｸﾞﾁ ﾄﾓｷ</v>
      </c>
      <c r="O1606" t="str">
        <f>$J1606&amp;" "&amp;$I1606&amp;" "&amp;"("&amp;$F1606&amp;")"</f>
        <v>JPN Tomoki (D2)</v>
      </c>
      <c r="P1606" t="s">
        <v>4766</v>
      </c>
      <c r="Q1606" t="s">
        <v>4807</v>
      </c>
      <c r="R1606" s="118" t="str">
        <f>IF($B1606="","",RIGHT($E1606*1000+100+COUNTIF($E$2:$E1606,$E1606),9))</f>
        <v>991101101</v>
      </c>
    </row>
    <row r="1607" spans="1:18" customFormat="1" x14ac:dyDescent="0.4">
      <c r="A1607" s="259" t="s">
        <v>2829</v>
      </c>
      <c r="B1607" s="259">
        <v>1606</v>
      </c>
      <c r="C1607" s="259" t="s">
        <v>803</v>
      </c>
      <c r="D1607" s="259" t="s">
        <v>804</v>
      </c>
      <c r="E1607" s="261">
        <v>20020329</v>
      </c>
      <c r="F1607" s="262" t="s">
        <v>453</v>
      </c>
      <c r="G1607">
        <v>27</v>
      </c>
      <c r="H1607" s="263" t="s">
        <v>805</v>
      </c>
      <c r="I1607" s="263" t="s">
        <v>806</v>
      </c>
      <c r="J1607" t="s">
        <v>4807</v>
      </c>
      <c r="L1607">
        <f>IFERROR(INDEX(所属情報!$E:$E,MATCH(男子登録情報!A1607,所属情報!$A:$A,0)),"")</f>
        <v>501018</v>
      </c>
      <c r="M1607" t="str">
        <f t="shared" si="50"/>
        <v>宜野座金　流亜 (M2)</v>
      </c>
      <c r="N1607" t="str">
        <f t="shared" si="51"/>
        <v>ｷﾞﾉｻﾞｷﾑ ﾙｱ</v>
      </c>
      <c r="O1607" t="str">
        <f>$J1607&amp;" "&amp;$I1607&amp;" "&amp;"("&amp;$F1607&amp;")"</f>
        <v>JPN Rua (M2)</v>
      </c>
      <c r="P1607" t="s">
        <v>4766</v>
      </c>
      <c r="Q1607" t="s">
        <v>4807</v>
      </c>
      <c r="R1607" s="118" t="str">
        <f>IF($B1607="","",RIGHT($E1607*1000+100+COUNTIF($E$2:$E1607,$E1607),9))</f>
        <v>020329101</v>
      </c>
    </row>
    <row r="1608" spans="1:18" customFormat="1" x14ac:dyDescent="0.4">
      <c r="A1608" s="259" t="s">
        <v>2829</v>
      </c>
      <c r="B1608" s="259">
        <v>1607</v>
      </c>
      <c r="C1608" s="259" t="s">
        <v>807</v>
      </c>
      <c r="D1608" s="259" t="s">
        <v>808</v>
      </c>
      <c r="E1608" s="261">
        <v>20020223</v>
      </c>
      <c r="F1608" s="262" t="s">
        <v>453</v>
      </c>
      <c r="G1608">
        <v>29</v>
      </c>
      <c r="H1608" s="263" t="s">
        <v>575</v>
      </c>
      <c r="I1608" s="263" t="s">
        <v>809</v>
      </c>
      <c r="J1608" t="s">
        <v>4807</v>
      </c>
      <c r="L1608">
        <f>IFERROR(INDEX(所属情報!$E:$E,MATCH(男子登録情報!A1608,所属情報!$A:$A,0)),"")</f>
        <v>501018</v>
      </c>
      <c r="M1608" t="str">
        <f t="shared" si="50"/>
        <v>島田　昌佳 (M2)</v>
      </c>
      <c r="N1608" t="str">
        <f t="shared" si="51"/>
        <v>ｼﾏﾀﾞ ﾏｻﾖｼ</v>
      </c>
      <c r="O1608" t="str">
        <f>$J1608&amp;" "&amp;$I1608&amp;" "&amp;"("&amp;$F1608&amp;")"</f>
        <v>JPN Masayoshi (M2)</v>
      </c>
      <c r="P1608" t="s">
        <v>4766</v>
      </c>
      <c r="Q1608" t="s">
        <v>4807</v>
      </c>
      <c r="R1608" s="118" t="str">
        <f>IF($B1608="","",RIGHT($E1608*1000+100+COUNTIF($E$2:$E1608,$E1608),9))</f>
        <v>020223101</v>
      </c>
    </row>
    <row r="1609" spans="1:18" customFormat="1" x14ac:dyDescent="0.4">
      <c r="A1609" s="259" t="s">
        <v>2829</v>
      </c>
      <c r="B1609" s="259">
        <v>1608</v>
      </c>
      <c r="C1609" s="259" t="s">
        <v>2830</v>
      </c>
      <c r="D1609" s="259" t="s">
        <v>746</v>
      </c>
      <c r="E1609" s="261">
        <v>20010909</v>
      </c>
      <c r="F1609" s="262" t="s">
        <v>453</v>
      </c>
      <c r="G1609">
        <v>27</v>
      </c>
      <c r="H1609" s="263" t="s">
        <v>361</v>
      </c>
      <c r="I1609" s="263" t="s">
        <v>54</v>
      </c>
      <c r="J1609" t="s">
        <v>4807</v>
      </c>
      <c r="L1609">
        <f>IFERROR(INDEX(所属情報!$E:$E,MATCH(男子登録情報!A1609,所属情報!$A:$A,0)),"")</f>
        <v>501018</v>
      </c>
      <c r="M1609" t="str">
        <f t="shared" si="50"/>
        <v>高橋　考輝 (M2)</v>
      </c>
      <c r="N1609" t="str">
        <f t="shared" si="51"/>
        <v>ﾀｶﾊｼ ｺｳｷ</v>
      </c>
      <c r="O1609" t="str">
        <f>$J1609&amp;" "&amp;$I1609&amp;" "&amp;"("&amp;$F1609&amp;")"</f>
        <v>JPN Koki (M2)</v>
      </c>
      <c r="P1609" t="s">
        <v>4766</v>
      </c>
      <c r="Q1609" t="s">
        <v>4807</v>
      </c>
      <c r="R1609" s="118" t="str">
        <f>IF($B1609="","",RIGHT($E1609*1000+100+COUNTIF($E$2:$E1609,$E1609),9))</f>
        <v>010909101</v>
      </c>
    </row>
    <row r="1610" spans="1:18" customFormat="1" x14ac:dyDescent="0.4">
      <c r="A1610" s="259" t="s">
        <v>2829</v>
      </c>
      <c r="B1610" s="259">
        <v>1609</v>
      </c>
      <c r="C1610" s="259" t="s">
        <v>800</v>
      </c>
      <c r="D1610" s="259" t="s">
        <v>801</v>
      </c>
      <c r="E1610" s="261">
        <v>20010521</v>
      </c>
      <c r="F1610" s="262" t="s">
        <v>453</v>
      </c>
      <c r="G1610">
        <v>27</v>
      </c>
      <c r="H1610" s="263" t="s">
        <v>223</v>
      </c>
      <c r="I1610" s="263" t="s">
        <v>802</v>
      </c>
      <c r="J1610" t="s">
        <v>4807</v>
      </c>
      <c r="L1610">
        <f>IFERROR(INDEX(所属情報!$E:$E,MATCH(男子登録情報!A1610,所属情報!$A:$A,0)),"")</f>
        <v>501018</v>
      </c>
      <c r="M1610" t="str">
        <f t="shared" si="50"/>
        <v>山口　龍真 (M2)</v>
      </c>
      <c r="N1610" t="str">
        <f t="shared" si="51"/>
        <v>ﾔﾏｸﾞﾁ ﾘｭｳｼﾝ</v>
      </c>
      <c r="O1610" t="str">
        <f>$J1610&amp;" "&amp;$I1610&amp;" "&amp;"("&amp;$F1610&amp;")"</f>
        <v>JPN Ryushin (M2)</v>
      </c>
      <c r="P1610" t="s">
        <v>4766</v>
      </c>
      <c r="Q1610" t="s">
        <v>4807</v>
      </c>
      <c r="R1610" s="118" t="str">
        <f>IF($B1610="","",RIGHT($E1610*1000+100+COUNTIF($E$2:$E1610,$E1610),9))</f>
        <v>010521101</v>
      </c>
    </row>
    <row r="1611" spans="1:18" customFormat="1" x14ac:dyDescent="0.4">
      <c r="A1611" s="259" t="s">
        <v>2829</v>
      </c>
      <c r="B1611" s="259">
        <v>1610</v>
      </c>
      <c r="C1611" s="259" t="s">
        <v>667</v>
      </c>
      <c r="D1611" s="259" t="s">
        <v>668</v>
      </c>
      <c r="E1611" s="261">
        <v>20011105</v>
      </c>
      <c r="F1611" s="262" t="s">
        <v>453</v>
      </c>
      <c r="G1611">
        <v>28</v>
      </c>
      <c r="H1611" s="263" t="s">
        <v>38</v>
      </c>
      <c r="I1611" s="263" t="s">
        <v>564</v>
      </c>
      <c r="J1611" t="s">
        <v>4807</v>
      </c>
      <c r="L1611">
        <f>IFERROR(INDEX(所属情報!$E:$E,MATCH(男子登録情報!A1611,所属情報!$A:$A,0)),"")</f>
        <v>501018</v>
      </c>
      <c r="M1611" t="str">
        <f t="shared" si="50"/>
        <v>山田　恭佑 (M2)</v>
      </c>
      <c r="N1611" t="str">
        <f t="shared" si="51"/>
        <v>ﾔﾏﾀﾞ ｷｮｳｽｹ</v>
      </c>
      <c r="O1611" t="str">
        <f>$J1611&amp;" "&amp;$I1611&amp;" "&amp;"("&amp;$F1611&amp;")"</f>
        <v>JPN Kyosuke (M2)</v>
      </c>
      <c r="P1611" t="s">
        <v>4766</v>
      </c>
      <c r="Q1611" t="s">
        <v>4807</v>
      </c>
      <c r="R1611" s="118" t="str">
        <f>IF($B1611="","",RIGHT($E1611*1000+100+COUNTIF($E$2:$E1611,$E1611),9))</f>
        <v>011105101</v>
      </c>
    </row>
    <row r="1612" spans="1:18" customFormat="1" x14ac:dyDescent="0.4">
      <c r="A1612" s="259" t="s">
        <v>2829</v>
      </c>
      <c r="B1612" s="259">
        <v>1611</v>
      </c>
      <c r="C1612" s="259" t="s">
        <v>2831</v>
      </c>
      <c r="D1612" s="259" t="s">
        <v>2832</v>
      </c>
      <c r="E1612" s="261">
        <v>20021128</v>
      </c>
      <c r="F1612" s="262" t="s">
        <v>150</v>
      </c>
      <c r="G1612">
        <v>27</v>
      </c>
      <c r="H1612" s="263" t="s">
        <v>2833</v>
      </c>
      <c r="I1612" s="263" t="s">
        <v>402</v>
      </c>
      <c r="J1612" t="s">
        <v>4807</v>
      </c>
      <c r="L1612">
        <f>IFERROR(INDEX(所属情報!$E:$E,MATCH(男子登録情報!A1612,所属情報!$A:$A,0)),"")</f>
        <v>501018</v>
      </c>
      <c r="M1612" t="str">
        <f t="shared" si="50"/>
        <v>瀬川　大翔 (M1)</v>
      </c>
      <c r="N1612" t="str">
        <f t="shared" si="51"/>
        <v>ｾｶﾞﾜ ﾋﾛﾄ</v>
      </c>
      <c r="O1612" t="str">
        <f>$J1612&amp;" "&amp;$I1612&amp;" "&amp;"("&amp;$F1612&amp;")"</f>
        <v>JPN Hiroto (M1)</v>
      </c>
      <c r="P1612" t="s">
        <v>4766</v>
      </c>
      <c r="Q1612" t="s">
        <v>4807</v>
      </c>
      <c r="R1612" s="118" t="str">
        <f>IF($B1612="","",RIGHT($E1612*1000+100+COUNTIF($E$2:$E1612,$E1612),9))</f>
        <v>021128101</v>
      </c>
    </row>
    <row r="1613" spans="1:18" customFormat="1" x14ac:dyDescent="0.4">
      <c r="A1613" s="259" t="s">
        <v>2829</v>
      </c>
      <c r="B1613" s="259">
        <v>1612</v>
      </c>
      <c r="C1613" s="259" t="s">
        <v>2834</v>
      </c>
      <c r="D1613" s="259" t="s">
        <v>2835</v>
      </c>
      <c r="E1613" s="261">
        <v>20040315</v>
      </c>
      <c r="F1613" s="262">
        <v>4</v>
      </c>
      <c r="G1613">
        <v>27</v>
      </c>
      <c r="H1613" s="263" t="s">
        <v>2836</v>
      </c>
      <c r="I1613" s="263" t="s">
        <v>109</v>
      </c>
      <c r="J1613" t="s">
        <v>4807</v>
      </c>
      <c r="L1613">
        <f>IFERROR(INDEX(所属情報!$E:$E,MATCH(男子登録情報!A1613,所属情報!$A:$A,0)),"")</f>
        <v>501018</v>
      </c>
      <c r="M1613" t="str">
        <f t="shared" si="50"/>
        <v>神髙　達也 (4)</v>
      </c>
      <c r="N1613" t="str">
        <f t="shared" si="51"/>
        <v>ｶﾝﾀﾞｶ ﾀﾂﾔ</v>
      </c>
      <c r="O1613" t="str">
        <f>$J1613&amp;" "&amp;$I1613&amp;" "&amp;"("&amp;$F1613&amp;")"</f>
        <v>JPN Tatsuya (4)</v>
      </c>
      <c r="P1613" t="s">
        <v>4766</v>
      </c>
      <c r="Q1613" t="s">
        <v>4807</v>
      </c>
      <c r="R1613" s="118" t="str">
        <f>IF($B1613="","",RIGHT($E1613*1000+100+COUNTIF($E$2:$E1613,$E1613),9))</f>
        <v>040315102</v>
      </c>
    </row>
    <row r="1614" spans="1:18" customFormat="1" x14ac:dyDescent="0.4">
      <c r="A1614" s="259" t="s">
        <v>2829</v>
      </c>
      <c r="B1614" s="259">
        <v>1613</v>
      </c>
      <c r="C1614" s="259" t="s">
        <v>2837</v>
      </c>
      <c r="D1614" s="259" t="s">
        <v>2838</v>
      </c>
      <c r="E1614" s="261">
        <v>20030423</v>
      </c>
      <c r="F1614" s="262">
        <v>4</v>
      </c>
      <c r="G1614">
        <v>29</v>
      </c>
      <c r="H1614" s="263" t="s">
        <v>544</v>
      </c>
      <c r="I1614" s="263" t="s">
        <v>2363</v>
      </c>
      <c r="J1614" t="s">
        <v>4807</v>
      </c>
      <c r="L1614">
        <f>IFERROR(INDEX(所属情報!$E:$E,MATCH(男子登録情報!A1614,所属情報!$A:$A,0)),"")</f>
        <v>501018</v>
      </c>
      <c r="M1614" t="str">
        <f t="shared" si="50"/>
        <v>杉浦　宏我 (4)</v>
      </c>
      <c r="N1614" t="str">
        <f t="shared" si="51"/>
        <v>ｽｷﾞｳﾗ ｺｳｶﾞ</v>
      </c>
      <c r="O1614" t="str">
        <f>$J1614&amp;" "&amp;$I1614&amp;" "&amp;"("&amp;$F1614&amp;")"</f>
        <v>JPN Koga (4)</v>
      </c>
      <c r="P1614" t="s">
        <v>4766</v>
      </c>
      <c r="Q1614" t="s">
        <v>4807</v>
      </c>
      <c r="R1614" s="118" t="str">
        <f>IF($B1614="","",RIGHT($E1614*1000+100+COUNTIF($E$2:$E1614,$E1614),9))</f>
        <v>030423103</v>
      </c>
    </row>
    <row r="1615" spans="1:18" customFormat="1" x14ac:dyDescent="0.4">
      <c r="A1615" s="259" t="s">
        <v>2829</v>
      </c>
      <c r="B1615" s="259">
        <v>1614</v>
      </c>
      <c r="C1615" s="259" t="s">
        <v>2839</v>
      </c>
      <c r="D1615" s="259" t="s">
        <v>889</v>
      </c>
      <c r="E1615" s="261">
        <v>20030818</v>
      </c>
      <c r="F1615" s="262">
        <v>4</v>
      </c>
      <c r="G1615">
        <v>37</v>
      </c>
      <c r="H1615" s="263" t="s">
        <v>108</v>
      </c>
      <c r="I1615" s="263" t="s">
        <v>146</v>
      </c>
      <c r="J1615" t="s">
        <v>4807</v>
      </c>
      <c r="L1615">
        <f>IFERROR(INDEX(所属情報!$E:$E,MATCH(男子登録情報!A1615,所属情報!$A:$A,0)),"")</f>
        <v>501018</v>
      </c>
      <c r="M1615" t="str">
        <f t="shared" si="50"/>
        <v>田中　湧晟 (4)</v>
      </c>
      <c r="N1615" t="str">
        <f t="shared" si="51"/>
        <v>ﾀﾅｶ ﾕｳｾｲ</v>
      </c>
      <c r="O1615" t="str">
        <f>$J1615&amp;" "&amp;$I1615&amp;" "&amp;"("&amp;$F1615&amp;")"</f>
        <v>JPN Yusei (4)</v>
      </c>
      <c r="P1615" t="s">
        <v>4766</v>
      </c>
      <c r="Q1615" t="s">
        <v>4807</v>
      </c>
      <c r="R1615" s="118" t="str">
        <f>IF($B1615="","",RIGHT($E1615*1000+100+COUNTIF($E$2:$E1615,$E1615),9))</f>
        <v>030818102</v>
      </c>
    </row>
    <row r="1616" spans="1:18" customFormat="1" x14ac:dyDescent="0.4">
      <c r="A1616" s="259" t="s">
        <v>2829</v>
      </c>
      <c r="B1616" s="259">
        <v>1615</v>
      </c>
      <c r="C1616" s="259" t="s">
        <v>2840</v>
      </c>
      <c r="D1616" s="259" t="s">
        <v>2841</v>
      </c>
      <c r="E1616" s="261">
        <v>20020810</v>
      </c>
      <c r="F1616" s="262">
        <v>3</v>
      </c>
      <c r="G1616">
        <v>27</v>
      </c>
      <c r="H1616" s="263" t="s">
        <v>2842</v>
      </c>
      <c r="I1616" s="263" t="s">
        <v>37</v>
      </c>
      <c r="J1616" t="s">
        <v>4807</v>
      </c>
      <c r="L1616">
        <f>IFERROR(INDEX(所属情報!$E:$E,MATCH(男子登録情報!A1616,所属情報!$A:$A,0)),"")</f>
        <v>501018</v>
      </c>
      <c r="M1616" t="str">
        <f t="shared" si="50"/>
        <v>千草　開 (3)</v>
      </c>
      <c r="N1616" t="str">
        <f t="shared" si="51"/>
        <v>ﾁｸﾞｻ ﾊﾙｷ</v>
      </c>
      <c r="O1616" t="str">
        <f>$J1616&amp;" "&amp;$I1616&amp;" "&amp;"("&amp;$F1616&amp;")"</f>
        <v>JPN Haruki (3)</v>
      </c>
      <c r="P1616" t="s">
        <v>4766</v>
      </c>
      <c r="Q1616" t="s">
        <v>4807</v>
      </c>
      <c r="R1616" s="118" t="str">
        <f>IF($B1616="","",RIGHT($E1616*1000+100+COUNTIF($E$2:$E1616,$E1616),9))</f>
        <v>020810101</v>
      </c>
    </row>
    <row r="1617" spans="1:18" customFormat="1" x14ac:dyDescent="0.4">
      <c r="A1617" s="259" t="s">
        <v>2829</v>
      </c>
      <c r="B1617" s="259">
        <v>1616</v>
      </c>
      <c r="C1617" s="259" t="s">
        <v>2843</v>
      </c>
      <c r="D1617" s="259" t="s">
        <v>2844</v>
      </c>
      <c r="E1617" s="261">
        <v>20040226</v>
      </c>
      <c r="F1617" s="262">
        <v>4</v>
      </c>
      <c r="G1617">
        <v>28</v>
      </c>
      <c r="H1617" s="263" t="s">
        <v>27</v>
      </c>
      <c r="I1617" s="263" t="s">
        <v>37</v>
      </c>
      <c r="J1617" t="s">
        <v>4807</v>
      </c>
      <c r="L1617">
        <f>IFERROR(INDEX(所属情報!$E:$E,MATCH(男子登録情報!A1617,所属情報!$A:$A,0)),"")</f>
        <v>501018</v>
      </c>
      <c r="M1617" t="str">
        <f t="shared" si="50"/>
        <v>藤本　陽紀 (4)</v>
      </c>
      <c r="N1617" t="str">
        <f t="shared" si="51"/>
        <v>ﾌｼﾞﾓﾄ ﾊﾙｷ</v>
      </c>
      <c r="O1617" t="str">
        <f>$J1617&amp;" "&amp;$I1617&amp;" "&amp;"("&amp;$F1617&amp;")"</f>
        <v>JPN Haruki (4)</v>
      </c>
      <c r="P1617" t="s">
        <v>4766</v>
      </c>
      <c r="Q1617" t="s">
        <v>4807</v>
      </c>
      <c r="R1617" s="118" t="str">
        <f>IF($B1617="","",RIGHT($E1617*1000+100+COUNTIF($E$2:$E1617,$E1617),9))</f>
        <v>040226101</v>
      </c>
    </row>
    <row r="1618" spans="1:18" customFormat="1" x14ac:dyDescent="0.4">
      <c r="A1618" s="259" t="s">
        <v>2829</v>
      </c>
      <c r="B1618" s="259">
        <v>1617</v>
      </c>
      <c r="C1618" s="259" t="s">
        <v>2845</v>
      </c>
      <c r="D1618" s="259" t="s">
        <v>2846</v>
      </c>
      <c r="E1618" s="261">
        <v>20030618</v>
      </c>
      <c r="F1618" s="262">
        <v>4</v>
      </c>
      <c r="G1618">
        <v>27</v>
      </c>
      <c r="H1618" s="263" t="s">
        <v>477</v>
      </c>
      <c r="I1618" s="263" t="s">
        <v>2847</v>
      </c>
      <c r="J1618" t="s">
        <v>4807</v>
      </c>
      <c r="L1618">
        <f>IFERROR(INDEX(所属情報!$E:$E,MATCH(男子登録情報!A1618,所属情報!$A:$A,0)),"")</f>
        <v>501018</v>
      </c>
      <c r="M1618" t="str">
        <f t="shared" si="50"/>
        <v>濵　直佑 (4)</v>
      </c>
      <c r="N1618" t="str">
        <f t="shared" si="51"/>
        <v>ﾊﾏ ﾅｵｽｹ</v>
      </c>
      <c r="O1618" t="str">
        <f>$J1618&amp;" "&amp;$I1618&amp;" "&amp;"("&amp;$F1618&amp;")"</f>
        <v>JPN Naosuke (4)</v>
      </c>
      <c r="P1618" t="s">
        <v>4766</v>
      </c>
      <c r="Q1618" t="s">
        <v>4807</v>
      </c>
      <c r="R1618" s="118" t="str">
        <f>IF($B1618="","",RIGHT($E1618*1000+100+COUNTIF($E$2:$E1618,$E1618),9))</f>
        <v>030618104</v>
      </c>
    </row>
    <row r="1619" spans="1:18" customFormat="1" x14ac:dyDescent="0.4">
      <c r="A1619" s="259" t="s">
        <v>2829</v>
      </c>
      <c r="B1619" s="259">
        <v>1618</v>
      </c>
      <c r="C1619" s="259" t="s">
        <v>2848</v>
      </c>
      <c r="D1619" s="259" t="s">
        <v>2849</v>
      </c>
      <c r="E1619" s="261">
        <v>20040218</v>
      </c>
      <c r="F1619" s="262">
        <v>4</v>
      </c>
      <c r="G1619">
        <v>27</v>
      </c>
      <c r="H1619" s="263" t="s">
        <v>161</v>
      </c>
      <c r="I1619" s="263" t="s">
        <v>2850</v>
      </c>
      <c r="J1619" t="s">
        <v>4807</v>
      </c>
      <c r="L1619">
        <f>IFERROR(INDEX(所属情報!$E:$E,MATCH(男子登録情報!A1619,所属情報!$A:$A,0)),"")</f>
        <v>501018</v>
      </c>
      <c r="M1619" t="str">
        <f t="shared" si="50"/>
        <v>吉田　直剛 (4)</v>
      </c>
      <c r="N1619" t="str">
        <f t="shared" si="51"/>
        <v>ﾖｼﾀﾞ ﾅｵﾀｹ</v>
      </c>
      <c r="O1619" t="str">
        <f>$J1619&amp;" "&amp;$I1619&amp;" "&amp;"("&amp;$F1619&amp;")"</f>
        <v>JPN Naotake (4)</v>
      </c>
      <c r="P1619" t="s">
        <v>4766</v>
      </c>
      <c r="Q1619" t="s">
        <v>4807</v>
      </c>
      <c r="R1619" s="118" t="str">
        <f>IF($B1619="","",RIGHT($E1619*1000+100+COUNTIF($E$2:$E1619,$E1619),9))</f>
        <v>040218101</v>
      </c>
    </row>
    <row r="1620" spans="1:18" customFormat="1" x14ac:dyDescent="0.4">
      <c r="A1620" s="259" t="s">
        <v>2829</v>
      </c>
      <c r="B1620" s="259">
        <v>1619</v>
      </c>
      <c r="C1620" s="259" t="s">
        <v>2851</v>
      </c>
      <c r="D1620" s="259" t="s">
        <v>2852</v>
      </c>
      <c r="E1620" s="261">
        <v>20040110</v>
      </c>
      <c r="F1620" s="262">
        <v>4</v>
      </c>
      <c r="G1620">
        <v>27</v>
      </c>
      <c r="H1620" s="263" t="s">
        <v>2853</v>
      </c>
      <c r="I1620" s="263" t="s">
        <v>554</v>
      </c>
      <c r="J1620" t="s">
        <v>4807</v>
      </c>
      <c r="L1620">
        <f>IFERROR(INDEX(所属情報!$E:$E,MATCH(男子登録情報!A1620,所属情報!$A:$A,0)),"")</f>
        <v>501018</v>
      </c>
      <c r="M1620" t="str">
        <f t="shared" si="50"/>
        <v>椿原　大洋 (4)</v>
      </c>
      <c r="N1620" t="str">
        <f t="shared" si="51"/>
        <v>ﾂﾊﾞｷﾊﾗ ﾀｲﾖｳ</v>
      </c>
      <c r="O1620" t="str">
        <f>$J1620&amp;" "&amp;$I1620&amp;" "&amp;"("&amp;$F1620&amp;")"</f>
        <v>JPN Taiyo (4)</v>
      </c>
      <c r="P1620" t="s">
        <v>4766</v>
      </c>
      <c r="Q1620" t="s">
        <v>4807</v>
      </c>
      <c r="R1620" s="118" t="str">
        <f>IF($B1620="","",RIGHT($E1620*1000+100+COUNTIF($E$2:$E1620,$E1620),9))</f>
        <v>040110102</v>
      </c>
    </row>
    <row r="1621" spans="1:18" customFormat="1" x14ac:dyDescent="0.4">
      <c r="A1621" s="259" t="s">
        <v>2829</v>
      </c>
      <c r="B1621" s="259">
        <v>1620</v>
      </c>
      <c r="C1621" s="259" t="s">
        <v>2854</v>
      </c>
      <c r="D1621" s="259" t="s">
        <v>2855</v>
      </c>
      <c r="E1621" s="261">
        <v>20030719</v>
      </c>
      <c r="F1621" s="262">
        <v>4</v>
      </c>
      <c r="G1621">
        <v>27</v>
      </c>
      <c r="H1621" s="263" t="s">
        <v>886</v>
      </c>
      <c r="I1621" s="263" t="s">
        <v>2856</v>
      </c>
      <c r="J1621" t="s">
        <v>4807</v>
      </c>
      <c r="L1621">
        <f>IFERROR(INDEX(所属情報!$E:$E,MATCH(男子登録情報!A1621,所属情報!$A:$A,0)),"")</f>
        <v>501018</v>
      </c>
      <c r="M1621" t="str">
        <f t="shared" si="50"/>
        <v>北川　勝久 (4)</v>
      </c>
      <c r="N1621" t="str">
        <f t="shared" si="51"/>
        <v>ｷﾀｶﾞﾜ ｶﾂﾋｻ</v>
      </c>
      <c r="O1621" t="str">
        <f>$J1621&amp;" "&amp;$I1621&amp;" "&amp;"("&amp;$F1621&amp;")"</f>
        <v>JPN Katsuhisa (4)</v>
      </c>
      <c r="P1621" t="s">
        <v>4766</v>
      </c>
      <c r="Q1621" t="s">
        <v>4807</v>
      </c>
      <c r="R1621" s="118" t="str">
        <f>IF($B1621="","",RIGHT($E1621*1000+100+COUNTIF($E$2:$E1621,$E1621),9))</f>
        <v>030719101</v>
      </c>
    </row>
    <row r="1622" spans="1:18" customFormat="1" x14ac:dyDescent="0.4">
      <c r="A1622" s="259" t="s">
        <v>2829</v>
      </c>
      <c r="B1622" s="259">
        <v>1621</v>
      </c>
      <c r="C1622" s="259" t="s">
        <v>2857</v>
      </c>
      <c r="D1622" s="259" t="s">
        <v>2858</v>
      </c>
      <c r="E1622" s="261">
        <v>20030912</v>
      </c>
      <c r="F1622" s="262">
        <v>4</v>
      </c>
      <c r="G1622">
        <v>27</v>
      </c>
      <c r="H1622" s="263" t="s">
        <v>814</v>
      </c>
      <c r="I1622" s="263" t="s">
        <v>195</v>
      </c>
      <c r="J1622" t="s">
        <v>4807</v>
      </c>
      <c r="L1622">
        <f>IFERROR(INDEX(所属情報!$E:$E,MATCH(男子登録情報!A1622,所属情報!$A:$A,0)),"")</f>
        <v>501018</v>
      </c>
      <c r="M1622" t="str">
        <f t="shared" si="50"/>
        <v>米澤　晴惟 (4)</v>
      </c>
      <c r="N1622" t="str">
        <f t="shared" si="51"/>
        <v>ﾖﾈｻﾞﾜ ﾊﾙﾉﾌﾞ</v>
      </c>
      <c r="O1622" t="str">
        <f>$J1622&amp;" "&amp;$I1622&amp;" "&amp;"("&amp;$F1622&amp;")"</f>
        <v>JPN Harunobu (4)</v>
      </c>
      <c r="P1622" t="s">
        <v>4766</v>
      </c>
      <c r="Q1622" t="s">
        <v>4807</v>
      </c>
      <c r="R1622" s="118" t="str">
        <f>IF($B1622="","",RIGHT($E1622*1000+100+COUNTIF($E$2:$E1622,$E1622),9))</f>
        <v>030912103</v>
      </c>
    </row>
    <row r="1623" spans="1:18" customFormat="1" x14ac:dyDescent="0.4">
      <c r="A1623" s="259" t="s">
        <v>2829</v>
      </c>
      <c r="B1623" s="259">
        <v>1622</v>
      </c>
      <c r="C1623" s="259" t="s">
        <v>2859</v>
      </c>
      <c r="D1623" s="259" t="s">
        <v>2860</v>
      </c>
      <c r="E1623" s="261">
        <v>20030127</v>
      </c>
      <c r="F1623" s="262">
        <v>4</v>
      </c>
      <c r="G1623">
        <v>27</v>
      </c>
      <c r="H1623" s="263" t="s">
        <v>2652</v>
      </c>
      <c r="I1623" s="263" t="s">
        <v>548</v>
      </c>
      <c r="J1623" t="s">
        <v>4807</v>
      </c>
      <c r="L1623">
        <f>IFERROR(INDEX(所属情報!$E:$E,MATCH(男子登録情報!A1623,所属情報!$A:$A,0)),"")</f>
        <v>501018</v>
      </c>
      <c r="M1623" t="str">
        <f t="shared" si="50"/>
        <v>大藪　敬二郎 (4)</v>
      </c>
      <c r="N1623" t="str">
        <f t="shared" si="51"/>
        <v>ｵｵﾔﾌﾞ ｹｲｼﾞﾛｳ</v>
      </c>
      <c r="O1623" t="str">
        <f>$J1623&amp;" "&amp;$I1623&amp;" "&amp;"("&amp;$F1623&amp;")"</f>
        <v>JPN Keijiro (4)</v>
      </c>
      <c r="P1623" t="s">
        <v>4766</v>
      </c>
      <c r="Q1623" t="s">
        <v>4807</v>
      </c>
      <c r="R1623" s="118" t="str">
        <f>IF($B1623="","",RIGHT($E1623*1000+100+COUNTIF($E$2:$E1623,$E1623),9))</f>
        <v>030127101</v>
      </c>
    </row>
    <row r="1624" spans="1:18" customFormat="1" x14ac:dyDescent="0.4">
      <c r="A1624" s="259" t="s">
        <v>2829</v>
      </c>
      <c r="B1624" s="259">
        <v>1623</v>
      </c>
      <c r="C1624" s="259" t="s">
        <v>3331</v>
      </c>
      <c r="D1624" s="259" t="s">
        <v>3332</v>
      </c>
      <c r="E1624" s="261">
        <v>20020619</v>
      </c>
      <c r="F1624" s="262">
        <v>4</v>
      </c>
      <c r="G1624">
        <v>29</v>
      </c>
      <c r="H1624" s="263" t="s">
        <v>325</v>
      </c>
      <c r="I1624" s="263" t="s">
        <v>155</v>
      </c>
      <c r="J1624" t="s">
        <v>4807</v>
      </c>
      <c r="L1624">
        <f>IFERROR(INDEX(所属情報!$E:$E,MATCH(男子登録情報!A1624,所属情報!$A:$A,0)),"")</f>
        <v>501018</v>
      </c>
      <c r="M1624" t="str">
        <f t="shared" si="50"/>
        <v>和田　遼太 (4)</v>
      </c>
      <c r="N1624" t="str">
        <f t="shared" si="51"/>
        <v>ﾜﾀﾞ ﾘｮｳﾀ</v>
      </c>
      <c r="O1624" t="str">
        <f>$J1624&amp;" "&amp;$I1624&amp;" "&amp;"("&amp;$F1624&amp;")"</f>
        <v>JPN Ryota (4)</v>
      </c>
      <c r="P1624" t="s">
        <v>4777</v>
      </c>
      <c r="Q1624" t="s">
        <v>4807</v>
      </c>
      <c r="R1624" s="118" t="str">
        <f>IF($B1624="","",RIGHT($E1624*1000+100+COUNTIF($E$2:$E1624,$E1624),9))</f>
        <v>020619102</v>
      </c>
    </row>
    <row r="1625" spans="1:18" customFormat="1" x14ac:dyDescent="0.4">
      <c r="A1625" s="259" t="s">
        <v>2829</v>
      </c>
      <c r="B1625" s="259">
        <v>1624</v>
      </c>
      <c r="C1625" s="259" t="s">
        <v>4049</v>
      </c>
      <c r="D1625" s="259" t="s">
        <v>4050</v>
      </c>
      <c r="E1625" s="261">
        <v>20040416</v>
      </c>
      <c r="F1625" s="262">
        <v>3</v>
      </c>
      <c r="G1625">
        <v>23</v>
      </c>
      <c r="H1625" s="263" t="s">
        <v>85</v>
      </c>
      <c r="I1625" s="263" t="s">
        <v>154</v>
      </c>
      <c r="J1625" t="s">
        <v>4807</v>
      </c>
      <c r="L1625">
        <f>IFERROR(INDEX(所属情報!$E:$E,MATCH(男子登録情報!A1625,所属情報!$A:$A,0)),"")</f>
        <v>501018</v>
      </c>
      <c r="M1625" t="str">
        <f t="shared" si="50"/>
        <v>小野　悠太 (3)</v>
      </c>
      <c r="N1625" t="str">
        <f t="shared" si="51"/>
        <v>ｵﾉ ﾕｳﾀ</v>
      </c>
      <c r="O1625" t="str">
        <f>$J1625&amp;" "&amp;$I1625&amp;" "&amp;"("&amp;$F1625&amp;")"</f>
        <v>JPN Yuta (3)</v>
      </c>
      <c r="P1625" t="s">
        <v>4777</v>
      </c>
      <c r="Q1625" t="s">
        <v>4807</v>
      </c>
      <c r="R1625" s="118" t="str">
        <f>IF($B1625="","",RIGHT($E1625*1000+100+COUNTIF($E$2:$E1625,$E1625),9))</f>
        <v>040416105</v>
      </c>
    </row>
    <row r="1626" spans="1:18" customFormat="1" x14ac:dyDescent="0.4">
      <c r="A1626" s="259" t="s">
        <v>2829</v>
      </c>
      <c r="B1626" s="259">
        <v>1625</v>
      </c>
      <c r="C1626" s="259" t="s">
        <v>4051</v>
      </c>
      <c r="D1626" s="259" t="s">
        <v>4052</v>
      </c>
      <c r="E1626" s="261">
        <v>20041211</v>
      </c>
      <c r="F1626" s="262">
        <v>3</v>
      </c>
      <c r="G1626">
        <v>25</v>
      </c>
      <c r="H1626" s="263" t="s">
        <v>122</v>
      </c>
      <c r="I1626" s="263" t="s">
        <v>4572</v>
      </c>
      <c r="J1626" t="s">
        <v>4807</v>
      </c>
      <c r="L1626">
        <f>IFERROR(INDEX(所属情報!$E:$E,MATCH(男子登録情報!A1626,所属情報!$A:$A,0)),"")</f>
        <v>501018</v>
      </c>
      <c r="M1626" t="str">
        <f t="shared" si="50"/>
        <v>小嶋　洸央 (3)</v>
      </c>
      <c r="N1626" t="str">
        <f t="shared" si="51"/>
        <v>ｺｼﾞﾏ ﾋﾛﾃﾙ</v>
      </c>
      <c r="O1626" t="str">
        <f>$J1626&amp;" "&amp;$I1626&amp;" "&amp;"("&amp;$F1626&amp;")"</f>
        <v>JPN Hiroteru (3)</v>
      </c>
      <c r="P1626" t="s">
        <v>4799</v>
      </c>
      <c r="Q1626" t="s">
        <v>4807</v>
      </c>
      <c r="R1626" s="118" t="str">
        <f>IF($B1626="","",RIGHT($E1626*1000+100+COUNTIF($E$2:$E1626,$E1626),9))</f>
        <v>041211102</v>
      </c>
    </row>
    <row r="1627" spans="1:18" customFormat="1" x14ac:dyDescent="0.4">
      <c r="A1627" s="259" t="s">
        <v>2829</v>
      </c>
      <c r="B1627" s="259">
        <v>1626</v>
      </c>
      <c r="C1627" s="259" t="s">
        <v>4053</v>
      </c>
      <c r="D1627" s="259" t="s">
        <v>4054</v>
      </c>
      <c r="E1627" s="261">
        <v>20031224</v>
      </c>
      <c r="F1627" s="262">
        <v>4</v>
      </c>
      <c r="G1627">
        <v>27</v>
      </c>
      <c r="H1627" s="263" t="s">
        <v>4573</v>
      </c>
      <c r="I1627" s="263" t="s">
        <v>78</v>
      </c>
      <c r="J1627" t="s">
        <v>4807</v>
      </c>
      <c r="L1627">
        <f>IFERROR(INDEX(所属情報!$E:$E,MATCH(男子登録情報!A1627,所属情報!$A:$A,0)),"")</f>
        <v>501018</v>
      </c>
      <c r="M1627" t="str">
        <f t="shared" si="50"/>
        <v>泉谷　勇佑 (4)</v>
      </c>
      <c r="N1627" t="str">
        <f t="shared" si="51"/>
        <v>ｲｽﾞﾐﾀﾆ ﾕｳｽｹ</v>
      </c>
      <c r="O1627" t="str">
        <f>$J1627&amp;" "&amp;$I1627&amp;" "&amp;"("&amp;$F1627&amp;")"</f>
        <v>JPN Yusuke (4)</v>
      </c>
      <c r="P1627" t="s">
        <v>4777</v>
      </c>
      <c r="Q1627" t="s">
        <v>4807</v>
      </c>
      <c r="R1627" s="118" t="str">
        <f>IF($B1627="","",RIGHT($E1627*1000+100+COUNTIF($E$2:$E1627,$E1627),9))</f>
        <v>031224102</v>
      </c>
    </row>
    <row r="1628" spans="1:18" customFormat="1" x14ac:dyDescent="0.4">
      <c r="A1628" s="259" t="s">
        <v>2829</v>
      </c>
      <c r="B1628" s="259">
        <v>1627</v>
      </c>
      <c r="C1628" s="259" t="s">
        <v>4055</v>
      </c>
      <c r="D1628" s="259" t="s">
        <v>4056</v>
      </c>
      <c r="E1628" s="261">
        <v>20031004</v>
      </c>
      <c r="F1628" s="262">
        <v>3</v>
      </c>
      <c r="G1628">
        <v>27</v>
      </c>
      <c r="H1628" s="263" t="s">
        <v>120</v>
      </c>
      <c r="I1628" s="263" t="s">
        <v>125</v>
      </c>
      <c r="J1628" t="s">
        <v>4807</v>
      </c>
      <c r="L1628">
        <f>IFERROR(INDEX(所属情報!$E:$E,MATCH(男子登録情報!A1628,所属情報!$A:$A,0)),"")</f>
        <v>501018</v>
      </c>
      <c r="M1628" t="str">
        <f t="shared" si="50"/>
        <v>岡本　陸音 (3)</v>
      </c>
      <c r="N1628" t="str">
        <f t="shared" si="51"/>
        <v>ｵｶﾓﾄ ﾘｸﾄ</v>
      </c>
      <c r="O1628" t="str">
        <f>$J1628&amp;" "&amp;$I1628&amp;" "&amp;"("&amp;$F1628&amp;")"</f>
        <v>JPN Rikuto (3)</v>
      </c>
      <c r="P1628" t="s">
        <v>4777</v>
      </c>
      <c r="Q1628" t="s">
        <v>4807</v>
      </c>
      <c r="R1628" s="118" t="str">
        <f>IF($B1628="","",RIGHT($E1628*1000+100+COUNTIF($E$2:$E1628,$E1628),9))</f>
        <v>031004102</v>
      </c>
    </row>
    <row r="1629" spans="1:18" customFormat="1" x14ac:dyDescent="0.4">
      <c r="A1629" s="259" t="s">
        <v>2829</v>
      </c>
      <c r="B1629" s="259">
        <v>1628</v>
      </c>
      <c r="C1629" s="259" t="s">
        <v>4057</v>
      </c>
      <c r="D1629" s="259" t="s">
        <v>4058</v>
      </c>
      <c r="E1629" s="261">
        <v>20041214</v>
      </c>
      <c r="F1629" s="262">
        <v>3</v>
      </c>
      <c r="G1629">
        <v>26</v>
      </c>
      <c r="H1629" s="263" t="s">
        <v>4574</v>
      </c>
      <c r="I1629" s="263" t="s">
        <v>181</v>
      </c>
      <c r="J1629" t="s">
        <v>4807</v>
      </c>
      <c r="L1629">
        <f>IFERROR(INDEX(所属情報!$E:$E,MATCH(男子登録情報!A1629,所属情報!$A:$A,0)),"")</f>
        <v>501018</v>
      </c>
      <c r="M1629" t="str">
        <f t="shared" si="50"/>
        <v>西園　悠人 (3)</v>
      </c>
      <c r="N1629" t="str">
        <f t="shared" si="51"/>
        <v>ﾆｼｿﾞﾉ ﾕｳﾄ</v>
      </c>
      <c r="O1629" t="str">
        <f>$J1629&amp;" "&amp;$I1629&amp;" "&amp;"("&amp;$F1629&amp;")"</f>
        <v>JPN Yuto (3)</v>
      </c>
      <c r="P1629" t="s">
        <v>4777</v>
      </c>
      <c r="Q1629" t="s">
        <v>4807</v>
      </c>
      <c r="R1629" s="118" t="str">
        <f>IF($B1629="","",RIGHT($E1629*1000+100+COUNTIF($E$2:$E1629,$E1629),9))</f>
        <v>041214102</v>
      </c>
    </row>
    <row r="1630" spans="1:18" customFormat="1" x14ac:dyDescent="0.4">
      <c r="A1630" s="259" t="s">
        <v>2829</v>
      </c>
      <c r="B1630" s="259">
        <v>1629</v>
      </c>
      <c r="C1630" s="259" t="s">
        <v>4059</v>
      </c>
      <c r="D1630" s="259" t="s">
        <v>4060</v>
      </c>
      <c r="E1630" s="261">
        <v>20040430</v>
      </c>
      <c r="F1630" s="262">
        <v>3</v>
      </c>
      <c r="G1630">
        <v>26</v>
      </c>
      <c r="H1630" s="263" t="s">
        <v>245</v>
      </c>
      <c r="I1630" s="263" t="s">
        <v>29</v>
      </c>
      <c r="J1630" t="s">
        <v>4807</v>
      </c>
      <c r="L1630">
        <f>IFERROR(INDEX(所属情報!$E:$E,MATCH(男子登録情報!A1630,所属情報!$A:$A,0)),"")</f>
        <v>501018</v>
      </c>
      <c r="M1630" t="str">
        <f t="shared" si="50"/>
        <v>渡邊　慧亮 (3)</v>
      </c>
      <c r="N1630" t="str">
        <f t="shared" si="51"/>
        <v>ﾜﾀﾅﾍﾞ ｹｲｽｹ</v>
      </c>
      <c r="O1630" t="str">
        <f>$J1630&amp;" "&amp;$I1630&amp;" "&amp;"("&amp;$F1630&amp;")"</f>
        <v>JPN Keisuke (3)</v>
      </c>
      <c r="P1630" t="s">
        <v>4777</v>
      </c>
      <c r="Q1630" t="s">
        <v>4807</v>
      </c>
      <c r="R1630" s="118" t="str">
        <f>IF($B1630="","",RIGHT($E1630*1000+100+COUNTIF($E$2:$E1630,$E1630),9))</f>
        <v>040430103</v>
      </c>
    </row>
    <row r="1631" spans="1:18" customFormat="1" x14ac:dyDescent="0.4">
      <c r="A1631" s="259" t="s">
        <v>2829</v>
      </c>
      <c r="B1631" s="259">
        <v>1630</v>
      </c>
      <c r="C1631" s="259" t="s">
        <v>4061</v>
      </c>
      <c r="D1631" s="259" t="s">
        <v>2253</v>
      </c>
      <c r="E1631" s="261">
        <v>20040518</v>
      </c>
      <c r="F1631" s="262">
        <v>3</v>
      </c>
      <c r="G1631">
        <v>27</v>
      </c>
      <c r="H1631" s="263" t="s">
        <v>309</v>
      </c>
      <c r="I1631" s="263" t="s">
        <v>222</v>
      </c>
      <c r="J1631" t="s">
        <v>4807</v>
      </c>
      <c r="L1631">
        <f>IFERROR(INDEX(所属情報!$E:$E,MATCH(男子登録情報!A1631,所属情報!$A:$A,0)),"")</f>
        <v>501018</v>
      </c>
      <c r="M1631" t="str">
        <f t="shared" si="50"/>
        <v>山﨑　陽仁 (3)</v>
      </c>
      <c r="N1631" t="str">
        <f t="shared" si="51"/>
        <v>ﾔﾏｻｷ ﾊﾙﾄ</v>
      </c>
      <c r="O1631" t="str">
        <f>$J1631&amp;" "&amp;$I1631&amp;" "&amp;"("&amp;$F1631&amp;")"</f>
        <v>JPN Haruto (3)</v>
      </c>
      <c r="P1631" t="s">
        <v>4777</v>
      </c>
      <c r="Q1631" t="s">
        <v>4807</v>
      </c>
      <c r="R1631" s="118" t="str">
        <f>IF($B1631="","",RIGHT($E1631*1000+100+COUNTIF($E$2:$E1631,$E1631),9))</f>
        <v>040518103</v>
      </c>
    </row>
    <row r="1632" spans="1:18" customFormat="1" x14ac:dyDescent="0.4">
      <c r="A1632" s="259" t="s">
        <v>2829</v>
      </c>
      <c r="B1632" s="259">
        <v>1631</v>
      </c>
      <c r="C1632" s="259" t="s">
        <v>4062</v>
      </c>
      <c r="D1632" s="259" t="s">
        <v>4063</v>
      </c>
      <c r="E1632" s="261">
        <v>20040629</v>
      </c>
      <c r="F1632" s="262">
        <v>3</v>
      </c>
      <c r="G1632">
        <v>29</v>
      </c>
      <c r="H1632" s="263" t="s">
        <v>4575</v>
      </c>
      <c r="I1632" s="263" t="s">
        <v>185</v>
      </c>
      <c r="J1632" t="s">
        <v>4807</v>
      </c>
      <c r="L1632">
        <f>IFERROR(INDEX(所属情報!$E:$E,MATCH(男子登録情報!A1632,所属情報!$A:$A,0)),"")</f>
        <v>501018</v>
      </c>
      <c r="M1632" t="str">
        <f t="shared" si="50"/>
        <v>山和　大希 (3)</v>
      </c>
      <c r="N1632" t="str">
        <f t="shared" si="51"/>
        <v>ﾔﾏﾜ ﾀﾞｲｷ</v>
      </c>
      <c r="O1632" t="str">
        <f>$J1632&amp;" "&amp;$I1632&amp;" "&amp;"("&amp;$F1632&amp;")"</f>
        <v>JPN Daiki (3)</v>
      </c>
      <c r="P1632" t="s">
        <v>4777</v>
      </c>
      <c r="Q1632" t="s">
        <v>4807</v>
      </c>
      <c r="R1632" s="118" t="str">
        <f>IF($B1632="","",RIGHT($E1632*1000+100+COUNTIF($E$2:$E1632,$E1632),9))</f>
        <v>040629103</v>
      </c>
    </row>
    <row r="1633" spans="1:18" customFormat="1" x14ac:dyDescent="0.4">
      <c r="A1633" s="259" t="s">
        <v>2829</v>
      </c>
      <c r="B1633" s="259">
        <v>1632</v>
      </c>
      <c r="C1633" s="259" t="s">
        <v>5993</v>
      </c>
      <c r="D1633" s="259" t="s">
        <v>5994</v>
      </c>
      <c r="E1633" s="261">
        <v>20051228</v>
      </c>
      <c r="F1633" s="262">
        <v>2</v>
      </c>
      <c r="G1633">
        <v>27</v>
      </c>
      <c r="H1633" s="263" t="s">
        <v>108</v>
      </c>
      <c r="I1633" s="263" t="s">
        <v>75</v>
      </c>
      <c r="J1633" t="s">
        <v>4807</v>
      </c>
      <c r="L1633">
        <f>IFERROR(INDEX(所属情報!$E:$E,MATCH(男子登録情報!A1633,所属情報!$A:$A,0)),"")</f>
        <v>501018</v>
      </c>
      <c r="M1633" t="str">
        <f t="shared" si="50"/>
        <v>田中　颯太 (2)</v>
      </c>
      <c r="N1633" t="str">
        <f t="shared" si="51"/>
        <v>ﾀﾅｶ ｿｳﾀ</v>
      </c>
      <c r="O1633" t="str">
        <f>$J1633&amp;" "&amp;$I1633&amp;" "&amp;"("&amp;$F1633&amp;")"</f>
        <v>JPN Sota (2)</v>
      </c>
      <c r="P1633" t="s">
        <v>4766</v>
      </c>
      <c r="Q1633" t="s">
        <v>4807</v>
      </c>
      <c r="R1633" s="118" t="str">
        <f>IF($B1633="","",RIGHT($E1633*1000+100+COUNTIF($E$2:$E1633,$E1633),9))</f>
        <v>051228101</v>
      </c>
    </row>
    <row r="1634" spans="1:18" customFormat="1" x14ac:dyDescent="0.4">
      <c r="A1634" s="259" t="s">
        <v>2829</v>
      </c>
      <c r="B1634" s="259">
        <v>1633</v>
      </c>
      <c r="C1634" s="259" t="s">
        <v>5995</v>
      </c>
      <c r="D1634" s="259" t="s">
        <v>5996</v>
      </c>
      <c r="E1634" s="261">
        <v>20050414</v>
      </c>
      <c r="F1634" s="262">
        <v>2</v>
      </c>
      <c r="G1634">
        <v>29</v>
      </c>
      <c r="H1634" s="263" t="s">
        <v>301</v>
      </c>
      <c r="I1634" s="263" t="s">
        <v>1653</v>
      </c>
      <c r="J1634" t="s">
        <v>4807</v>
      </c>
      <c r="L1634">
        <f>IFERROR(INDEX(所属情報!$E:$E,MATCH(男子登録情報!A1634,所属情報!$A:$A,0)),"")</f>
        <v>501018</v>
      </c>
      <c r="M1634" t="str">
        <f t="shared" si="50"/>
        <v>冨田　雅晴 (2)</v>
      </c>
      <c r="N1634" t="str">
        <f t="shared" si="51"/>
        <v>ﾄﾐﾀ ﾏｻﾊﾙ</v>
      </c>
      <c r="O1634" t="str">
        <f>$J1634&amp;" "&amp;$I1634&amp;" "&amp;"("&amp;$F1634&amp;")"</f>
        <v>JPN Masaharu (2)</v>
      </c>
      <c r="P1634" t="s">
        <v>4777</v>
      </c>
      <c r="Q1634" t="s">
        <v>4807</v>
      </c>
      <c r="R1634" s="118" t="str">
        <f>IF($B1634="","",RIGHT($E1634*1000+100+COUNTIF($E$2:$E1634,$E1634),9))</f>
        <v>050414103</v>
      </c>
    </row>
    <row r="1635" spans="1:18" customFormat="1" x14ac:dyDescent="0.4">
      <c r="A1635" s="259" t="s">
        <v>2829</v>
      </c>
      <c r="B1635" s="259">
        <v>1634</v>
      </c>
      <c r="C1635" s="259" t="s">
        <v>5997</v>
      </c>
      <c r="D1635" s="259" t="s">
        <v>5998</v>
      </c>
      <c r="E1635" s="261">
        <v>20050822</v>
      </c>
      <c r="F1635" s="262">
        <v>2</v>
      </c>
      <c r="G1635">
        <v>25</v>
      </c>
      <c r="H1635" s="263" t="s">
        <v>6754</v>
      </c>
      <c r="I1635" s="263" t="s">
        <v>28</v>
      </c>
      <c r="J1635" t="s">
        <v>4807</v>
      </c>
      <c r="L1635">
        <f>IFERROR(INDEX(所属情報!$E:$E,MATCH(男子登録情報!A1635,所属情報!$A:$A,0)),"")</f>
        <v>501018</v>
      </c>
      <c r="M1635" t="str">
        <f t="shared" si="50"/>
        <v>目秦　耕太郎 (2)</v>
      </c>
      <c r="N1635" t="str">
        <f t="shared" si="51"/>
        <v>ﾒﾊﾀ ｺｳﾀﾛｳ</v>
      </c>
      <c r="O1635" t="str">
        <f>$J1635&amp;" "&amp;$I1635&amp;" "&amp;"("&amp;$F1635&amp;")"</f>
        <v>JPN Kotaro (2)</v>
      </c>
      <c r="P1635" t="s">
        <v>4766</v>
      </c>
      <c r="Q1635" t="s">
        <v>4807</v>
      </c>
      <c r="R1635" s="118" t="str">
        <f>IF($B1635="","",RIGHT($E1635*1000+100+COUNTIF($E$2:$E1635,$E1635),9))</f>
        <v>050822102</v>
      </c>
    </row>
    <row r="1636" spans="1:18" customFormat="1" x14ac:dyDescent="0.4">
      <c r="A1636" s="259" t="s">
        <v>2829</v>
      </c>
      <c r="B1636" s="259">
        <v>1635</v>
      </c>
      <c r="C1636" s="259" t="s">
        <v>5999</v>
      </c>
      <c r="D1636" s="259" t="s">
        <v>6000</v>
      </c>
      <c r="E1636" s="261">
        <v>20050501</v>
      </c>
      <c r="F1636" s="262">
        <v>2</v>
      </c>
      <c r="G1636">
        <v>28</v>
      </c>
      <c r="H1636" s="263" t="s">
        <v>444</v>
      </c>
      <c r="I1636" s="263" t="s">
        <v>28</v>
      </c>
      <c r="J1636" t="s">
        <v>4807</v>
      </c>
      <c r="L1636">
        <f>IFERROR(INDEX(所属情報!$E:$E,MATCH(男子登録情報!A1636,所属情報!$A:$A,0)),"")</f>
        <v>501018</v>
      </c>
      <c r="M1636" t="str">
        <f t="shared" si="50"/>
        <v>小川　昂太朗 (2)</v>
      </c>
      <c r="N1636" t="str">
        <f t="shared" si="51"/>
        <v>ｵｶﾞﾜ ｺｳﾀﾛｳ</v>
      </c>
      <c r="O1636" t="str">
        <f>$J1636&amp;" "&amp;$I1636&amp;" "&amp;"("&amp;$F1636&amp;")"</f>
        <v>JPN Kotaro (2)</v>
      </c>
      <c r="P1636" t="s">
        <v>4766</v>
      </c>
      <c r="Q1636" t="s">
        <v>4807</v>
      </c>
      <c r="R1636" s="118" t="str">
        <f>IF($B1636="","",RIGHT($E1636*1000+100+COUNTIF($E$2:$E1636,$E1636),9))</f>
        <v>050501103</v>
      </c>
    </row>
    <row r="1637" spans="1:18" customFormat="1" x14ac:dyDescent="0.4">
      <c r="A1637" s="259" t="s">
        <v>2829</v>
      </c>
      <c r="B1637" s="259">
        <v>1636</v>
      </c>
      <c r="C1637" s="259" t="s">
        <v>6001</v>
      </c>
      <c r="D1637" s="259" t="s">
        <v>6002</v>
      </c>
      <c r="E1637" s="261">
        <v>20060216</v>
      </c>
      <c r="F1637" s="262">
        <v>2</v>
      </c>
      <c r="G1637">
        <v>27</v>
      </c>
      <c r="H1637" s="263" t="s">
        <v>79</v>
      </c>
      <c r="I1637" s="263" t="s">
        <v>6755</v>
      </c>
      <c r="J1637" t="s">
        <v>4807</v>
      </c>
      <c r="L1637">
        <f>IFERROR(INDEX(所属情報!$E:$E,MATCH(男子登録情報!A1637,所属情報!$A:$A,0)),"")</f>
        <v>501018</v>
      </c>
      <c r="M1637" t="str">
        <f t="shared" si="50"/>
        <v>今井　海琉 (2)</v>
      </c>
      <c r="N1637" t="str">
        <f t="shared" si="51"/>
        <v>ｲﾏｲ ｶｲﾙ</v>
      </c>
      <c r="O1637" t="str">
        <f>$J1637&amp;" "&amp;$I1637&amp;" "&amp;"("&amp;$F1637&amp;")"</f>
        <v>JPN Kairu (2)</v>
      </c>
      <c r="P1637" t="s">
        <v>4766</v>
      </c>
      <c r="Q1637" t="s">
        <v>4807</v>
      </c>
      <c r="R1637" s="118" t="str">
        <f>IF($B1637="","",RIGHT($E1637*1000+100+COUNTIF($E$2:$E1637,$E1637),9))</f>
        <v>060216101</v>
      </c>
    </row>
    <row r="1638" spans="1:18" customFormat="1" x14ac:dyDescent="0.4">
      <c r="A1638" s="259" t="s">
        <v>2829</v>
      </c>
      <c r="B1638" s="259">
        <v>1637</v>
      </c>
      <c r="C1638" s="259" t="s">
        <v>6003</v>
      </c>
      <c r="D1638" s="259" t="s">
        <v>6004</v>
      </c>
      <c r="E1638" s="261">
        <v>20050906</v>
      </c>
      <c r="F1638" s="262">
        <v>2</v>
      </c>
      <c r="G1638">
        <v>27</v>
      </c>
      <c r="H1638" s="263" t="s">
        <v>495</v>
      </c>
      <c r="I1638" s="263" t="s">
        <v>37</v>
      </c>
      <c r="J1638" t="s">
        <v>4807</v>
      </c>
      <c r="L1638">
        <f>IFERROR(INDEX(所属情報!$E:$E,MATCH(男子登録情報!A1638,所属情報!$A:$A,0)),"")</f>
        <v>501018</v>
      </c>
      <c r="M1638" t="str">
        <f t="shared" si="50"/>
        <v>野田　陽希 (2)</v>
      </c>
      <c r="N1638" t="str">
        <f t="shared" si="51"/>
        <v>ﾉﾀﾞ ﾊﾙｷ</v>
      </c>
      <c r="O1638" t="str">
        <f>$J1638&amp;" "&amp;$I1638&amp;" "&amp;"("&amp;$F1638&amp;")"</f>
        <v>JPN Haruki (2)</v>
      </c>
      <c r="P1638" t="s">
        <v>4766</v>
      </c>
      <c r="Q1638" t="s">
        <v>4807</v>
      </c>
      <c r="R1638" s="118" t="str">
        <f>IF($B1638="","",RIGHT($E1638*1000+100+COUNTIF($E$2:$E1638,$E1638),9))</f>
        <v>050906104</v>
      </c>
    </row>
    <row r="1639" spans="1:18" customFormat="1" x14ac:dyDescent="0.4">
      <c r="A1639" s="259" t="s">
        <v>2829</v>
      </c>
      <c r="B1639" s="259">
        <v>1638</v>
      </c>
      <c r="C1639" s="259" t="s">
        <v>6005</v>
      </c>
      <c r="D1639" s="259" t="s">
        <v>6006</v>
      </c>
      <c r="E1639" s="261">
        <v>20050814</v>
      </c>
      <c r="F1639" s="262">
        <v>2</v>
      </c>
      <c r="G1639">
        <v>18</v>
      </c>
      <c r="H1639" s="263" t="s">
        <v>6756</v>
      </c>
      <c r="I1639" s="263" t="s">
        <v>433</v>
      </c>
      <c r="J1639" t="s">
        <v>4807</v>
      </c>
      <c r="L1639">
        <f>IFERROR(INDEX(所属情報!$E:$E,MATCH(男子登録情報!A1639,所属情報!$A:$A,0)),"")</f>
        <v>501018</v>
      </c>
      <c r="M1639" t="str">
        <f t="shared" si="50"/>
        <v>上大門　良樹 (2)</v>
      </c>
      <c r="N1639" t="str">
        <f t="shared" si="51"/>
        <v>ｶﾐﾀﾞｲﾓﾝ ﾖｼｷ</v>
      </c>
      <c r="O1639" t="str">
        <f>$J1639&amp;" "&amp;$I1639&amp;" "&amp;"("&amp;$F1639&amp;")"</f>
        <v>JPN Yoshiki (2)</v>
      </c>
      <c r="P1639" t="s">
        <v>4766</v>
      </c>
      <c r="Q1639" t="s">
        <v>4807</v>
      </c>
      <c r="R1639" s="118" t="str">
        <f>IF($B1639="","",RIGHT($E1639*1000+100+COUNTIF($E$2:$E1639,$E1639),9))</f>
        <v>050814102</v>
      </c>
    </row>
    <row r="1640" spans="1:18" customFormat="1" x14ac:dyDescent="0.4">
      <c r="A1640" s="259" t="s">
        <v>2829</v>
      </c>
      <c r="B1640" s="259">
        <v>1639</v>
      </c>
      <c r="C1640" s="259" t="s">
        <v>6007</v>
      </c>
      <c r="D1640" s="259" t="s">
        <v>6008</v>
      </c>
      <c r="E1640" s="261">
        <v>20060115</v>
      </c>
      <c r="F1640" s="262">
        <v>2</v>
      </c>
      <c r="G1640">
        <v>33</v>
      </c>
      <c r="H1640" s="263" t="s">
        <v>143</v>
      </c>
      <c r="I1640" s="263" t="s">
        <v>139</v>
      </c>
      <c r="J1640" t="s">
        <v>4807</v>
      </c>
      <c r="L1640">
        <f>IFERROR(INDEX(所属情報!$E:$E,MATCH(男子登録情報!A1640,所属情報!$A:$A,0)),"")</f>
        <v>501018</v>
      </c>
      <c r="M1640" t="str">
        <f t="shared" si="50"/>
        <v>牧　昊正 (2)</v>
      </c>
      <c r="N1640" t="str">
        <f t="shared" si="51"/>
        <v>ﾏｷ ｺｳｾｲ</v>
      </c>
      <c r="O1640" t="str">
        <f>$J1640&amp;" "&amp;$I1640&amp;" "&amp;"("&amp;$F1640&amp;")"</f>
        <v>JPN Kosei (2)</v>
      </c>
      <c r="P1640" t="s">
        <v>4765</v>
      </c>
      <c r="Q1640" t="s">
        <v>4807</v>
      </c>
      <c r="R1640" s="118" t="str">
        <f>IF($B1640="","",RIGHT($E1640*1000+100+COUNTIF($E$2:$E1640,$E1640),9))</f>
        <v>060115102</v>
      </c>
    </row>
    <row r="1641" spans="1:18" customFormat="1" x14ac:dyDescent="0.4">
      <c r="A1641" s="259" t="s">
        <v>2829</v>
      </c>
      <c r="B1641" s="259">
        <v>1640</v>
      </c>
      <c r="C1641" s="259" t="s">
        <v>6009</v>
      </c>
      <c r="D1641" s="259" t="s">
        <v>6010</v>
      </c>
      <c r="E1641" s="261">
        <v>20050402</v>
      </c>
      <c r="F1641" s="262">
        <v>2</v>
      </c>
      <c r="G1641">
        <v>27</v>
      </c>
      <c r="H1641" s="263" t="s">
        <v>325</v>
      </c>
      <c r="I1641" s="263" t="s">
        <v>37</v>
      </c>
      <c r="J1641" t="s">
        <v>4807</v>
      </c>
      <c r="L1641">
        <f>IFERROR(INDEX(所属情報!$E:$E,MATCH(男子登録情報!A1641,所属情報!$A:$A,0)),"")</f>
        <v>501018</v>
      </c>
      <c r="M1641" t="str">
        <f t="shared" si="50"/>
        <v>和田　陽希 (2)</v>
      </c>
      <c r="N1641" t="str">
        <f t="shared" si="51"/>
        <v>ﾜﾀﾞ ﾊﾙｷ</v>
      </c>
      <c r="O1641" t="str">
        <f>$J1641&amp;" "&amp;$I1641&amp;" "&amp;"("&amp;$F1641&amp;")"</f>
        <v>JPN Haruki (2)</v>
      </c>
      <c r="P1641" t="s">
        <v>4765</v>
      </c>
      <c r="Q1641" t="s">
        <v>4807</v>
      </c>
      <c r="R1641" s="118" t="str">
        <f>IF($B1641="","",RIGHT($E1641*1000+100+COUNTIF($E$2:$E1641,$E1641),9))</f>
        <v>050402103</v>
      </c>
    </row>
    <row r="1642" spans="1:18" customFormat="1" x14ac:dyDescent="0.4">
      <c r="A1642" s="259" t="s">
        <v>2829</v>
      </c>
      <c r="B1642" s="259">
        <v>1641</v>
      </c>
      <c r="C1642" s="259" t="s">
        <v>6011</v>
      </c>
      <c r="D1642" s="259" t="s">
        <v>6012</v>
      </c>
      <c r="E1642" s="261">
        <v>20050410</v>
      </c>
      <c r="F1642" s="262">
        <v>2</v>
      </c>
      <c r="G1642">
        <v>25</v>
      </c>
      <c r="H1642" s="263" t="s">
        <v>2501</v>
      </c>
      <c r="I1642" s="263" t="s">
        <v>6757</v>
      </c>
      <c r="J1642" t="s">
        <v>4807</v>
      </c>
      <c r="L1642">
        <f>IFERROR(INDEX(所属情報!$E:$E,MATCH(男子登録情報!A1642,所属情報!$A:$A,0)),"")</f>
        <v>501018</v>
      </c>
      <c r="M1642" t="str">
        <f t="shared" si="50"/>
        <v>林田　岳太 (2)</v>
      </c>
      <c r="N1642" t="str">
        <f t="shared" si="51"/>
        <v>ﾊﾔｼﾀﾞ ｶﾞｸﾀ</v>
      </c>
      <c r="O1642" t="str">
        <f>$J1642&amp;" "&amp;$I1642&amp;" "&amp;"("&amp;$F1642&amp;")"</f>
        <v>JPN Gakuta (2)</v>
      </c>
      <c r="P1642" t="s">
        <v>4766</v>
      </c>
      <c r="Q1642" t="s">
        <v>4807</v>
      </c>
      <c r="R1642" s="118" t="str">
        <f>IF($B1642="","",RIGHT($E1642*1000+100+COUNTIF($E$2:$E1642,$E1642),9))</f>
        <v>050410103</v>
      </c>
    </row>
    <row r="1643" spans="1:18" customFormat="1" x14ac:dyDescent="0.4">
      <c r="A1643" s="259" t="s">
        <v>2829</v>
      </c>
      <c r="B1643" s="259">
        <v>1642</v>
      </c>
      <c r="C1643" s="259" t="s">
        <v>6013</v>
      </c>
      <c r="D1643" s="259" t="s">
        <v>6014</v>
      </c>
      <c r="E1643" s="261">
        <v>20060325</v>
      </c>
      <c r="F1643" s="262">
        <v>2</v>
      </c>
      <c r="G1643">
        <v>29</v>
      </c>
      <c r="H1643" s="263" t="s">
        <v>248</v>
      </c>
      <c r="I1643" s="263" t="s">
        <v>246</v>
      </c>
      <c r="J1643" t="s">
        <v>4807</v>
      </c>
      <c r="L1643">
        <f>IFERROR(INDEX(所属情報!$E:$E,MATCH(男子登録情報!A1643,所属情報!$A:$A,0)),"")</f>
        <v>501018</v>
      </c>
      <c r="M1643" t="str">
        <f t="shared" si="50"/>
        <v>井上　翔太 (2)</v>
      </c>
      <c r="N1643" t="str">
        <f t="shared" si="51"/>
        <v>ｲﾉｳｴ ｼｮｳﾀ</v>
      </c>
      <c r="O1643" t="str">
        <f>$J1643&amp;" "&amp;$I1643&amp;" "&amp;"("&amp;$F1643&amp;")"</f>
        <v>JPN Shota (2)</v>
      </c>
      <c r="P1643" t="s">
        <v>4765</v>
      </c>
      <c r="Q1643" t="s">
        <v>4807</v>
      </c>
      <c r="R1643" s="118" t="str">
        <f>IF($B1643="","",RIGHT($E1643*1000+100+COUNTIF($E$2:$E1643,$E1643),9))</f>
        <v>060325102</v>
      </c>
    </row>
    <row r="1644" spans="1:18" customFormat="1" x14ac:dyDescent="0.4">
      <c r="A1644" s="259" t="s">
        <v>2829</v>
      </c>
      <c r="B1644" s="259">
        <v>1643</v>
      </c>
      <c r="C1644" s="259" t="s">
        <v>6015</v>
      </c>
      <c r="D1644" s="259" t="s">
        <v>6016</v>
      </c>
      <c r="E1644" s="261">
        <v>20041018</v>
      </c>
      <c r="F1644" s="262">
        <v>2</v>
      </c>
      <c r="G1644">
        <v>31</v>
      </c>
      <c r="H1644" s="263" t="s">
        <v>131</v>
      </c>
      <c r="I1644" s="263" t="s">
        <v>6758</v>
      </c>
      <c r="J1644" t="s">
        <v>4807</v>
      </c>
      <c r="L1644">
        <f>IFERROR(INDEX(所属情報!$E:$E,MATCH(男子登録情報!A1644,所属情報!$A:$A,0)),"")</f>
        <v>501018</v>
      </c>
      <c r="M1644" t="str">
        <f t="shared" si="50"/>
        <v>柴田　凱 (2)</v>
      </c>
      <c r="N1644" t="str">
        <f t="shared" si="51"/>
        <v>ｼﾊﾞﾀ ｶﾞｲ</v>
      </c>
      <c r="O1644" t="str">
        <f>$J1644&amp;" "&amp;$I1644&amp;" "&amp;"("&amp;$F1644&amp;")"</f>
        <v>JPN Gai (2)</v>
      </c>
      <c r="P1644" t="s">
        <v>4771</v>
      </c>
      <c r="Q1644" t="s">
        <v>4807</v>
      </c>
      <c r="R1644" s="118" t="str">
        <f>IF($B1644="","",RIGHT($E1644*1000+100+COUNTIF($E$2:$E1644,$E1644),9))</f>
        <v>041018103</v>
      </c>
    </row>
    <row r="1645" spans="1:18" customFormat="1" x14ac:dyDescent="0.4">
      <c r="A1645" s="259" t="s">
        <v>2829</v>
      </c>
      <c r="B1645" s="259">
        <v>1644</v>
      </c>
      <c r="C1645" s="259" t="s">
        <v>6017</v>
      </c>
      <c r="D1645" s="259" t="s">
        <v>6018</v>
      </c>
      <c r="E1645" s="261">
        <v>20050620</v>
      </c>
      <c r="F1645" s="262">
        <v>2</v>
      </c>
      <c r="G1645">
        <v>29</v>
      </c>
      <c r="H1645" s="263" t="s">
        <v>6646</v>
      </c>
      <c r="I1645" s="263" t="s">
        <v>535</v>
      </c>
      <c r="J1645" t="s">
        <v>4807</v>
      </c>
      <c r="L1645">
        <f>IFERROR(INDEX(所属情報!$E:$E,MATCH(男子登録情報!A1645,所属情報!$A:$A,0)),"")</f>
        <v>501018</v>
      </c>
      <c r="M1645" t="str">
        <f t="shared" si="50"/>
        <v>松島　陽太 (2)</v>
      </c>
      <c r="N1645" t="str">
        <f t="shared" si="51"/>
        <v>ﾏﾂｼﾏ ﾖｳﾀ</v>
      </c>
      <c r="O1645" t="str">
        <f>$J1645&amp;" "&amp;$I1645&amp;" "&amp;"("&amp;$F1645&amp;")"</f>
        <v>JPN Yota (2)</v>
      </c>
      <c r="P1645" t="s">
        <v>4775</v>
      </c>
      <c r="Q1645" t="s">
        <v>4807</v>
      </c>
      <c r="R1645" s="118" t="str">
        <f>IF($B1645="","",RIGHT($E1645*1000+100+COUNTIF($E$2:$E1645,$E1645),9))</f>
        <v>050620102</v>
      </c>
    </row>
    <row r="1646" spans="1:18" customFormat="1" x14ac:dyDescent="0.4">
      <c r="A1646" s="259" t="s">
        <v>2829</v>
      </c>
      <c r="B1646" s="259">
        <v>1645</v>
      </c>
      <c r="C1646" s="259" t="s">
        <v>6019</v>
      </c>
      <c r="D1646" s="259" t="s">
        <v>6020</v>
      </c>
      <c r="E1646" s="261">
        <v>20050514</v>
      </c>
      <c r="F1646" s="262">
        <v>2</v>
      </c>
      <c r="G1646">
        <v>27</v>
      </c>
      <c r="H1646" s="263" t="s">
        <v>6759</v>
      </c>
      <c r="I1646" s="263" t="s">
        <v>6760</v>
      </c>
      <c r="J1646" t="s">
        <v>4807</v>
      </c>
      <c r="L1646">
        <f>IFERROR(INDEX(所属情報!$E:$E,MATCH(男子登録情報!A1646,所属情報!$A:$A,0)),"")</f>
        <v>501018</v>
      </c>
      <c r="M1646" t="str">
        <f t="shared" si="50"/>
        <v>椿本　天鵬 (2)</v>
      </c>
      <c r="N1646" t="str">
        <f t="shared" si="51"/>
        <v>ﾂﾊﾞｷﾓﾄ ﾃﾝﾎｳ</v>
      </c>
      <c r="O1646" t="str">
        <f>$J1646&amp;" "&amp;$I1646&amp;" "&amp;"("&amp;$F1646&amp;")"</f>
        <v>JPN Tenho (2)</v>
      </c>
      <c r="P1646" t="s">
        <v>4765</v>
      </c>
      <c r="Q1646" t="s">
        <v>4807</v>
      </c>
      <c r="R1646" s="118" t="str">
        <f>IF($B1646="","",RIGHT($E1646*1000+100+COUNTIF($E$2:$E1646,$E1646),9))</f>
        <v>050514104</v>
      </c>
    </row>
    <row r="1647" spans="1:18" customFormat="1" x14ac:dyDescent="0.4">
      <c r="A1647" s="259" t="s">
        <v>2829</v>
      </c>
      <c r="B1647" s="259">
        <v>1646</v>
      </c>
      <c r="C1647" s="259" t="s">
        <v>6021</v>
      </c>
      <c r="D1647" s="259" t="s">
        <v>6022</v>
      </c>
      <c r="E1647" s="261">
        <v>20060226</v>
      </c>
      <c r="F1647" s="262">
        <v>2</v>
      </c>
      <c r="G1647">
        <v>23</v>
      </c>
      <c r="H1647" s="263" t="s">
        <v>144</v>
      </c>
      <c r="I1647" s="263" t="s">
        <v>63</v>
      </c>
      <c r="J1647" t="s">
        <v>4807</v>
      </c>
      <c r="L1647">
        <f>IFERROR(INDEX(所属情報!$E:$E,MATCH(男子登録情報!A1647,所属情報!$A:$A,0)),"")</f>
        <v>501018</v>
      </c>
      <c r="M1647" t="str">
        <f t="shared" si="50"/>
        <v>中尾　耕大 (2)</v>
      </c>
      <c r="N1647" t="str">
        <f t="shared" si="51"/>
        <v>ﾅｶｵ ｺｳﾀﾞｲ</v>
      </c>
      <c r="O1647" t="str">
        <f>$J1647&amp;" "&amp;$I1647&amp;" "&amp;"("&amp;$F1647&amp;")"</f>
        <v>JPN Kodai (2)</v>
      </c>
      <c r="P1647" t="s">
        <v>4770</v>
      </c>
      <c r="Q1647" t="s">
        <v>4807</v>
      </c>
      <c r="R1647" s="118" t="str">
        <f>IF($B1647="","",RIGHT($E1647*1000+100+COUNTIF($E$2:$E1647,$E1647),9))</f>
        <v>060226102</v>
      </c>
    </row>
    <row r="1648" spans="1:18" customFormat="1" x14ac:dyDescent="0.4">
      <c r="A1648" s="259" t="s">
        <v>2829</v>
      </c>
      <c r="B1648" s="259">
        <v>1647</v>
      </c>
      <c r="C1648" s="259" t="s">
        <v>6023</v>
      </c>
      <c r="D1648" s="259" t="s">
        <v>6024</v>
      </c>
      <c r="E1648" s="261">
        <v>20060127</v>
      </c>
      <c r="F1648" s="262">
        <v>2</v>
      </c>
      <c r="G1648">
        <v>28</v>
      </c>
      <c r="H1648" s="263" t="s">
        <v>124</v>
      </c>
      <c r="I1648" s="263" t="s">
        <v>287</v>
      </c>
      <c r="J1648" t="s">
        <v>4807</v>
      </c>
      <c r="L1648">
        <f>IFERROR(INDEX(所属情報!$E:$E,MATCH(男子登録情報!A1648,所属情報!$A:$A,0)),"")</f>
        <v>501018</v>
      </c>
      <c r="M1648" t="str">
        <f t="shared" si="50"/>
        <v>石井　晴 (2)</v>
      </c>
      <c r="N1648" t="str">
        <f t="shared" si="51"/>
        <v>ｲｼｲ ﾊﾙ</v>
      </c>
      <c r="O1648" t="str">
        <f>$J1648&amp;" "&amp;$I1648&amp;" "&amp;"("&amp;$F1648&amp;")"</f>
        <v>JPN Haru (2)</v>
      </c>
      <c r="P1648" t="s">
        <v>4765</v>
      </c>
      <c r="Q1648" t="s">
        <v>4807</v>
      </c>
      <c r="R1648" s="118" t="str">
        <f>IF($B1648="","",RIGHT($E1648*1000+100+COUNTIF($E$2:$E1648,$E1648),9))</f>
        <v>060127101</v>
      </c>
    </row>
    <row r="1649" spans="1:18" customFormat="1" x14ac:dyDescent="0.4">
      <c r="A1649" s="259" t="s">
        <v>2829</v>
      </c>
      <c r="B1649" s="259">
        <v>1648</v>
      </c>
      <c r="C1649" s="259" t="s">
        <v>6025</v>
      </c>
      <c r="D1649" s="259" t="s">
        <v>6026</v>
      </c>
      <c r="E1649" s="261">
        <v>20060103</v>
      </c>
      <c r="F1649" s="262">
        <v>2</v>
      </c>
      <c r="G1649">
        <v>27</v>
      </c>
      <c r="H1649" s="263" t="s">
        <v>38</v>
      </c>
      <c r="I1649" s="263" t="s">
        <v>6761</v>
      </c>
      <c r="J1649" t="s">
        <v>4807</v>
      </c>
      <c r="L1649">
        <f>IFERROR(INDEX(所属情報!$E:$E,MATCH(男子登録情報!A1649,所属情報!$A:$A,0)),"")</f>
        <v>501018</v>
      </c>
      <c r="M1649" t="str">
        <f t="shared" si="50"/>
        <v>山田　明空 (2)</v>
      </c>
      <c r="N1649" t="str">
        <f t="shared" si="51"/>
        <v>ﾔﾏﾀﾞ ﾊﾙｸ</v>
      </c>
      <c r="O1649" t="str">
        <f>$J1649&amp;" "&amp;$I1649&amp;" "&amp;"("&amp;$F1649&amp;")"</f>
        <v>JPN Haruku (2)</v>
      </c>
      <c r="P1649" t="s">
        <v>4765</v>
      </c>
      <c r="Q1649" t="s">
        <v>4807</v>
      </c>
      <c r="R1649" s="118" t="str">
        <f>IF($B1649="","",RIGHT($E1649*1000+100+COUNTIF($E$2:$E1649,$E1649),9))</f>
        <v>060103101</v>
      </c>
    </row>
    <row r="1650" spans="1:18" customFormat="1" x14ac:dyDescent="0.4">
      <c r="A1650" s="259" t="s">
        <v>2829</v>
      </c>
      <c r="B1650" s="259">
        <v>1649</v>
      </c>
      <c r="C1650" s="259" t="s">
        <v>6027</v>
      </c>
      <c r="D1650" s="259" t="s">
        <v>6028</v>
      </c>
      <c r="E1650" s="261">
        <v>20050609</v>
      </c>
      <c r="F1650" s="262">
        <v>2</v>
      </c>
      <c r="G1650">
        <v>28</v>
      </c>
      <c r="H1650" s="263" t="s">
        <v>174</v>
      </c>
      <c r="I1650" s="263" t="s">
        <v>266</v>
      </c>
      <c r="J1650" t="s">
        <v>4807</v>
      </c>
      <c r="L1650">
        <f>IFERROR(INDEX(所属情報!$E:$E,MATCH(男子登録情報!A1650,所属情報!$A:$A,0)),"")</f>
        <v>501018</v>
      </c>
      <c r="M1650" t="str">
        <f t="shared" si="50"/>
        <v>木村　泰靖 (2)</v>
      </c>
      <c r="N1650" t="str">
        <f t="shared" si="51"/>
        <v>ｷﾑﾗ ﾀｲｾｲ</v>
      </c>
      <c r="O1650" t="str">
        <f>$J1650&amp;" "&amp;$I1650&amp;" "&amp;"("&amp;$F1650&amp;")"</f>
        <v>JPN Taisei (2)</v>
      </c>
      <c r="P1650" t="s">
        <v>4765</v>
      </c>
      <c r="Q1650" t="s">
        <v>4807</v>
      </c>
      <c r="R1650" s="118" t="str">
        <f>IF($B1650="","",RIGHT($E1650*1000+100+COUNTIF($E$2:$E1650,$E1650),9))</f>
        <v>050609103</v>
      </c>
    </row>
    <row r="1651" spans="1:18" customFormat="1" x14ac:dyDescent="0.4">
      <c r="A1651" s="259" t="s">
        <v>2829</v>
      </c>
      <c r="B1651" s="259">
        <v>1650</v>
      </c>
      <c r="C1651" s="259" t="s">
        <v>6029</v>
      </c>
      <c r="D1651" s="259" t="s">
        <v>6030</v>
      </c>
      <c r="E1651" s="261">
        <v>20060320</v>
      </c>
      <c r="F1651" s="262">
        <v>2</v>
      </c>
      <c r="G1651">
        <v>26</v>
      </c>
      <c r="H1651" s="263" t="s">
        <v>6762</v>
      </c>
      <c r="I1651" s="263" t="s">
        <v>6763</v>
      </c>
      <c r="J1651" t="s">
        <v>4807</v>
      </c>
      <c r="L1651">
        <f>IFERROR(INDEX(所属情報!$E:$E,MATCH(男子登録情報!A1651,所属情報!$A:$A,0)),"")</f>
        <v>501018</v>
      </c>
      <c r="M1651" t="str">
        <f t="shared" si="50"/>
        <v>表　紡久 (2)</v>
      </c>
      <c r="N1651" t="str">
        <f t="shared" si="51"/>
        <v>ｵﾓﾃ ﾂﾑｸﾞ</v>
      </c>
      <c r="O1651" t="str">
        <f>$J1651&amp;" "&amp;$I1651&amp;" "&amp;"("&amp;$F1651&amp;")"</f>
        <v>JPN Tsumugu (2)</v>
      </c>
      <c r="P1651" t="s">
        <v>4766</v>
      </c>
      <c r="Q1651" t="s">
        <v>4807</v>
      </c>
      <c r="R1651" s="118" t="str">
        <f>IF($B1651="","",RIGHT($E1651*1000+100+COUNTIF($E$2:$E1651,$E1651),9))</f>
        <v>060320102</v>
      </c>
    </row>
    <row r="1652" spans="1:18" customFormat="1" x14ac:dyDescent="0.4">
      <c r="A1652" s="259" t="s">
        <v>2829</v>
      </c>
      <c r="B1652" s="259">
        <v>1651</v>
      </c>
      <c r="C1652" s="259" t="s">
        <v>6031</v>
      </c>
      <c r="D1652" s="259" t="s">
        <v>6032</v>
      </c>
      <c r="E1652" s="261">
        <v>20050520</v>
      </c>
      <c r="F1652" s="262">
        <v>2</v>
      </c>
      <c r="G1652">
        <v>27</v>
      </c>
      <c r="H1652" s="263" t="s">
        <v>6764</v>
      </c>
      <c r="I1652" s="263" t="s">
        <v>676</v>
      </c>
      <c r="J1652" t="s">
        <v>4807</v>
      </c>
      <c r="L1652">
        <f>IFERROR(INDEX(所属情報!$E:$E,MATCH(男子登録情報!A1652,所属情報!$A:$A,0)),"")</f>
        <v>501018</v>
      </c>
      <c r="M1652" t="str">
        <f t="shared" si="50"/>
        <v>小山　創平 (2)</v>
      </c>
      <c r="N1652" t="str">
        <f t="shared" si="51"/>
        <v>ｺﾔﾏ ｿｳﾍｲ</v>
      </c>
      <c r="O1652" t="str">
        <f>$J1652&amp;" "&amp;$I1652&amp;" "&amp;"("&amp;$F1652&amp;")"</f>
        <v>JPN Sohei (2)</v>
      </c>
      <c r="P1652" t="s">
        <v>4789</v>
      </c>
      <c r="Q1652" t="s">
        <v>4807</v>
      </c>
      <c r="R1652" s="118" t="str">
        <f>IF($B1652="","",RIGHT($E1652*1000+100+COUNTIF($E$2:$E1652,$E1652),9))</f>
        <v>050520103</v>
      </c>
    </row>
    <row r="1653" spans="1:18" customFormat="1" x14ac:dyDescent="0.4">
      <c r="A1653" s="259" t="s">
        <v>2829</v>
      </c>
      <c r="B1653" s="259">
        <v>1652</v>
      </c>
      <c r="C1653" s="259" t="s">
        <v>6033</v>
      </c>
      <c r="D1653" s="259" t="s">
        <v>6034</v>
      </c>
      <c r="E1653" s="261">
        <v>20050407</v>
      </c>
      <c r="F1653" s="262">
        <v>2</v>
      </c>
      <c r="G1653">
        <v>27</v>
      </c>
      <c r="H1653" s="263" t="s">
        <v>755</v>
      </c>
      <c r="I1653" s="263" t="s">
        <v>6765</v>
      </c>
      <c r="J1653" t="s">
        <v>4807</v>
      </c>
      <c r="L1653">
        <f>IFERROR(INDEX(所属情報!$E:$E,MATCH(男子登録情報!A1653,所属情報!$A:$A,0)),"")</f>
        <v>501018</v>
      </c>
      <c r="M1653" t="str">
        <f t="shared" si="50"/>
        <v>古谷　智幸 (2)</v>
      </c>
      <c r="N1653" t="str">
        <f t="shared" si="51"/>
        <v>ﾌﾙﾀﾆ ﾄﾓﾕｷ</v>
      </c>
      <c r="O1653" t="str">
        <f>$J1653&amp;" "&amp;$I1653&amp;" "&amp;"("&amp;$F1653&amp;")"</f>
        <v>JPN Tomoyuki (2)</v>
      </c>
      <c r="P1653" t="s">
        <v>4766</v>
      </c>
      <c r="Q1653" t="s">
        <v>4807</v>
      </c>
      <c r="R1653" s="118" t="str">
        <f>IF($B1653="","",RIGHT($E1653*1000+100+COUNTIF($E$2:$E1653,$E1653),9))</f>
        <v>050407104</v>
      </c>
    </row>
    <row r="1654" spans="1:18" customFormat="1" x14ac:dyDescent="0.4">
      <c r="A1654" s="259" t="s">
        <v>2829</v>
      </c>
      <c r="B1654" s="259">
        <v>1653</v>
      </c>
      <c r="C1654" s="259" t="s">
        <v>6035</v>
      </c>
      <c r="D1654" s="259" t="s">
        <v>6036</v>
      </c>
      <c r="E1654" s="261">
        <v>20051013</v>
      </c>
      <c r="F1654" s="262">
        <v>2</v>
      </c>
      <c r="G1654">
        <v>27</v>
      </c>
      <c r="H1654" s="263" t="s">
        <v>6766</v>
      </c>
      <c r="I1654" s="263" t="s">
        <v>33</v>
      </c>
      <c r="J1654" t="s">
        <v>4807</v>
      </c>
      <c r="L1654">
        <f>IFERROR(INDEX(所属情報!$E:$E,MATCH(男子登録情報!A1654,所属情報!$A:$A,0)),"")</f>
        <v>501018</v>
      </c>
      <c r="M1654" t="str">
        <f t="shared" si="50"/>
        <v>千崎　佑也 (2)</v>
      </c>
      <c r="N1654" t="str">
        <f t="shared" si="51"/>
        <v>ｾﾝｻﾞｷ ﾕｳﾔ</v>
      </c>
      <c r="O1654" t="str">
        <f>$J1654&amp;" "&amp;$I1654&amp;" "&amp;"("&amp;$F1654&amp;")"</f>
        <v>JPN Yuya (2)</v>
      </c>
      <c r="P1654" t="s">
        <v>4765</v>
      </c>
      <c r="Q1654" t="s">
        <v>4807</v>
      </c>
      <c r="R1654" s="118" t="str">
        <f>IF($B1654="","",RIGHT($E1654*1000+100+COUNTIF($E$2:$E1654,$E1654),9))</f>
        <v>051013102</v>
      </c>
    </row>
    <row r="1655" spans="1:18" customFormat="1" x14ac:dyDescent="0.4">
      <c r="A1655" s="259" t="s">
        <v>2829</v>
      </c>
      <c r="B1655" s="259">
        <v>1654</v>
      </c>
      <c r="C1655" s="259" t="s">
        <v>6037</v>
      </c>
      <c r="D1655" s="259" t="s">
        <v>6038</v>
      </c>
      <c r="E1655" s="261">
        <v>20030404</v>
      </c>
      <c r="F1655" s="262">
        <v>3</v>
      </c>
      <c r="G1655">
        <v>49</v>
      </c>
      <c r="H1655" s="263" t="s">
        <v>6767</v>
      </c>
      <c r="I1655" s="263" t="s">
        <v>1107</v>
      </c>
      <c r="J1655" t="s">
        <v>4807</v>
      </c>
      <c r="L1655">
        <f>IFERROR(INDEX(所属情報!$E:$E,MATCH(男子登録情報!A1655,所属情報!$A:$A,0)),"")</f>
        <v>501018</v>
      </c>
      <c r="M1655" t="str">
        <f t="shared" si="50"/>
        <v>木野　羽月 (3)</v>
      </c>
      <c r="N1655" t="str">
        <f t="shared" si="51"/>
        <v>ｷﾉ ﾊｽﾞｷ</v>
      </c>
      <c r="O1655" t="str">
        <f>$J1655&amp;" "&amp;$I1655&amp;" "&amp;"("&amp;$F1655&amp;")"</f>
        <v>JPN Hazuki (3)</v>
      </c>
      <c r="P1655" t="s">
        <v>4765</v>
      </c>
      <c r="Q1655" t="s">
        <v>4807</v>
      </c>
      <c r="R1655" s="118" t="str">
        <f>IF($B1655="","",RIGHT($E1655*1000+100+COUNTIF($E$2:$E1655,$E1655),9))</f>
        <v>030404101</v>
      </c>
    </row>
    <row r="1656" spans="1:18" customFormat="1" x14ac:dyDescent="0.4">
      <c r="A1656" s="259" t="s">
        <v>2829</v>
      </c>
      <c r="B1656" s="259">
        <v>1655</v>
      </c>
      <c r="C1656" s="259" t="s">
        <v>6039</v>
      </c>
      <c r="D1656" s="259" t="s">
        <v>6040</v>
      </c>
      <c r="E1656" s="261">
        <v>20050322</v>
      </c>
      <c r="F1656" s="262">
        <v>2</v>
      </c>
      <c r="G1656">
        <v>27</v>
      </c>
      <c r="H1656" s="263" t="s">
        <v>6768</v>
      </c>
      <c r="I1656" s="263" t="s">
        <v>6769</v>
      </c>
      <c r="J1656" t="s">
        <v>4807</v>
      </c>
      <c r="L1656">
        <f>IFERROR(INDEX(所属情報!$E:$E,MATCH(男子登録情報!A1656,所属情報!$A:$A,0)),"")</f>
        <v>501018</v>
      </c>
      <c r="M1656" t="str">
        <f t="shared" si="50"/>
        <v>岩根サロヴァーラ　ヘンリ (2)</v>
      </c>
      <c r="N1656" t="str">
        <f t="shared" si="51"/>
        <v>ｲﾜﾈｻﾛｳﾞｧｰﾗ ﾍﾝﾘ</v>
      </c>
      <c r="O1656" t="str">
        <f>$J1656&amp;" "&amp;$I1656&amp;" "&amp;"("&amp;$F1656&amp;")"</f>
        <v>JPN Henri (2)</v>
      </c>
      <c r="P1656" t="s">
        <v>4765</v>
      </c>
      <c r="Q1656" t="s">
        <v>4807</v>
      </c>
      <c r="R1656" s="118" t="str">
        <f>IF($B1656="","",RIGHT($E1656*1000+100+COUNTIF($E$2:$E1656,$E1656),9))</f>
        <v>050322102</v>
      </c>
    </row>
    <row r="1657" spans="1:18" customFormat="1" x14ac:dyDescent="0.4">
      <c r="A1657" s="259" t="s">
        <v>2829</v>
      </c>
      <c r="B1657" s="259">
        <v>1656</v>
      </c>
      <c r="C1657" s="259" t="s">
        <v>6041</v>
      </c>
      <c r="D1657" s="259" t="s">
        <v>6042</v>
      </c>
      <c r="E1657" s="261">
        <v>20050726</v>
      </c>
      <c r="F1657" s="262">
        <v>2</v>
      </c>
      <c r="G1657">
        <v>27</v>
      </c>
      <c r="H1657" s="263" t="s">
        <v>2931</v>
      </c>
      <c r="I1657" s="263" t="s">
        <v>402</v>
      </c>
      <c r="J1657" t="s">
        <v>4807</v>
      </c>
      <c r="L1657">
        <f>IFERROR(INDEX(所属情報!$E:$E,MATCH(男子登録情報!A1657,所属情報!$A:$A,0)),"")</f>
        <v>501018</v>
      </c>
      <c r="M1657" t="str">
        <f t="shared" si="50"/>
        <v>伊與田　皓翔 (2)</v>
      </c>
      <c r="N1657" t="str">
        <f t="shared" si="51"/>
        <v>ｲﾖﾀ ﾋﾛﾄ</v>
      </c>
      <c r="O1657" t="str">
        <f>$J1657&amp;" "&amp;$I1657&amp;" "&amp;"("&amp;$F1657&amp;")"</f>
        <v>JPN Hiroto (2)</v>
      </c>
      <c r="P1657" t="s">
        <v>4766</v>
      </c>
      <c r="Q1657" t="s">
        <v>4807</v>
      </c>
      <c r="R1657" s="118" t="str">
        <f>IF($B1657="","",RIGHT($E1657*1000+100+COUNTIF($E$2:$E1657,$E1657),9))</f>
        <v>050726101</v>
      </c>
    </row>
    <row r="1658" spans="1:18" customFormat="1" x14ac:dyDescent="0.4">
      <c r="A1658" s="259" t="s">
        <v>2829</v>
      </c>
      <c r="B1658" s="259">
        <v>1657</v>
      </c>
      <c r="C1658" s="259" t="s">
        <v>6043</v>
      </c>
      <c r="D1658" s="259" t="s">
        <v>6044</v>
      </c>
      <c r="E1658" s="261">
        <v>20050729</v>
      </c>
      <c r="F1658" s="262">
        <v>2</v>
      </c>
      <c r="G1658">
        <v>28</v>
      </c>
      <c r="H1658" s="263" t="s">
        <v>6461</v>
      </c>
      <c r="I1658" s="263" t="s">
        <v>118</v>
      </c>
      <c r="J1658" t="s">
        <v>4807</v>
      </c>
      <c r="L1658">
        <f>IFERROR(INDEX(所属情報!$E:$E,MATCH(男子登録情報!A1658,所属情報!$A:$A,0)),"")</f>
        <v>501018</v>
      </c>
      <c r="M1658" t="str">
        <f t="shared" si="50"/>
        <v>角田　俊 (2)</v>
      </c>
      <c r="N1658" t="str">
        <f t="shared" si="51"/>
        <v>ﾂﾉﾀﾞ ｼｭﾝ</v>
      </c>
      <c r="O1658" t="str">
        <f>$J1658&amp;" "&amp;$I1658&amp;" "&amp;"("&amp;$F1658&amp;")"</f>
        <v>JPN Shun (2)</v>
      </c>
      <c r="P1658" t="s">
        <v>4765</v>
      </c>
      <c r="Q1658" t="s">
        <v>4807</v>
      </c>
      <c r="R1658" s="118" t="str">
        <f>IF($B1658="","",RIGHT($E1658*1000+100+COUNTIF($E$2:$E1658,$E1658),9))</f>
        <v>050729103</v>
      </c>
    </row>
    <row r="1659" spans="1:18" customFormat="1" x14ac:dyDescent="0.4">
      <c r="A1659" s="259" t="s">
        <v>2829</v>
      </c>
      <c r="B1659" s="259">
        <v>1658</v>
      </c>
      <c r="C1659" s="259" t="s">
        <v>6045</v>
      </c>
      <c r="D1659" s="259" t="s">
        <v>6046</v>
      </c>
      <c r="E1659" s="261">
        <v>20050813</v>
      </c>
      <c r="F1659" s="262">
        <v>2</v>
      </c>
      <c r="G1659">
        <v>27</v>
      </c>
      <c r="H1659" s="263" t="s">
        <v>6770</v>
      </c>
      <c r="I1659" s="263" t="s">
        <v>155</v>
      </c>
      <c r="J1659" t="s">
        <v>4807</v>
      </c>
      <c r="L1659">
        <f>IFERROR(INDEX(所属情報!$E:$E,MATCH(男子登録情報!A1659,所属情報!$A:$A,0)),"")</f>
        <v>501018</v>
      </c>
      <c r="M1659" t="str">
        <f t="shared" si="50"/>
        <v>杉村　瞭太 (2)</v>
      </c>
      <c r="N1659" t="str">
        <f t="shared" si="51"/>
        <v>ｽｷﾞﾑﾗ ﾘｮｳﾀ</v>
      </c>
      <c r="O1659" t="str">
        <f>$J1659&amp;" "&amp;$I1659&amp;" "&amp;"("&amp;$F1659&amp;")"</f>
        <v>JPN Ryota (2)</v>
      </c>
      <c r="P1659" t="s">
        <v>4765</v>
      </c>
      <c r="Q1659" t="s">
        <v>4807</v>
      </c>
      <c r="R1659" s="118" t="str">
        <f>IF($B1659="","",RIGHT($E1659*1000+100+COUNTIF($E$2:$E1659,$E1659),9))</f>
        <v>050813101</v>
      </c>
    </row>
    <row r="1660" spans="1:18" customFormat="1" x14ac:dyDescent="0.4">
      <c r="A1660" s="259" t="s">
        <v>839</v>
      </c>
      <c r="B1660" s="259">
        <v>1659</v>
      </c>
      <c r="C1660" s="259" t="s">
        <v>842</v>
      </c>
      <c r="D1660" s="259" t="s">
        <v>843</v>
      </c>
      <c r="E1660" s="261">
        <v>20020327</v>
      </c>
      <c r="F1660" s="262" t="s">
        <v>453</v>
      </c>
      <c r="G1660">
        <v>18</v>
      </c>
      <c r="H1660" s="263" t="s">
        <v>844</v>
      </c>
      <c r="I1660" s="263" t="s">
        <v>264</v>
      </c>
      <c r="J1660" t="s">
        <v>4807</v>
      </c>
      <c r="L1660">
        <f>IFERROR(INDEX(所属情報!$E:$E,MATCH(男子登録情報!A1660,所属情報!$A:$A,0)),"")</f>
        <v>490049</v>
      </c>
      <c r="M1660" t="str">
        <f t="shared" si="50"/>
        <v>山前　諒真 (M2)</v>
      </c>
      <c r="N1660" t="str">
        <f t="shared" si="51"/>
        <v>ﾔﾏﾏｴ ﾘｮｳﾏ</v>
      </c>
      <c r="O1660" t="str">
        <f>$J1660&amp;" "&amp;$I1660&amp;" "&amp;"("&amp;$F1660&amp;")"</f>
        <v>JPN Ryoma (M2)</v>
      </c>
      <c r="P1660" t="s">
        <v>4765</v>
      </c>
      <c r="Q1660" t="s">
        <v>4807</v>
      </c>
      <c r="R1660" s="118" t="str">
        <f>IF($B1660="","",RIGHT($E1660*1000+100+COUNTIF($E$2:$E1660,$E1660),9))</f>
        <v>020327101</v>
      </c>
    </row>
    <row r="1661" spans="1:18" customFormat="1" x14ac:dyDescent="0.4">
      <c r="A1661" s="259" t="s">
        <v>839</v>
      </c>
      <c r="B1661" s="259">
        <v>1660</v>
      </c>
      <c r="C1661" s="259" t="s">
        <v>939</v>
      </c>
      <c r="D1661" s="259" t="s">
        <v>940</v>
      </c>
      <c r="E1661" s="261">
        <v>20021110</v>
      </c>
      <c r="F1661" s="262" t="s">
        <v>150</v>
      </c>
      <c r="G1661">
        <v>26</v>
      </c>
      <c r="H1661" s="263" t="s">
        <v>248</v>
      </c>
      <c r="I1661" s="263" t="s">
        <v>173</v>
      </c>
      <c r="J1661" t="s">
        <v>4807</v>
      </c>
      <c r="L1661">
        <f>IFERROR(INDEX(所属情報!$E:$E,MATCH(男子登録情報!A1661,所属情報!$A:$A,0)),"")</f>
        <v>490049</v>
      </c>
      <c r="M1661" t="str">
        <f t="shared" si="50"/>
        <v>井上　陽登 (M1)</v>
      </c>
      <c r="N1661" t="str">
        <f t="shared" si="51"/>
        <v>ｲﾉｳｴ ｱｷﾄ</v>
      </c>
      <c r="O1661" t="str">
        <f>$J1661&amp;" "&amp;$I1661&amp;" "&amp;"("&amp;$F1661&amp;")"</f>
        <v>JPN Akito (M1)</v>
      </c>
      <c r="P1661" t="s">
        <v>4765</v>
      </c>
      <c r="Q1661" t="s">
        <v>4807</v>
      </c>
      <c r="R1661" s="118" t="str">
        <f>IF($B1661="","",RIGHT($E1661*1000+100+COUNTIF($E$2:$E1661,$E1661),9))</f>
        <v>021110101</v>
      </c>
    </row>
    <row r="1662" spans="1:18" customFormat="1" x14ac:dyDescent="0.4">
      <c r="A1662" s="259" t="s">
        <v>839</v>
      </c>
      <c r="B1662" s="259">
        <v>1661</v>
      </c>
      <c r="C1662" s="259" t="s">
        <v>941</v>
      </c>
      <c r="D1662" s="259" t="s">
        <v>942</v>
      </c>
      <c r="E1662" s="261">
        <v>20020803</v>
      </c>
      <c r="F1662" s="262" t="s">
        <v>150</v>
      </c>
      <c r="G1662">
        <v>26</v>
      </c>
      <c r="H1662" s="263" t="s">
        <v>129</v>
      </c>
      <c r="I1662" s="263" t="s">
        <v>95</v>
      </c>
      <c r="J1662" t="s">
        <v>4807</v>
      </c>
      <c r="L1662">
        <f>IFERROR(INDEX(所属情報!$E:$E,MATCH(男子登録情報!A1662,所属情報!$A:$A,0)),"")</f>
        <v>490049</v>
      </c>
      <c r="M1662" t="str">
        <f t="shared" si="50"/>
        <v>佐藤　智樹 (M1)</v>
      </c>
      <c r="N1662" t="str">
        <f t="shared" si="51"/>
        <v>ｻﾄｳ ﾄﾓｷ</v>
      </c>
      <c r="O1662" t="str">
        <f>$J1662&amp;" "&amp;$I1662&amp;" "&amp;"("&amp;$F1662&amp;")"</f>
        <v>JPN Tomoki (M1)</v>
      </c>
      <c r="P1662" t="s">
        <v>4771</v>
      </c>
      <c r="Q1662" t="s">
        <v>4807</v>
      </c>
      <c r="R1662" s="118" t="str">
        <f>IF($B1662="","",RIGHT($E1662*1000+100+COUNTIF($E$2:$E1662,$E1662),9))</f>
        <v>020803102</v>
      </c>
    </row>
    <row r="1663" spans="1:18" customFormat="1" x14ac:dyDescent="0.4">
      <c r="A1663" s="259" t="s">
        <v>839</v>
      </c>
      <c r="B1663" s="259">
        <v>1662</v>
      </c>
      <c r="C1663" s="259" t="s">
        <v>943</v>
      </c>
      <c r="D1663" s="259" t="s">
        <v>944</v>
      </c>
      <c r="E1663" s="261">
        <v>20020504</v>
      </c>
      <c r="F1663" s="262" t="s">
        <v>150</v>
      </c>
      <c r="G1663">
        <v>26</v>
      </c>
      <c r="H1663" s="263" t="s">
        <v>25</v>
      </c>
      <c r="I1663" s="263" t="s">
        <v>402</v>
      </c>
      <c r="J1663" t="s">
        <v>4807</v>
      </c>
      <c r="L1663">
        <f>IFERROR(INDEX(所属情報!$E:$E,MATCH(男子登録情報!A1663,所属情報!$A:$A,0)),"")</f>
        <v>490049</v>
      </c>
      <c r="M1663" t="str">
        <f t="shared" si="50"/>
        <v>志水　宙斗 (M1)</v>
      </c>
      <c r="N1663" t="str">
        <f t="shared" si="51"/>
        <v>ｼﾐｽﾞ ﾋﾛﾄ</v>
      </c>
      <c r="O1663" t="str">
        <f>$J1663&amp;" "&amp;$I1663&amp;" "&amp;"("&amp;$F1663&amp;")"</f>
        <v>JPN Hiroto (M1)</v>
      </c>
      <c r="P1663" t="s">
        <v>4765</v>
      </c>
      <c r="Q1663" t="s">
        <v>4807</v>
      </c>
      <c r="R1663" s="118" t="str">
        <f>IF($B1663="","",RIGHT($E1663*1000+100+COUNTIF($E$2:$E1663,$E1663),9))</f>
        <v>020504101</v>
      </c>
    </row>
    <row r="1664" spans="1:18" customFormat="1" x14ac:dyDescent="0.4">
      <c r="A1664" s="259" t="s">
        <v>839</v>
      </c>
      <c r="B1664" s="259">
        <v>1663</v>
      </c>
      <c r="C1664" s="259" t="s">
        <v>937</v>
      </c>
      <c r="D1664" s="259" t="s">
        <v>938</v>
      </c>
      <c r="E1664" s="261">
        <v>20020608</v>
      </c>
      <c r="F1664" s="262" t="s">
        <v>150</v>
      </c>
      <c r="G1664">
        <v>37</v>
      </c>
      <c r="H1664" s="263" t="s">
        <v>472</v>
      </c>
      <c r="I1664" s="263" t="s">
        <v>2861</v>
      </c>
      <c r="J1664" t="s">
        <v>4807</v>
      </c>
      <c r="L1664">
        <f>IFERROR(INDEX(所属情報!$E:$E,MATCH(男子登録情報!A1664,所属情報!$A:$A,0)),"")</f>
        <v>490049</v>
      </c>
      <c r="M1664" t="str">
        <f t="shared" si="50"/>
        <v>板東　帝太 (M1)</v>
      </c>
      <c r="N1664" t="str">
        <f t="shared" si="51"/>
        <v>ﾊﾞﾝﾄﾞｳ ｵｳﾀ</v>
      </c>
      <c r="O1664" t="str">
        <f>$J1664&amp;" "&amp;$I1664&amp;" "&amp;"("&amp;$F1664&amp;")"</f>
        <v>JPN Ota (M1)</v>
      </c>
      <c r="P1664" t="s">
        <v>4765</v>
      </c>
      <c r="Q1664" t="s">
        <v>4807</v>
      </c>
      <c r="R1664" s="118" t="str">
        <f>IF($B1664="","",RIGHT($E1664*1000+100+COUNTIF($E$2:$E1664,$E1664),9))</f>
        <v>020608101</v>
      </c>
    </row>
    <row r="1665" spans="1:18" customFormat="1" x14ac:dyDescent="0.4">
      <c r="A1665" s="259" t="s">
        <v>839</v>
      </c>
      <c r="B1665" s="259">
        <v>1664</v>
      </c>
      <c r="C1665" s="259" t="s">
        <v>2871</v>
      </c>
      <c r="D1665" s="259" t="s">
        <v>2872</v>
      </c>
      <c r="E1665" s="261">
        <v>20030614</v>
      </c>
      <c r="F1665" s="262">
        <v>4</v>
      </c>
      <c r="G1665">
        <v>25</v>
      </c>
      <c r="H1665" s="263" t="s">
        <v>846</v>
      </c>
      <c r="I1665" s="263" t="s">
        <v>48</v>
      </c>
      <c r="J1665" t="s">
        <v>4807</v>
      </c>
      <c r="L1665">
        <f>IFERROR(INDEX(所属情報!$E:$E,MATCH(男子登録情報!A1665,所属情報!$A:$A,0)),"")</f>
        <v>490049</v>
      </c>
      <c r="M1665" t="str">
        <f t="shared" si="50"/>
        <v>井口　大地 (4)</v>
      </c>
      <c r="N1665" t="str">
        <f t="shared" si="51"/>
        <v>ｲｸﾞﾁ ﾀﾞｲﾁ</v>
      </c>
      <c r="O1665" t="str">
        <f>$J1665&amp;" "&amp;$I1665&amp;" "&amp;"("&amp;$F1665&amp;")"</f>
        <v>JPN Daichi (4)</v>
      </c>
      <c r="P1665" t="s">
        <v>4765</v>
      </c>
      <c r="Q1665" t="s">
        <v>4807</v>
      </c>
      <c r="R1665" s="118" t="str">
        <f>IF($B1665="","",RIGHT($E1665*1000+100+COUNTIF($E$2:$E1665,$E1665),9))</f>
        <v>030614102</v>
      </c>
    </row>
    <row r="1666" spans="1:18" customFormat="1" x14ac:dyDescent="0.4">
      <c r="A1666" s="259" t="s">
        <v>839</v>
      </c>
      <c r="B1666" s="259">
        <v>1665</v>
      </c>
      <c r="C1666" s="259" t="s">
        <v>2869</v>
      </c>
      <c r="D1666" s="259" t="s">
        <v>2870</v>
      </c>
      <c r="E1666" s="261">
        <v>20030730</v>
      </c>
      <c r="F1666" s="262">
        <v>4</v>
      </c>
      <c r="G1666">
        <v>26</v>
      </c>
      <c r="H1666" s="263" t="s">
        <v>572</v>
      </c>
      <c r="I1666" s="263" t="s">
        <v>246</v>
      </c>
      <c r="J1666" t="s">
        <v>4807</v>
      </c>
      <c r="L1666">
        <f>IFERROR(INDEX(所属情報!$E:$E,MATCH(男子登録情報!A1666,所属情報!$A:$A,0)),"")</f>
        <v>490049</v>
      </c>
      <c r="M1666" t="str">
        <f t="shared" ref="M1666:M1729" si="52">$C1666&amp;" "&amp;"("&amp;$F1666&amp;")"</f>
        <v>大橋　星太 (4)</v>
      </c>
      <c r="N1666" t="str">
        <f t="shared" si="51"/>
        <v>ｵｵﾊｼ ｼｮｳﾀ</v>
      </c>
      <c r="O1666" t="str">
        <f>$J1666&amp;" "&amp;$I1666&amp;" "&amp;"("&amp;$F1666&amp;")"</f>
        <v>JPN Shota (4)</v>
      </c>
      <c r="P1666" t="s">
        <v>4765</v>
      </c>
      <c r="Q1666" t="s">
        <v>4807</v>
      </c>
      <c r="R1666" s="118" t="str">
        <f>IF($B1666="","",RIGHT($E1666*1000+100+COUNTIF($E$2:$E1666,$E1666),9))</f>
        <v>030730102</v>
      </c>
    </row>
    <row r="1667" spans="1:18" customFormat="1" x14ac:dyDescent="0.4">
      <c r="A1667" s="259" t="s">
        <v>839</v>
      </c>
      <c r="B1667" s="259">
        <v>1666</v>
      </c>
      <c r="C1667" s="259" t="s">
        <v>2873</v>
      </c>
      <c r="D1667" s="259" t="s">
        <v>2874</v>
      </c>
      <c r="E1667" s="261">
        <v>20030822</v>
      </c>
      <c r="F1667" s="262">
        <v>4</v>
      </c>
      <c r="G1667">
        <v>26</v>
      </c>
      <c r="H1667" s="263" t="s">
        <v>2875</v>
      </c>
      <c r="I1667" s="263" t="s">
        <v>2876</v>
      </c>
      <c r="J1667" t="s">
        <v>4807</v>
      </c>
      <c r="L1667">
        <f>IFERROR(INDEX(所属情報!$E:$E,MATCH(男子登録情報!A1667,所属情報!$A:$A,0)),"")</f>
        <v>490049</v>
      </c>
      <c r="M1667" t="str">
        <f t="shared" si="52"/>
        <v>愚川　瑛晨 (4)</v>
      </c>
      <c r="N1667" t="str">
        <f t="shared" ref="N1667:N1730" si="53">$D1667</f>
        <v>ｸﾞｶﾜ ｴｲｷ</v>
      </c>
      <c r="O1667" t="str">
        <f>$J1667&amp;" "&amp;$I1667&amp;" "&amp;"("&amp;$F1667&amp;")"</f>
        <v>JPN Eiki (4)</v>
      </c>
      <c r="P1667" t="s">
        <v>4765</v>
      </c>
      <c r="Q1667" t="s">
        <v>4807</v>
      </c>
      <c r="R1667" s="118" t="str">
        <f>IF($B1667="","",RIGHT($E1667*1000+100+COUNTIF($E$2:$E1667,$E1667),9))</f>
        <v>030822103</v>
      </c>
    </row>
    <row r="1668" spans="1:18" customFormat="1" x14ac:dyDescent="0.4">
      <c r="A1668" s="259" t="s">
        <v>839</v>
      </c>
      <c r="B1668" s="259">
        <v>1667</v>
      </c>
      <c r="C1668" s="259" t="s">
        <v>2877</v>
      </c>
      <c r="D1668" s="259" t="s">
        <v>2878</v>
      </c>
      <c r="E1668" s="261">
        <v>20030423</v>
      </c>
      <c r="F1668" s="262">
        <v>4</v>
      </c>
      <c r="G1668">
        <v>26</v>
      </c>
      <c r="H1668" s="263" t="s">
        <v>859</v>
      </c>
      <c r="I1668" s="263" t="s">
        <v>863</v>
      </c>
      <c r="J1668" t="s">
        <v>4807</v>
      </c>
      <c r="L1668">
        <f>IFERROR(INDEX(所属情報!$E:$E,MATCH(男子登録情報!A1668,所属情報!$A:$A,0)),"")</f>
        <v>490049</v>
      </c>
      <c r="M1668" t="str">
        <f t="shared" si="52"/>
        <v>大門　悟 (4)</v>
      </c>
      <c r="N1668" t="str">
        <f t="shared" si="53"/>
        <v>ﾀﾞｲﾓﾝ ｻﾄﾙ</v>
      </c>
      <c r="O1668" t="str">
        <f>$J1668&amp;" "&amp;$I1668&amp;" "&amp;"("&amp;$F1668&amp;")"</f>
        <v>JPN Satoru (4)</v>
      </c>
      <c r="P1668" t="s">
        <v>4766</v>
      </c>
      <c r="Q1668" t="s">
        <v>4807</v>
      </c>
      <c r="R1668" s="118" t="str">
        <f>IF($B1668="","",RIGHT($E1668*1000+100+COUNTIF($E$2:$E1668,$E1668),9))</f>
        <v>030423104</v>
      </c>
    </row>
    <row r="1669" spans="1:18" customFormat="1" x14ac:dyDescent="0.4">
      <c r="A1669" s="259" t="s">
        <v>839</v>
      </c>
      <c r="B1669" s="259">
        <v>1668</v>
      </c>
      <c r="C1669" s="259" t="s">
        <v>2882</v>
      </c>
      <c r="D1669" s="259" t="s">
        <v>2883</v>
      </c>
      <c r="E1669" s="261">
        <v>20030919</v>
      </c>
      <c r="F1669" s="262">
        <v>4</v>
      </c>
      <c r="G1669">
        <v>27</v>
      </c>
      <c r="H1669" s="263" t="s">
        <v>893</v>
      </c>
      <c r="I1669" s="263" t="s">
        <v>183</v>
      </c>
      <c r="J1669" t="s">
        <v>4807</v>
      </c>
      <c r="L1669">
        <f>IFERROR(INDEX(所属情報!$E:$E,MATCH(男子登録情報!A1669,所属情報!$A:$A,0)),"")</f>
        <v>490049</v>
      </c>
      <c r="M1669" t="str">
        <f t="shared" si="52"/>
        <v>戸田　晶 (4)</v>
      </c>
      <c r="N1669" t="str">
        <f t="shared" si="53"/>
        <v>ﾄﾀﾞ ｱｷﾗ</v>
      </c>
      <c r="O1669" t="str">
        <f>$J1669&amp;" "&amp;$I1669&amp;" "&amp;"("&amp;$F1669&amp;")"</f>
        <v>JPN Akira (4)</v>
      </c>
      <c r="P1669" t="s">
        <v>4771</v>
      </c>
      <c r="Q1669" t="s">
        <v>4807</v>
      </c>
      <c r="R1669" s="118" t="str">
        <f>IF($B1669="","",RIGHT($E1669*1000+100+COUNTIF($E$2:$E1669,$E1669),9))</f>
        <v>030919103</v>
      </c>
    </row>
    <row r="1670" spans="1:18" customFormat="1" x14ac:dyDescent="0.4">
      <c r="A1670" s="259" t="s">
        <v>839</v>
      </c>
      <c r="B1670" s="259">
        <v>1669</v>
      </c>
      <c r="C1670" s="259" t="s">
        <v>2862</v>
      </c>
      <c r="D1670" s="259" t="s">
        <v>2863</v>
      </c>
      <c r="E1670" s="261">
        <v>20040324</v>
      </c>
      <c r="F1670" s="262">
        <v>4</v>
      </c>
      <c r="G1670">
        <v>26</v>
      </c>
      <c r="H1670" s="263" t="s">
        <v>521</v>
      </c>
      <c r="I1670" s="263" t="s">
        <v>170</v>
      </c>
      <c r="J1670" t="s">
        <v>4807</v>
      </c>
      <c r="L1670">
        <f>IFERROR(INDEX(所属情報!$E:$E,MATCH(男子登録情報!A1670,所属情報!$A:$A,0)),"")</f>
        <v>490049</v>
      </c>
      <c r="M1670" t="str">
        <f t="shared" si="52"/>
        <v>中井　一成 (4)</v>
      </c>
      <c r="N1670" t="str">
        <f t="shared" si="53"/>
        <v>ﾅｶｲ ｲｯｾｲ</v>
      </c>
      <c r="O1670" t="str">
        <f>$J1670&amp;" "&amp;$I1670&amp;" "&amp;"("&amp;$F1670&amp;")"</f>
        <v>JPN Issei (4)</v>
      </c>
      <c r="P1670" t="s">
        <v>4765</v>
      </c>
      <c r="Q1670" t="s">
        <v>4807</v>
      </c>
      <c r="R1670" s="118" t="str">
        <f>IF($B1670="","",RIGHT($E1670*1000+100+COUNTIF($E$2:$E1670,$E1670),9))</f>
        <v>040324101</v>
      </c>
    </row>
    <row r="1671" spans="1:18" customFormat="1" x14ac:dyDescent="0.4">
      <c r="A1671" s="259" t="s">
        <v>839</v>
      </c>
      <c r="B1671" s="259">
        <v>1670</v>
      </c>
      <c r="C1671" s="259" t="s">
        <v>2864</v>
      </c>
      <c r="D1671" s="259" t="s">
        <v>2865</v>
      </c>
      <c r="E1671" s="261">
        <v>20031108</v>
      </c>
      <c r="F1671" s="262">
        <v>4</v>
      </c>
      <c r="G1671">
        <v>26</v>
      </c>
      <c r="H1671" s="263" t="s">
        <v>331</v>
      </c>
      <c r="I1671" s="263" t="s">
        <v>55</v>
      </c>
      <c r="J1671" t="s">
        <v>4807</v>
      </c>
      <c r="L1671">
        <f>IFERROR(INDEX(所属情報!$E:$E,MATCH(男子登録情報!A1671,所属情報!$A:$A,0)),"")</f>
        <v>490049</v>
      </c>
      <c r="M1671" t="str">
        <f t="shared" si="52"/>
        <v>西川　諒 (4)</v>
      </c>
      <c r="N1671" t="str">
        <f t="shared" si="53"/>
        <v>ﾆｼｶﾜ ﾘｮｳ</v>
      </c>
      <c r="O1671" t="str">
        <f>$J1671&amp;" "&amp;$I1671&amp;" "&amp;"("&amp;$F1671&amp;")"</f>
        <v>JPN Ryo (4)</v>
      </c>
      <c r="P1671" t="s">
        <v>4766</v>
      </c>
      <c r="Q1671" t="s">
        <v>4807</v>
      </c>
      <c r="R1671" s="118" t="str">
        <f>IF($B1671="","",RIGHT($E1671*1000+100+COUNTIF($E$2:$E1671,$E1671),9))</f>
        <v>031108101</v>
      </c>
    </row>
    <row r="1672" spans="1:18" customFormat="1" x14ac:dyDescent="0.4">
      <c r="A1672" s="259" t="s">
        <v>839</v>
      </c>
      <c r="B1672" s="259">
        <v>1671</v>
      </c>
      <c r="C1672" s="259" t="s">
        <v>2866</v>
      </c>
      <c r="D1672" s="259" t="s">
        <v>2867</v>
      </c>
      <c r="E1672" s="261">
        <v>20031110</v>
      </c>
      <c r="F1672" s="262">
        <v>4</v>
      </c>
      <c r="G1672">
        <v>37</v>
      </c>
      <c r="H1672" s="263" t="s">
        <v>277</v>
      </c>
      <c r="I1672" s="263" t="s">
        <v>2868</v>
      </c>
      <c r="J1672" t="s">
        <v>4807</v>
      </c>
      <c r="L1672">
        <f>IFERROR(INDEX(所属情報!$E:$E,MATCH(男子登録情報!A1672,所属情報!$A:$A,0)),"")</f>
        <v>490049</v>
      </c>
      <c r="M1672" t="str">
        <f t="shared" si="52"/>
        <v>宮本　真久翔 (4)</v>
      </c>
      <c r="N1672" t="str">
        <f t="shared" si="53"/>
        <v>ﾐﾔﾓﾄ ﾏｸﾄ</v>
      </c>
      <c r="O1672" t="str">
        <f>$J1672&amp;" "&amp;$I1672&amp;" "&amp;"("&amp;$F1672&amp;")"</f>
        <v>JPN Makuto (4)</v>
      </c>
      <c r="P1672" t="s">
        <v>4766</v>
      </c>
      <c r="Q1672" t="s">
        <v>4807</v>
      </c>
      <c r="R1672" s="118" t="str">
        <f>IF($B1672="","",RIGHT($E1672*1000+100+COUNTIF($E$2:$E1672,$E1672),9))</f>
        <v>031110101</v>
      </c>
    </row>
    <row r="1673" spans="1:18" customFormat="1" x14ac:dyDescent="0.4">
      <c r="A1673" s="259" t="s">
        <v>839</v>
      </c>
      <c r="B1673" s="259">
        <v>1672</v>
      </c>
      <c r="C1673" s="259" t="s">
        <v>2879</v>
      </c>
      <c r="D1673" s="259" t="s">
        <v>2880</v>
      </c>
      <c r="E1673" s="261">
        <v>20030702</v>
      </c>
      <c r="F1673" s="262">
        <v>4</v>
      </c>
      <c r="G1673">
        <v>16</v>
      </c>
      <c r="H1673" s="263" t="s">
        <v>161</v>
      </c>
      <c r="I1673" s="263" t="s">
        <v>2881</v>
      </c>
      <c r="J1673" t="s">
        <v>4807</v>
      </c>
      <c r="L1673">
        <f>IFERROR(INDEX(所属情報!$E:$E,MATCH(男子登録情報!A1673,所属情報!$A:$A,0)),"")</f>
        <v>490049</v>
      </c>
      <c r="M1673" t="str">
        <f t="shared" si="52"/>
        <v>吉田　篤郎 (4)</v>
      </c>
      <c r="N1673" t="str">
        <f t="shared" si="53"/>
        <v>ﾖｼﾀﾞ ｱﾂﾛｳ</v>
      </c>
      <c r="O1673" t="str">
        <f>$J1673&amp;" "&amp;$I1673&amp;" "&amp;"("&amp;$F1673&amp;")"</f>
        <v>JPN Atsuro (4)</v>
      </c>
      <c r="P1673" t="s">
        <v>4771</v>
      </c>
      <c r="Q1673" t="s">
        <v>4807</v>
      </c>
      <c r="R1673" s="118" t="str">
        <f>IF($B1673="","",RIGHT($E1673*1000+100+COUNTIF($E$2:$E1673,$E1673),9))</f>
        <v>030702103</v>
      </c>
    </row>
    <row r="1674" spans="1:18" customFormat="1" x14ac:dyDescent="0.4">
      <c r="A1674" s="259" t="s">
        <v>839</v>
      </c>
      <c r="B1674" s="259">
        <v>1673</v>
      </c>
      <c r="C1674" s="259" t="s">
        <v>4123</v>
      </c>
      <c r="D1674" s="259" t="s">
        <v>4124</v>
      </c>
      <c r="E1674" s="261">
        <v>20040103</v>
      </c>
      <c r="F1674" s="262">
        <v>3</v>
      </c>
      <c r="G1674">
        <v>26</v>
      </c>
      <c r="H1674" s="263" t="s">
        <v>4592</v>
      </c>
      <c r="I1674" s="263" t="s">
        <v>615</v>
      </c>
      <c r="J1674" t="s">
        <v>4807</v>
      </c>
      <c r="L1674">
        <f>IFERROR(INDEX(所属情報!$E:$E,MATCH(男子登録情報!A1674,所属情報!$A:$A,0)),"")</f>
        <v>490049</v>
      </c>
      <c r="M1674" t="str">
        <f t="shared" si="52"/>
        <v>逢坂　豪 (3)</v>
      </c>
      <c r="N1674" t="str">
        <f t="shared" si="53"/>
        <v>ｱｲｻｶ ｺﾞｳ</v>
      </c>
      <c r="O1674" t="str">
        <f>$J1674&amp;" "&amp;$I1674&amp;" "&amp;"("&amp;$F1674&amp;")"</f>
        <v>JPN Go (3)</v>
      </c>
      <c r="P1674" t="s">
        <v>4771</v>
      </c>
      <c r="Q1674" t="s">
        <v>4807</v>
      </c>
      <c r="R1674" s="118" t="str">
        <f>IF($B1674="","",RIGHT($E1674*1000+100+COUNTIF($E$2:$E1674,$E1674),9))</f>
        <v>040103101</v>
      </c>
    </row>
    <row r="1675" spans="1:18" customFormat="1" x14ac:dyDescent="0.4">
      <c r="A1675" s="259" t="s">
        <v>839</v>
      </c>
      <c r="B1675" s="259">
        <v>1674</v>
      </c>
      <c r="C1675" s="259" t="s">
        <v>4125</v>
      </c>
      <c r="D1675" s="259" t="s">
        <v>4126</v>
      </c>
      <c r="E1675" s="261">
        <v>20040114</v>
      </c>
      <c r="F1675" s="262">
        <v>3</v>
      </c>
      <c r="G1675">
        <v>34</v>
      </c>
      <c r="H1675" s="263" t="s">
        <v>4593</v>
      </c>
      <c r="I1675" s="263" t="s">
        <v>418</v>
      </c>
      <c r="J1675" t="s">
        <v>4807</v>
      </c>
      <c r="L1675">
        <f>IFERROR(INDEX(所属情報!$E:$E,MATCH(男子登録情報!A1675,所属情報!$A:$A,0)),"")</f>
        <v>490049</v>
      </c>
      <c r="M1675" t="str">
        <f t="shared" si="52"/>
        <v>根平　拓磨 (3)</v>
      </c>
      <c r="N1675" t="str">
        <f t="shared" si="53"/>
        <v>ﾈﾋﾗ ﾀｸﾏ</v>
      </c>
      <c r="O1675" t="str">
        <f>$J1675&amp;" "&amp;$I1675&amp;" "&amp;"("&amp;$F1675&amp;")"</f>
        <v>JPN Takuma (3)</v>
      </c>
      <c r="P1675" t="s">
        <v>4766</v>
      </c>
      <c r="Q1675" t="s">
        <v>4807</v>
      </c>
      <c r="R1675" s="118" t="str">
        <f>IF($B1675="","",RIGHT($E1675*1000+100+COUNTIF($E$2:$E1675,$E1675),9))</f>
        <v>040114101</v>
      </c>
    </row>
    <row r="1676" spans="1:18" customFormat="1" x14ac:dyDescent="0.4">
      <c r="A1676" s="259" t="s">
        <v>839</v>
      </c>
      <c r="B1676" s="259">
        <v>1675</v>
      </c>
      <c r="C1676" s="259" t="s">
        <v>4127</v>
      </c>
      <c r="D1676" s="259" t="s">
        <v>4128</v>
      </c>
      <c r="E1676" s="261">
        <v>20050716</v>
      </c>
      <c r="F1676" s="262">
        <v>2</v>
      </c>
      <c r="G1676">
        <v>26</v>
      </c>
      <c r="H1676" s="263" t="s">
        <v>67</v>
      </c>
      <c r="I1676" s="263" t="s">
        <v>4594</v>
      </c>
      <c r="J1676" t="s">
        <v>4807</v>
      </c>
      <c r="L1676">
        <f>IFERROR(INDEX(所属情報!$E:$E,MATCH(男子登録情報!A1676,所属情報!$A:$A,0)),"")</f>
        <v>490049</v>
      </c>
      <c r="M1676" t="str">
        <f t="shared" si="52"/>
        <v>松本　樹楽 (2)</v>
      </c>
      <c r="N1676" t="str">
        <f t="shared" si="53"/>
        <v>ﾏﾂﾓﾄ ｷﾗ</v>
      </c>
      <c r="O1676" t="str">
        <f>$J1676&amp;" "&amp;$I1676&amp;" "&amp;"("&amp;$F1676&amp;")"</f>
        <v>JPN Kira (2)</v>
      </c>
      <c r="P1676" t="s">
        <v>4771</v>
      </c>
      <c r="Q1676" t="s">
        <v>4807</v>
      </c>
      <c r="R1676" s="118" t="str">
        <f>IF($B1676="","",RIGHT($E1676*1000+100+COUNTIF($E$2:$E1676,$E1676),9))</f>
        <v>050716101</v>
      </c>
    </row>
    <row r="1677" spans="1:18" customFormat="1" x14ac:dyDescent="0.4">
      <c r="A1677" s="259" t="s">
        <v>839</v>
      </c>
      <c r="B1677" s="259">
        <v>1676</v>
      </c>
      <c r="C1677" s="259" t="s">
        <v>6047</v>
      </c>
      <c r="D1677" s="259" t="s">
        <v>6048</v>
      </c>
      <c r="E1677" s="261">
        <v>20050403</v>
      </c>
      <c r="F1677" s="262">
        <v>2</v>
      </c>
      <c r="G1677">
        <v>33</v>
      </c>
      <c r="H1677" s="263" t="s">
        <v>6771</v>
      </c>
      <c r="I1677" s="263" t="s">
        <v>55</v>
      </c>
      <c r="J1677" t="s">
        <v>4807</v>
      </c>
      <c r="L1677">
        <f>IFERROR(INDEX(所属情報!$E:$E,MATCH(男子登録情報!A1677,所属情報!$A:$A,0)),"")</f>
        <v>490049</v>
      </c>
      <c r="M1677" t="str">
        <f t="shared" si="52"/>
        <v>鍔井　凌羽 (2)</v>
      </c>
      <c r="N1677" t="str">
        <f t="shared" si="53"/>
        <v>ﾂﾊﾞｲ ﾘｮｳ</v>
      </c>
      <c r="O1677" t="str">
        <f>$J1677&amp;" "&amp;$I1677&amp;" "&amp;"("&amp;$F1677&amp;")"</f>
        <v>JPN Ryo (2)</v>
      </c>
      <c r="P1677" t="s">
        <v>4771</v>
      </c>
      <c r="Q1677" t="s">
        <v>4807</v>
      </c>
      <c r="R1677" s="118" t="str">
        <f>IF($B1677="","",RIGHT($E1677*1000+100+COUNTIF($E$2:$E1677,$E1677),9))</f>
        <v>050403101</v>
      </c>
    </row>
    <row r="1678" spans="1:18" customFormat="1" x14ac:dyDescent="0.4">
      <c r="A1678" s="259" t="s">
        <v>839</v>
      </c>
      <c r="B1678" s="259">
        <v>1677</v>
      </c>
      <c r="C1678" s="259" t="s">
        <v>2292</v>
      </c>
      <c r="D1678" s="259" t="s">
        <v>552</v>
      </c>
      <c r="E1678" s="261">
        <v>20050908</v>
      </c>
      <c r="F1678" s="262">
        <v>2</v>
      </c>
      <c r="G1678">
        <v>26</v>
      </c>
      <c r="H1678" s="263" t="s">
        <v>263</v>
      </c>
      <c r="I1678" s="263" t="s">
        <v>75</v>
      </c>
      <c r="J1678" t="s">
        <v>4807</v>
      </c>
      <c r="L1678">
        <f>IFERROR(INDEX(所属情報!$E:$E,MATCH(男子登録情報!A1678,所属情報!$A:$A,0)),"")</f>
        <v>490049</v>
      </c>
      <c r="M1678" t="str">
        <f t="shared" si="52"/>
        <v>多田　颯汰 (2)</v>
      </c>
      <c r="N1678" t="str">
        <f t="shared" si="53"/>
        <v>ﾀﾀﾞ ｿｳﾀ</v>
      </c>
      <c r="O1678" t="str">
        <f>$J1678&amp;" "&amp;$I1678&amp;" "&amp;"("&amp;$F1678&amp;")"</f>
        <v>JPN Sota (2)</v>
      </c>
      <c r="P1678" t="s">
        <v>4771</v>
      </c>
      <c r="Q1678" t="s">
        <v>4807</v>
      </c>
      <c r="R1678" s="118" t="str">
        <f>IF($B1678="","",RIGHT($E1678*1000+100+COUNTIF($E$2:$E1678,$E1678),9))</f>
        <v>050908101</v>
      </c>
    </row>
    <row r="1679" spans="1:18" customFormat="1" x14ac:dyDescent="0.4">
      <c r="A1679" s="259" t="s">
        <v>839</v>
      </c>
      <c r="B1679" s="259">
        <v>1678</v>
      </c>
      <c r="C1679" s="259" t="s">
        <v>6049</v>
      </c>
      <c r="D1679" s="259" t="s">
        <v>6050</v>
      </c>
      <c r="E1679" s="261">
        <v>20050729</v>
      </c>
      <c r="F1679" s="262">
        <v>2</v>
      </c>
      <c r="G1679">
        <v>25</v>
      </c>
      <c r="H1679" s="263" t="s">
        <v>575</v>
      </c>
      <c r="I1679" s="263" t="s">
        <v>181</v>
      </c>
      <c r="J1679" t="s">
        <v>4807</v>
      </c>
      <c r="L1679">
        <f>IFERROR(INDEX(所属情報!$E:$E,MATCH(男子登録情報!A1679,所属情報!$A:$A,0)),"")</f>
        <v>490049</v>
      </c>
      <c r="M1679" t="str">
        <f t="shared" si="52"/>
        <v>島田　湧都 (2)</v>
      </c>
      <c r="N1679" t="str">
        <f t="shared" si="53"/>
        <v>ｼﾏﾀﾞ ﾕｳﾄ</v>
      </c>
      <c r="O1679" t="str">
        <f>$J1679&amp;" "&amp;$I1679&amp;" "&amp;"("&amp;$F1679&amp;")"</f>
        <v>JPN Yuto (2)</v>
      </c>
      <c r="P1679" t="s">
        <v>4771</v>
      </c>
      <c r="Q1679" t="s">
        <v>4807</v>
      </c>
      <c r="R1679" s="118" t="str">
        <f>IF($B1679="","",RIGHT($E1679*1000+100+COUNTIF($E$2:$E1679,$E1679),9))</f>
        <v>050729104</v>
      </c>
    </row>
    <row r="1680" spans="1:18" customFormat="1" x14ac:dyDescent="0.4">
      <c r="A1680" s="259" t="s">
        <v>839</v>
      </c>
      <c r="B1680" s="259">
        <v>1679</v>
      </c>
      <c r="C1680" s="259" t="s">
        <v>6051</v>
      </c>
      <c r="D1680" s="259" t="s">
        <v>6052</v>
      </c>
      <c r="E1680" s="261">
        <v>20060101</v>
      </c>
      <c r="F1680" s="262">
        <v>2</v>
      </c>
      <c r="G1680">
        <v>26</v>
      </c>
      <c r="H1680" s="263" t="s">
        <v>67</v>
      </c>
      <c r="I1680" s="263" t="s">
        <v>754</v>
      </c>
      <c r="J1680" t="s">
        <v>4807</v>
      </c>
      <c r="L1680">
        <f>IFERROR(INDEX(所属情報!$E:$E,MATCH(男子登録情報!A1680,所属情報!$A:$A,0)),"")</f>
        <v>490049</v>
      </c>
      <c r="M1680" t="str">
        <f t="shared" si="52"/>
        <v>松本　有透 (2)</v>
      </c>
      <c r="N1680" t="str">
        <f t="shared" si="53"/>
        <v>ﾏﾂﾓﾄ ﾕｽﾞｷ</v>
      </c>
      <c r="O1680" t="str">
        <f>$J1680&amp;" "&amp;$I1680&amp;" "&amp;"("&amp;$F1680&amp;")"</f>
        <v>JPN Yuzuki (2)</v>
      </c>
      <c r="P1680" t="s">
        <v>4777</v>
      </c>
      <c r="Q1680" t="s">
        <v>4807</v>
      </c>
      <c r="R1680" s="118" t="str">
        <f>IF($B1680="","",RIGHT($E1680*1000+100+COUNTIF($E$2:$E1680,$E1680),9))</f>
        <v>060101104</v>
      </c>
    </row>
    <row r="1681" spans="1:18" customFormat="1" x14ac:dyDescent="0.4">
      <c r="A1681" s="259" t="s">
        <v>839</v>
      </c>
      <c r="B1681" s="259">
        <v>1680</v>
      </c>
      <c r="C1681" s="259" t="s">
        <v>6053</v>
      </c>
      <c r="D1681" s="259" t="s">
        <v>6054</v>
      </c>
      <c r="E1681" s="261">
        <v>20051031</v>
      </c>
      <c r="F1681" s="262">
        <v>2</v>
      </c>
      <c r="G1681">
        <v>26</v>
      </c>
      <c r="H1681" s="263" t="s">
        <v>1092</v>
      </c>
      <c r="I1681" s="263" t="s">
        <v>154</v>
      </c>
      <c r="J1681" t="s">
        <v>4807</v>
      </c>
      <c r="L1681">
        <f>IFERROR(INDEX(所属情報!$E:$E,MATCH(男子登録情報!A1681,所属情報!$A:$A,0)),"")</f>
        <v>490049</v>
      </c>
      <c r="M1681" t="str">
        <f t="shared" si="52"/>
        <v>狩野　悠太 (2)</v>
      </c>
      <c r="N1681" t="str">
        <f t="shared" si="53"/>
        <v>ｶﾉ ﾕｳﾀ</v>
      </c>
      <c r="O1681" t="str">
        <f>$J1681&amp;" "&amp;$I1681&amp;" "&amp;"("&amp;$F1681&amp;")"</f>
        <v>JPN Yuta (2)</v>
      </c>
      <c r="P1681" t="s">
        <v>4775</v>
      </c>
      <c r="Q1681" t="s">
        <v>4807</v>
      </c>
      <c r="R1681" s="118" t="str">
        <f>IF($B1681="","",RIGHT($E1681*1000+100+COUNTIF($E$2:$E1681,$E1681),9))</f>
        <v>051031101</v>
      </c>
    </row>
    <row r="1682" spans="1:18" customFormat="1" x14ac:dyDescent="0.4">
      <c r="A1682" s="259" t="s">
        <v>839</v>
      </c>
      <c r="B1682" s="259">
        <v>1681</v>
      </c>
      <c r="C1682" s="259" t="s">
        <v>6055</v>
      </c>
      <c r="D1682" s="259" t="s">
        <v>6056</v>
      </c>
      <c r="E1682" s="261">
        <v>20050512</v>
      </c>
      <c r="F1682" s="262">
        <v>2</v>
      </c>
      <c r="G1682">
        <v>25</v>
      </c>
      <c r="H1682" s="263" t="s">
        <v>6772</v>
      </c>
      <c r="I1682" s="263" t="s">
        <v>81</v>
      </c>
      <c r="J1682" t="s">
        <v>4807</v>
      </c>
      <c r="L1682">
        <f>IFERROR(INDEX(所属情報!$E:$E,MATCH(男子登録情報!A1682,所属情報!$A:$A,0)),"")</f>
        <v>490049</v>
      </c>
      <c r="M1682" t="str">
        <f t="shared" si="52"/>
        <v>尾本　涼亮 (2)</v>
      </c>
      <c r="N1682" t="str">
        <f t="shared" si="53"/>
        <v>ｵﾓﾄ ﾘｮｳｽｹ</v>
      </c>
      <c r="O1682" t="str">
        <f>$J1682&amp;" "&amp;$I1682&amp;" "&amp;"("&amp;$F1682&amp;")"</f>
        <v>JPN Ryosuke (2)</v>
      </c>
      <c r="P1682" t="s">
        <v>4766</v>
      </c>
      <c r="Q1682" t="s">
        <v>4807</v>
      </c>
      <c r="R1682" s="118" t="str">
        <f>IF($B1682="","",RIGHT($E1682*1000+100+COUNTIF($E$2:$E1682,$E1682),9))</f>
        <v>050512101</v>
      </c>
    </row>
    <row r="1683" spans="1:18" customFormat="1" x14ac:dyDescent="0.4">
      <c r="A1683" s="259" t="s">
        <v>839</v>
      </c>
      <c r="B1683" s="259">
        <v>1682</v>
      </c>
      <c r="C1683" s="259" t="s">
        <v>6057</v>
      </c>
      <c r="D1683" s="259" t="s">
        <v>6058</v>
      </c>
      <c r="E1683" s="261">
        <v>20050807</v>
      </c>
      <c r="F1683" s="262">
        <v>2</v>
      </c>
      <c r="G1683">
        <v>26</v>
      </c>
      <c r="H1683" s="263" t="s">
        <v>6773</v>
      </c>
      <c r="I1683" s="263" t="s">
        <v>6774</v>
      </c>
      <c r="J1683" t="s">
        <v>4807</v>
      </c>
      <c r="L1683">
        <f>IFERROR(INDEX(所属情報!$E:$E,MATCH(男子登録情報!A1683,所属情報!$A:$A,0)),"")</f>
        <v>490049</v>
      </c>
      <c r="M1683" t="str">
        <f t="shared" si="52"/>
        <v>大平　夏野人 (2)</v>
      </c>
      <c r="N1683" t="str">
        <f t="shared" si="53"/>
        <v>ｵｵﾋﾗ ｶﾔﾄ</v>
      </c>
      <c r="O1683" t="str">
        <f>$J1683&amp;" "&amp;$I1683&amp;" "&amp;"("&amp;$F1683&amp;")"</f>
        <v>JPN Kayato (2)</v>
      </c>
      <c r="P1683" t="s">
        <v>4766</v>
      </c>
      <c r="Q1683" t="s">
        <v>4807</v>
      </c>
      <c r="R1683" s="118" t="str">
        <f>IF($B1683="","",RIGHT($E1683*1000+100+COUNTIF($E$2:$E1683,$E1683),9))</f>
        <v>050807101</v>
      </c>
    </row>
    <row r="1684" spans="1:18" customFormat="1" x14ac:dyDescent="0.4">
      <c r="A1684" s="259" t="s">
        <v>839</v>
      </c>
      <c r="B1684" s="259">
        <v>1683</v>
      </c>
      <c r="C1684" s="259" t="s">
        <v>6059</v>
      </c>
      <c r="D1684" s="259" t="s">
        <v>6060</v>
      </c>
      <c r="E1684" s="261">
        <v>20050709</v>
      </c>
      <c r="F1684" s="262">
        <v>2</v>
      </c>
      <c r="G1684">
        <v>26</v>
      </c>
      <c r="H1684" s="263" t="s">
        <v>25</v>
      </c>
      <c r="I1684" s="263" t="s">
        <v>37</v>
      </c>
      <c r="J1684" t="s">
        <v>4807</v>
      </c>
      <c r="L1684">
        <f>IFERROR(INDEX(所属情報!$E:$E,MATCH(男子登録情報!A1684,所属情報!$A:$A,0)),"")</f>
        <v>490049</v>
      </c>
      <c r="M1684" t="str">
        <f t="shared" si="52"/>
        <v>清水　陽生 (2)</v>
      </c>
      <c r="N1684" t="str">
        <f t="shared" si="53"/>
        <v>ｼﾐｽﾞ ﾊﾙｷ</v>
      </c>
      <c r="O1684" t="str">
        <f>$J1684&amp;" "&amp;$I1684&amp;" "&amp;"("&amp;$F1684&amp;")"</f>
        <v>JPN Haruki (2)</v>
      </c>
      <c r="P1684" t="s">
        <v>4765</v>
      </c>
      <c r="Q1684" t="s">
        <v>4807</v>
      </c>
      <c r="R1684" s="118" t="str">
        <f>IF($B1684="","",RIGHT($E1684*1000+100+COUNTIF($E$2:$E1684,$E1684),9))</f>
        <v>050709102</v>
      </c>
    </row>
    <row r="1685" spans="1:18" customFormat="1" x14ac:dyDescent="0.4">
      <c r="A1685" s="259" t="s">
        <v>839</v>
      </c>
      <c r="B1685" s="259">
        <v>1684</v>
      </c>
      <c r="C1685" s="259" t="s">
        <v>6061</v>
      </c>
      <c r="D1685" s="259" t="s">
        <v>6062</v>
      </c>
      <c r="E1685" s="261">
        <v>20070118</v>
      </c>
      <c r="F1685" s="262">
        <v>1</v>
      </c>
      <c r="G1685">
        <v>39</v>
      </c>
      <c r="H1685" s="263" t="s">
        <v>97</v>
      </c>
      <c r="I1685" s="263" t="s">
        <v>4591</v>
      </c>
      <c r="J1685" t="s">
        <v>4807</v>
      </c>
      <c r="L1685">
        <f>IFERROR(INDEX(所属情報!$E:$E,MATCH(男子登録情報!A1685,所属情報!$A:$A,0)),"")</f>
        <v>490049</v>
      </c>
      <c r="M1685" t="str">
        <f t="shared" si="52"/>
        <v>濱田　碧海 (1)</v>
      </c>
      <c r="N1685" t="str">
        <f t="shared" si="53"/>
        <v>ﾊﾏﾀﾞ ｱｵｲ</v>
      </c>
      <c r="O1685" t="str">
        <f>$J1685&amp;" "&amp;$I1685&amp;" "&amp;"("&amp;$F1685&amp;")"</f>
        <v>JPN Aoi (1)</v>
      </c>
      <c r="P1685" t="s">
        <v>4765</v>
      </c>
      <c r="Q1685" t="s">
        <v>4807</v>
      </c>
      <c r="R1685" s="118" t="str">
        <f>IF($B1685="","",RIGHT($E1685*1000+100+COUNTIF($E$2:$E1685,$E1685),9))</f>
        <v>070118102</v>
      </c>
    </row>
    <row r="1686" spans="1:18" customFormat="1" x14ac:dyDescent="0.4">
      <c r="A1686" s="259" t="s">
        <v>880</v>
      </c>
      <c r="B1686" s="259">
        <v>1685</v>
      </c>
      <c r="C1686" s="259" t="s">
        <v>2974</v>
      </c>
      <c r="D1686" s="259" t="s">
        <v>2975</v>
      </c>
      <c r="E1686" s="261">
        <v>20030921</v>
      </c>
      <c r="F1686" s="262">
        <v>4</v>
      </c>
      <c r="G1686">
        <v>27</v>
      </c>
      <c r="H1686" s="263" t="s">
        <v>929</v>
      </c>
      <c r="I1686" s="263" t="s">
        <v>89</v>
      </c>
      <c r="J1686" t="s">
        <v>4807</v>
      </c>
      <c r="L1686">
        <f>IFERROR(INDEX(所属情報!$E:$E,MATCH(男子登録情報!A1686,所属情報!$A:$A,0)),"")</f>
        <v>492526</v>
      </c>
      <c r="M1686" t="str">
        <f t="shared" si="52"/>
        <v>山岸　健太 (4)</v>
      </c>
      <c r="N1686" t="str">
        <f t="shared" si="53"/>
        <v>ﾔﾏｷﾞｼ ｹﾝﾀ</v>
      </c>
      <c r="O1686" t="str">
        <f>$J1686&amp;" "&amp;$I1686&amp;" "&amp;"("&amp;$F1686&amp;")"</f>
        <v>JPN Kenta (4)</v>
      </c>
      <c r="P1686" t="s">
        <v>4765</v>
      </c>
      <c r="Q1686" t="s">
        <v>4807</v>
      </c>
      <c r="R1686" s="118" t="str">
        <f>IF($B1686="","",RIGHT($E1686*1000+100+COUNTIF($E$2:$E1686,$E1686),9))</f>
        <v>030921103</v>
      </c>
    </row>
    <row r="1687" spans="1:18" customFormat="1" x14ac:dyDescent="0.4">
      <c r="A1687" s="259" t="s">
        <v>880</v>
      </c>
      <c r="B1687" s="259">
        <v>1686</v>
      </c>
      <c r="C1687" s="259" t="s">
        <v>2976</v>
      </c>
      <c r="D1687" s="259" t="s">
        <v>2977</v>
      </c>
      <c r="E1687" s="261">
        <v>20031015</v>
      </c>
      <c r="F1687" s="262">
        <v>4</v>
      </c>
      <c r="G1687">
        <v>29</v>
      </c>
      <c r="H1687" s="263" t="s">
        <v>766</v>
      </c>
      <c r="I1687" s="263" t="s">
        <v>91</v>
      </c>
      <c r="J1687" t="s">
        <v>4807</v>
      </c>
      <c r="L1687">
        <f>IFERROR(INDEX(所属情報!$E:$E,MATCH(男子登録情報!A1687,所属情報!$A:$A,0)),"")</f>
        <v>492526</v>
      </c>
      <c r="M1687" t="str">
        <f t="shared" si="52"/>
        <v>原口　篤志 (4)</v>
      </c>
      <c r="N1687" t="str">
        <f t="shared" si="53"/>
        <v>ﾊﾗｸﾞﾁ ｱﾂｼ</v>
      </c>
      <c r="O1687" t="str">
        <f>$J1687&amp;" "&amp;$I1687&amp;" "&amp;"("&amp;$F1687&amp;")"</f>
        <v>JPN Atsushi (4)</v>
      </c>
      <c r="P1687" t="s">
        <v>4765</v>
      </c>
      <c r="Q1687" t="s">
        <v>4807</v>
      </c>
      <c r="R1687" s="118" t="str">
        <f>IF($B1687="","",RIGHT($E1687*1000+100+COUNTIF($E$2:$E1687,$E1687),9))</f>
        <v>031015101</v>
      </c>
    </row>
    <row r="1688" spans="1:18" customFormat="1" x14ac:dyDescent="0.4">
      <c r="A1688" s="259" t="s">
        <v>880</v>
      </c>
      <c r="B1688" s="259">
        <v>1687</v>
      </c>
      <c r="C1688" s="259" t="s">
        <v>2978</v>
      </c>
      <c r="D1688" s="259" t="s">
        <v>2979</v>
      </c>
      <c r="E1688" s="261">
        <v>20040103</v>
      </c>
      <c r="F1688" s="262">
        <v>4</v>
      </c>
      <c r="G1688">
        <v>29</v>
      </c>
      <c r="H1688" s="263" t="s">
        <v>248</v>
      </c>
      <c r="I1688" s="263" t="s">
        <v>546</v>
      </c>
      <c r="J1688" t="s">
        <v>4807</v>
      </c>
      <c r="L1688">
        <f>IFERROR(INDEX(所属情報!$E:$E,MATCH(男子登録情報!A1688,所属情報!$A:$A,0)),"")</f>
        <v>492526</v>
      </c>
      <c r="M1688" t="str">
        <f t="shared" si="52"/>
        <v>井上　大祐 (4)</v>
      </c>
      <c r="N1688" t="str">
        <f t="shared" si="53"/>
        <v>ｲﾉｳｴ ﾀﾞｲｽｹ</v>
      </c>
      <c r="O1688" t="str">
        <f>$J1688&amp;" "&amp;$I1688&amp;" "&amp;"("&amp;$F1688&amp;")"</f>
        <v>JPN Daisuke (4)</v>
      </c>
      <c r="P1688" t="s">
        <v>4764</v>
      </c>
      <c r="Q1688" t="s">
        <v>4807</v>
      </c>
      <c r="R1688" s="118" t="str">
        <f>IF($B1688="","",RIGHT($E1688*1000+100+COUNTIF($E$2:$E1688,$E1688),9))</f>
        <v>040103102</v>
      </c>
    </row>
    <row r="1689" spans="1:18" customFormat="1" x14ac:dyDescent="0.4">
      <c r="A1689" s="259" t="s">
        <v>880</v>
      </c>
      <c r="B1689" s="259">
        <v>1688</v>
      </c>
      <c r="C1689" s="259" t="s">
        <v>4084</v>
      </c>
      <c r="D1689" s="259" t="s">
        <v>4085</v>
      </c>
      <c r="E1689" s="261">
        <v>20050624</v>
      </c>
      <c r="F1689" s="262">
        <v>2</v>
      </c>
      <c r="G1689">
        <v>27</v>
      </c>
      <c r="H1689" s="263" t="s">
        <v>4580</v>
      </c>
      <c r="I1689" s="263" t="s">
        <v>526</v>
      </c>
      <c r="J1689" t="s">
        <v>4807</v>
      </c>
      <c r="L1689">
        <f>IFERROR(INDEX(所属情報!$E:$E,MATCH(男子登録情報!A1689,所属情報!$A:$A,0)),"")</f>
        <v>492526</v>
      </c>
      <c r="M1689" t="str">
        <f t="shared" si="52"/>
        <v>元栄　怜心 (2)</v>
      </c>
      <c r="N1689" t="str">
        <f t="shared" si="53"/>
        <v>ﾓﾄｴ ﾚｵ</v>
      </c>
      <c r="O1689" t="str">
        <f>$J1689&amp;" "&amp;$I1689&amp;" "&amp;"("&amp;$F1689&amp;")"</f>
        <v>JPN Reo (2)</v>
      </c>
      <c r="P1689" t="s">
        <v>4766</v>
      </c>
      <c r="Q1689" t="s">
        <v>4807</v>
      </c>
      <c r="R1689" s="118" t="str">
        <f>IF($B1689="","",RIGHT($E1689*1000+100+COUNTIF($E$2:$E1689,$E1689),9))</f>
        <v>050624102</v>
      </c>
    </row>
    <row r="1690" spans="1:18" customFormat="1" x14ac:dyDescent="0.4">
      <c r="A1690" s="259" t="s">
        <v>880</v>
      </c>
      <c r="B1690" s="259">
        <v>1689</v>
      </c>
      <c r="C1690" s="259" t="s">
        <v>6063</v>
      </c>
      <c r="D1690" s="259" t="s">
        <v>6064</v>
      </c>
      <c r="E1690" s="261">
        <v>20070305</v>
      </c>
      <c r="F1690" s="262">
        <v>1</v>
      </c>
      <c r="G1690">
        <v>27</v>
      </c>
      <c r="H1690" s="263" t="s">
        <v>6775</v>
      </c>
      <c r="I1690" s="263" t="s">
        <v>132</v>
      </c>
      <c r="J1690" t="s">
        <v>4807</v>
      </c>
      <c r="L1690">
        <f>IFERROR(INDEX(所属情報!$E:$E,MATCH(男子登録情報!A1690,所属情報!$A:$A,0)),"")</f>
        <v>492526</v>
      </c>
      <c r="M1690" t="str">
        <f t="shared" si="52"/>
        <v>本西　悠真 (1)</v>
      </c>
      <c r="N1690" t="str">
        <f t="shared" si="53"/>
        <v>ﾓﾄﾆｼ ﾕｳﾏ</v>
      </c>
      <c r="O1690" t="str">
        <f>$J1690&amp;" "&amp;$I1690&amp;" "&amp;"("&amp;$F1690&amp;")"</f>
        <v>JPN Yuma (1)</v>
      </c>
      <c r="P1690" t="s">
        <v>4770</v>
      </c>
      <c r="Q1690" t="s">
        <v>4807</v>
      </c>
      <c r="R1690" s="118" t="str">
        <f>IF($B1690="","",RIGHT($E1690*1000+100+COUNTIF($E$2:$E1690,$E1690),9))</f>
        <v>070305103</v>
      </c>
    </row>
    <row r="1691" spans="1:18" customFormat="1" x14ac:dyDescent="0.4">
      <c r="A1691" s="259" t="s">
        <v>880</v>
      </c>
      <c r="B1691" s="259">
        <v>1690</v>
      </c>
      <c r="C1691" s="259" t="s">
        <v>6065</v>
      </c>
      <c r="D1691" s="259" t="s">
        <v>6066</v>
      </c>
      <c r="E1691" s="261">
        <v>20060731</v>
      </c>
      <c r="F1691" s="262">
        <v>1</v>
      </c>
      <c r="G1691">
        <v>27</v>
      </c>
      <c r="H1691" s="263" t="s">
        <v>6776</v>
      </c>
      <c r="I1691" s="263" t="s">
        <v>6777</v>
      </c>
      <c r="J1691" t="s">
        <v>4807</v>
      </c>
      <c r="L1691">
        <f>IFERROR(INDEX(所属情報!$E:$E,MATCH(男子登録情報!A1691,所属情報!$A:$A,0)),"")</f>
        <v>492526</v>
      </c>
      <c r="M1691" t="str">
        <f t="shared" si="52"/>
        <v>姫野　シェイン (1)</v>
      </c>
      <c r="N1691" t="str">
        <f t="shared" si="53"/>
        <v>ﾋﾒﾉ ｼｪｲﾝ</v>
      </c>
      <c r="O1691" t="str">
        <f>$J1691&amp;" "&amp;$I1691&amp;" "&amp;"("&amp;$F1691&amp;")"</f>
        <v>JPN Shein (1)</v>
      </c>
      <c r="P1691" t="s">
        <v>4766</v>
      </c>
      <c r="Q1691" t="s">
        <v>4807</v>
      </c>
      <c r="R1691" s="118" t="str">
        <f>IF($B1691="","",RIGHT($E1691*1000+100+COUNTIF($E$2:$E1691,$E1691),9))</f>
        <v>060731101</v>
      </c>
    </row>
    <row r="1692" spans="1:18" customFormat="1" x14ac:dyDescent="0.4">
      <c r="A1692" s="259" t="s">
        <v>757</v>
      </c>
      <c r="B1692" s="259">
        <v>1691</v>
      </c>
      <c r="C1692" s="259" t="s">
        <v>3089</v>
      </c>
      <c r="D1692" s="259" t="s">
        <v>3090</v>
      </c>
      <c r="E1692" s="261">
        <v>20030820</v>
      </c>
      <c r="F1692" s="262">
        <v>4</v>
      </c>
      <c r="G1692">
        <v>30</v>
      </c>
      <c r="H1692" s="263" t="s">
        <v>3091</v>
      </c>
      <c r="I1692" s="263" t="s">
        <v>246</v>
      </c>
      <c r="J1692" t="s">
        <v>4807</v>
      </c>
      <c r="L1692">
        <f>IFERROR(INDEX(所属情報!$E:$E,MATCH(男子登録情報!A1692,所属情報!$A:$A,0)),"")</f>
        <v>490058</v>
      </c>
      <c r="M1692" t="str">
        <f t="shared" si="52"/>
        <v>吉里　憧大 (4)</v>
      </c>
      <c r="N1692" t="str">
        <f t="shared" si="53"/>
        <v>ﾖｼｻﾞﾄ ｼｮｳﾀ</v>
      </c>
      <c r="O1692" t="str">
        <f>$J1692&amp;" "&amp;$I1692&amp;" "&amp;"("&amp;$F1692&amp;")"</f>
        <v>JPN Shota (4)</v>
      </c>
      <c r="P1692" t="s">
        <v>4769</v>
      </c>
      <c r="Q1692" t="s">
        <v>4807</v>
      </c>
      <c r="R1692" s="118" t="str">
        <f>IF($B1692="","",RIGHT($E1692*1000+100+COUNTIF($E$2:$E1692,$E1692),9))</f>
        <v>030820101</v>
      </c>
    </row>
    <row r="1693" spans="1:18" customFormat="1" x14ac:dyDescent="0.4">
      <c r="A1693" s="259" t="s">
        <v>757</v>
      </c>
      <c r="B1693" s="259">
        <v>1692</v>
      </c>
      <c r="C1693" s="259" t="s">
        <v>3092</v>
      </c>
      <c r="D1693" s="259" t="s">
        <v>3093</v>
      </c>
      <c r="E1693" s="261">
        <v>20030515</v>
      </c>
      <c r="F1693" s="262">
        <v>4</v>
      </c>
      <c r="G1693">
        <v>30</v>
      </c>
      <c r="H1693" s="263" t="s">
        <v>161</v>
      </c>
      <c r="I1693" s="263" t="s">
        <v>3094</v>
      </c>
      <c r="J1693" t="s">
        <v>4807</v>
      </c>
      <c r="L1693">
        <f>IFERROR(INDEX(所属情報!$E:$E,MATCH(男子登録情報!A1693,所属情報!$A:$A,0)),"")</f>
        <v>490058</v>
      </c>
      <c r="M1693" t="str">
        <f t="shared" si="52"/>
        <v>吉田　頼人 (4)</v>
      </c>
      <c r="N1693" t="str">
        <f t="shared" si="53"/>
        <v>ﾖｼﾀﾞ ﾗｲﾄ</v>
      </c>
      <c r="O1693" t="str">
        <f>$J1693&amp;" "&amp;$I1693&amp;" "&amp;"("&amp;$F1693&amp;")"</f>
        <v>JPN Raito (4)</v>
      </c>
      <c r="P1693" t="s">
        <v>4771</v>
      </c>
      <c r="Q1693" t="s">
        <v>4807</v>
      </c>
      <c r="R1693" s="118" t="str">
        <f>IF($B1693="","",RIGHT($E1693*1000+100+COUNTIF($E$2:$E1693,$E1693),9))</f>
        <v>030515104</v>
      </c>
    </row>
    <row r="1694" spans="1:18" customFormat="1" x14ac:dyDescent="0.4">
      <c r="A1694" s="259" t="s">
        <v>757</v>
      </c>
      <c r="B1694" s="259">
        <v>1693</v>
      </c>
      <c r="C1694" s="259" t="s">
        <v>3095</v>
      </c>
      <c r="D1694" s="259" t="s">
        <v>3096</v>
      </c>
      <c r="E1694" s="261">
        <v>20030419</v>
      </c>
      <c r="F1694" s="262">
        <v>4</v>
      </c>
      <c r="G1694">
        <v>30</v>
      </c>
      <c r="H1694" s="263" t="s">
        <v>3097</v>
      </c>
      <c r="I1694" s="263" t="s">
        <v>95</v>
      </c>
      <c r="J1694" t="s">
        <v>4807</v>
      </c>
      <c r="L1694">
        <f>IFERROR(INDEX(所属情報!$E:$E,MATCH(男子登録情報!A1694,所属情報!$A:$A,0)),"")</f>
        <v>490058</v>
      </c>
      <c r="M1694" t="str">
        <f t="shared" si="52"/>
        <v>水口　智貴 (4)</v>
      </c>
      <c r="N1694" t="str">
        <f t="shared" si="53"/>
        <v>ﾐｽﾞｸﾞﾁ ﾄﾓｷ</v>
      </c>
      <c r="O1694" t="str">
        <f>$J1694&amp;" "&amp;$I1694&amp;" "&amp;"("&amp;$F1694&amp;")"</f>
        <v>JPN Tomoki (4)</v>
      </c>
      <c r="P1694" t="s">
        <v>4765</v>
      </c>
      <c r="Q1694" t="s">
        <v>4807</v>
      </c>
      <c r="R1694" s="118" t="str">
        <f>IF($B1694="","",RIGHT($E1694*1000+100+COUNTIF($E$2:$E1694,$E1694),9))</f>
        <v>030419101</v>
      </c>
    </row>
    <row r="1695" spans="1:18" customFormat="1" x14ac:dyDescent="0.4">
      <c r="A1695" s="259" t="s">
        <v>757</v>
      </c>
      <c r="B1695" s="259">
        <v>1694</v>
      </c>
      <c r="C1695" s="259" t="s">
        <v>4086</v>
      </c>
      <c r="D1695" s="259" t="s">
        <v>4087</v>
      </c>
      <c r="E1695" s="261">
        <v>20030507</v>
      </c>
      <c r="F1695" s="262">
        <v>4</v>
      </c>
      <c r="G1695">
        <v>30</v>
      </c>
      <c r="H1695" s="263" t="s">
        <v>396</v>
      </c>
      <c r="I1695" s="263" t="s">
        <v>487</v>
      </c>
      <c r="J1695" t="s">
        <v>4807</v>
      </c>
      <c r="L1695">
        <f>IFERROR(INDEX(所属情報!$E:$E,MATCH(男子登録情報!A1695,所属情報!$A:$A,0)),"")</f>
        <v>490058</v>
      </c>
      <c r="M1695" t="str">
        <f t="shared" si="52"/>
        <v>武田　青空 (4)</v>
      </c>
      <c r="N1695" t="str">
        <f t="shared" si="53"/>
        <v>ﾀｹﾀﾞ ｿﾗ</v>
      </c>
      <c r="O1695" t="str">
        <f>$J1695&amp;" "&amp;$I1695&amp;" "&amp;"("&amp;$F1695&amp;")"</f>
        <v>JPN Sora (4)</v>
      </c>
      <c r="P1695" t="s">
        <v>4766</v>
      </c>
      <c r="Q1695" t="s">
        <v>4807</v>
      </c>
      <c r="R1695" s="118" t="str">
        <f>IF($B1695="","",RIGHT($E1695*1000+100+COUNTIF($E$2:$E1695,$E1695),9))</f>
        <v>030507103</v>
      </c>
    </row>
    <row r="1696" spans="1:18" customFormat="1" x14ac:dyDescent="0.4">
      <c r="A1696" s="259" t="s">
        <v>757</v>
      </c>
      <c r="B1696" s="259">
        <v>1695</v>
      </c>
      <c r="C1696" s="259" t="s">
        <v>4088</v>
      </c>
      <c r="D1696" s="259" t="s">
        <v>4089</v>
      </c>
      <c r="E1696" s="261">
        <v>20040409</v>
      </c>
      <c r="F1696" s="262">
        <v>3</v>
      </c>
      <c r="G1696">
        <v>30</v>
      </c>
      <c r="H1696" s="263" t="s">
        <v>436</v>
      </c>
      <c r="I1696" s="263" t="s">
        <v>179</v>
      </c>
      <c r="J1696" t="s">
        <v>4807</v>
      </c>
      <c r="L1696">
        <f>IFERROR(INDEX(所属情報!$E:$E,MATCH(男子登録情報!A1696,所属情報!$A:$A,0)),"")</f>
        <v>490058</v>
      </c>
      <c r="M1696" t="str">
        <f t="shared" si="52"/>
        <v>丸山　琉聖 (3)</v>
      </c>
      <c r="N1696" t="str">
        <f t="shared" si="53"/>
        <v>ﾏﾙﾔﾏ ﾘｭｳｾｲ</v>
      </c>
      <c r="O1696" t="str">
        <f>$J1696&amp;" "&amp;$I1696&amp;" "&amp;"("&amp;$F1696&amp;")"</f>
        <v>JPN Ryusei (3)</v>
      </c>
      <c r="P1696" t="s">
        <v>4765</v>
      </c>
      <c r="Q1696" t="s">
        <v>4807</v>
      </c>
      <c r="R1696" s="118" t="str">
        <f>IF($B1696="","",RIGHT($E1696*1000+100+COUNTIF($E$2:$E1696,$E1696),9))</f>
        <v>040409102</v>
      </c>
    </row>
    <row r="1697" spans="1:18" customFormat="1" x14ac:dyDescent="0.4">
      <c r="A1697" s="259" t="s">
        <v>757</v>
      </c>
      <c r="B1697" s="259">
        <v>1696</v>
      </c>
      <c r="C1697" s="259" t="s">
        <v>4090</v>
      </c>
      <c r="D1697" s="259" t="s">
        <v>4091</v>
      </c>
      <c r="E1697" s="261">
        <v>20050219</v>
      </c>
      <c r="F1697" s="262">
        <v>3</v>
      </c>
      <c r="G1697">
        <v>30</v>
      </c>
      <c r="H1697" s="263" t="s">
        <v>4581</v>
      </c>
      <c r="I1697" s="263" t="s">
        <v>288</v>
      </c>
      <c r="J1697" t="s">
        <v>4807</v>
      </c>
      <c r="L1697">
        <f>IFERROR(INDEX(所属情報!$E:$E,MATCH(男子登録情報!A1697,所属情報!$A:$A,0)),"")</f>
        <v>490058</v>
      </c>
      <c r="M1697" t="str">
        <f t="shared" si="52"/>
        <v>東山　健人 (3)</v>
      </c>
      <c r="N1697" t="str">
        <f t="shared" si="53"/>
        <v>ﾋｶﾞｼﾔﾏ ｹﾝﾄ</v>
      </c>
      <c r="O1697" t="str">
        <f>$J1697&amp;" "&amp;$I1697&amp;" "&amp;"("&amp;$F1697&amp;")"</f>
        <v>JPN Kento (3)</v>
      </c>
      <c r="P1697" t="s">
        <v>4765</v>
      </c>
      <c r="Q1697" t="s">
        <v>4807</v>
      </c>
      <c r="R1697" s="118" t="str">
        <f>IF($B1697="","",RIGHT($E1697*1000+100+COUNTIF($E$2:$E1697,$E1697),9))</f>
        <v>050219103</v>
      </c>
    </row>
    <row r="1698" spans="1:18" customFormat="1" x14ac:dyDescent="0.4">
      <c r="A1698" s="259" t="s">
        <v>757</v>
      </c>
      <c r="B1698" s="259">
        <v>1697</v>
      </c>
      <c r="C1698" s="259" t="s">
        <v>4092</v>
      </c>
      <c r="D1698" s="259" t="s">
        <v>4093</v>
      </c>
      <c r="E1698" s="261">
        <v>20040625</v>
      </c>
      <c r="F1698" s="262">
        <v>3</v>
      </c>
      <c r="G1698">
        <v>30</v>
      </c>
      <c r="H1698" s="263" t="s">
        <v>337</v>
      </c>
      <c r="I1698" s="263" t="s">
        <v>750</v>
      </c>
      <c r="J1698" t="s">
        <v>4807</v>
      </c>
      <c r="L1698">
        <f>IFERROR(INDEX(所属情報!$E:$E,MATCH(男子登録情報!A1698,所属情報!$A:$A,0)),"")</f>
        <v>490058</v>
      </c>
      <c r="M1698" t="str">
        <f t="shared" si="52"/>
        <v>澤田　勝英 (3)</v>
      </c>
      <c r="N1698" t="str">
        <f t="shared" si="53"/>
        <v>ｻﾜﾀﾞ ｼｮｳｴｲ</v>
      </c>
      <c r="O1698" t="str">
        <f>$J1698&amp;" "&amp;$I1698&amp;" "&amp;"("&amp;$F1698&amp;")"</f>
        <v>JPN Shoei (3)</v>
      </c>
      <c r="P1698" t="s">
        <v>4765</v>
      </c>
      <c r="Q1698" t="s">
        <v>4807</v>
      </c>
      <c r="R1698" s="118" t="str">
        <f>IF($B1698="","",RIGHT($E1698*1000+100+COUNTIF($E$2:$E1698,$E1698),9))</f>
        <v>040625102</v>
      </c>
    </row>
    <row r="1699" spans="1:18" customFormat="1" x14ac:dyDescent="0.4">
      <c r="A1699" s="259" t="s">
        <v>757</v>
      </c>
      <c r="B1699" s="259">
        <v>1698</v>
      </c>
      <c r="C1699" s="259" t="s">
        <v>4094</v>
      </c>
      <c r="D1699" s="259" t="s">
        <v>4095</v>
      </c>
      <c r="E1699" s="261">
        <v>20040514</v>
      </c>
      <c r="F1699" s="262">
        <v>3</v>
      </c>
      <c r="G1699">
        <v>30</v>
      </c>
      <c r="H1699" s="263" t="s">
        <v>4582</v>
      </c>
      <c r="I1699" s="263" t="s">
        <v>96</v>
      </c>
      <c r="J1699" t="s">
        <v>4807</v>
      </c>
      <c r="L1699">
        <f>IFERROR(INDEX(所属情報!$E:$E,MATCH(男子登録情報!A1699,所属情報!$A:$A,0)),"")</f>
        <v>490058</v>
      </c>
      <c r="M1699" t="str">
        <f t="shared" si="52"/>
        <v>末安　亜友人 (3)</v>
      </c>
      <c r="N1699" t="str">
        <f t="shared" si="53"/>
        <v>ｽｴﾔｽ ｱﾕﾄ</v>
      </c>
      <c r="O1699" t="str">
        <f>$J1699&amp;" "&amp;$I1699&amp;" "&amp;"("&amp;$F1699&amp;")"</f>
        <v>JPN Ayuto (3)</v>
      </c>
      <c r="P1699" t="s">
        <v>4765</v>
      </c>
      <c r="Q1699" t="s">
        <v>4807</v>
      </c>
      <c r="R1699" s="118" t="str">
        <f>IF($B1699="","",RIGHT($E1699*1000+100+COUNTIF($E$2:$E1699,$E1699),9))</f>
        <v>040514103</v>
      </c>
    </row>
    <row r="1700" spans="1:18" customFormat="1" x14ac:dyDescent="0.4">
      <c r="A1700" s="259" t="s">
        <v>757</v>
      </c>
      <c r="B1700" s="259">
        <v>1699</v>
      </c>
      <c r="C1700" s="259" t="s">
        <v>4096</v>
      </c>
      <c r="D1700" s="259" t="s">
        <v>4097</v>
      </c>
      <c r="E1700" s="261">
        <v>20040506</v>
      </c>
      <c r="F1700" s="262">
        <v>3</v>
      </c>
      <c r="G1700">
        <v>30</v>
      </c>
      <c r="H1700" s="263" t="s">
        <v>67</v>
      </c>
      <c r="I1700" s="263" t="s">
        <v>4583</v>
      </c>
      <c r="J1700" t="s">
        <v>4807</v>
      </c>
      <c r="L1700">
        <f>IFERROR(INDEX(所属情報!$E:$E,MATCH(男子登録情報!A1700,所属情報!$A:$A,0)),"")</f>
        <v>490058</v>
      </c>
      <c r="M1700" t="str">
        <f t="shared" si="52"/>
        <v>松夲　大幸 (3)</v>
      </c>
      <c r="N1700" t="str">
        <f t="shared" si="53"/>
        <v>ﾏﾂﾓﾄ ﾋﾛﾕｷ</v>
      </c>
      <c r="O1700" t="str">
        <f>$J1700&amp;" "&amp;$I1700&amp;" "&amp;"("&amp;$F1700&amp;")"</f>
        <v>JPN Hiroyuki (3)</v>
      </c>
      <c r="P1700" t="s">
        <v>4765</v>
      </c>
      <c r="Q1700" t="s">
        <v>4807</v>
      </c>
      <c r="R1700" s="118" t="str">
        <f>IF($B1700="","",RIGHT($E1700*1000+100+COUNTIF($E$2:$E1700,$E1700),9))</f>
        <v>040506103</v>
      </c>
    </row>
    <row r="1701" spans="1:18" customFormat="1" x14ac:dyDescent="0.4">
      <c r="A1701" s="259" t="s">
        <v>757</v>
      </c>
      <c r="B1701" s="259">
        <v>1700</v>
      </c>
      <c r="C1701" s="259" t="s">
        <v>4098</v>
      </c>
      <c r="D1701" s="259" t="s">
        <v>4099</v>
      </c>
      <c r="E1701" s="261">
        <v>20050121</v>
      </c>
      <c r="F1701" s="262">
        <v>3</v>
      </c>
      <c r="G1701">
        <v>30</v>
      </c>
      <c r="H1701" s="263" t="s">
        <v>739</v>
      </c>
      <c r="I1701" s="263" t="s">
        <v>634</v>
      </c>
      <c r="J1701" t="s">
        <v>4807</v>
      </c>
      <c r="L1701">
        <f>IFERROR(INDEX(所属情報!$E:$E,MATCH(男子登録情報!A1701,所属情報!$A:$A,0)),"")</f>
        <v>490058</v>
      </c>
      <c r="M1701" t="str">
        <f t="shared" si="52"/>
        <v>堀　友昭 (3)</v>
      </c>
      <c r="N1701" t="str">
        <f t="shared" si="53"/>
        <v>ﾎﾘ ﾄﾓｱｷ</v>
      </c>
      <c r="O1701" t="str">
        <f>$J1701&amp;" "&amp;$I1701&amp;" "&amp;"("&amp;$F1701&amp;")"</f>
        <v>JPN Tomoaki (3)</v>
      </c>
      <c r="P1701" t="s">
        <v>4766</v>
      </c>
      <c r="Q1701" t="s">
        <v>4807</v>
      </c>
      <c r="R1701" s="118" t="str">
        <f>IF($B1701="","",RIGHT($E1701*1000+100+COUNTIF($E$2:$E1701,$E1701),9))</f>
        <v>050121103</v>
      </c>
    </row>
    <row r="1702" spans="1:18" customFormat="1" x14ac:dyDescent="0.4">
      <c r="A1702" s="259" t="s">
        <v>757</v>
      </c>
      <c r="B1702" s="259">
        <v>1701</v>
      </c>
      <c r="C1702" s="259" t="s">
        <v>4100</v>
      </c>
      <c r="D1702" s="259" t="s">
        <v>4101</v>
      </c>
      <c r="E1702" s="261">
        <v>20040819</v>
      </c>
      <c r="F1702" s="262">
        <v>3</v>
      </c>
      <c r="G1702">
        <v>30</v>
      </c>
      <c r="H1702" s="263" t="s">
        <v>4584</v>
      </c>
      <c r="I1702" s="263" t="s">
        <v>170</v>
      </c>
      <c r="J1702" t="s">
        <v>4807</v>
      </c>
      <c r="L1702">
        <f>IFERROR(INDEX(所属情報!$E:$E,MATCH(男子登録情報!A1702,所属情報!$A:$A,0)),"")</f>
        <v>490058</v>
      </c>
      <c r="M1702" t="str">
        <f t="shared" si="52"/>
        <v>照井　壱成 (3)</v>
      </c>
      <c r="N1702" t="str">
        <f t="shared" si="53"/>
        <v>ﾃﾙｲ ｲｯｾｲ</v>
      </c>
      <c r="O1702" t="str">
        <f>$J1702&amp;" "&amp;$I1702&amp;" "&amp;"("&amp;$F1702&amp;")"</f>
        <v>JPN Issei (3)</v>
      </c>
      <c r="P1702" t="s">
        <v>4799</v>
      </c>
      <c r="Q1702" t="s">
        <v>4807</v>
      </c>
      <c r="R1702" s="118" t="str">
        <f>IF($B1702="","",RIGHT($E1702*1000+100+COUNTIF($E$2:$E1702,$E1702),9))</f>
        <v>040819104</v>
      </c>
    </row>
    <row r="1703" spans="1:18" customFormat="1" x14ac:dyDescent="0.4">
      <c r="A1703" s="259" t="s">
        <v>757</v>
      </c>
      <c r="B1703" s="259">
        <v>1702</v>
      </c>
      <c r="C1703" s="259" t="s">
        <v>6067</v>
      </c>
      <c r="D1703" s="259" t="s">
        <v>6068</v>
      </c>
      <c r="E1703" s="261">
        <v>20051027</v>
      </c>
      <c r="F1703" s="262">
        <v>2</v>
      </c>
      <c r="G1703">
        <v>30</v>
      </c>
      <c r="H1703" s="263" t="s">
        <v>153</v>
      </c>
      <c r="I1703" s="263" t="s">
        <v>112</v>
      </c>
      <c r="J1703" t="s">
        <v>4807</v>
      </c>
      <c r="L1703">
        <f>IFERROR(INDEX(所属情報!$E:$E,MATCH(男子登録情報!A1703,所属情報!$A:$A,0)),"")</f>
        <v>490058</v>
      </c>
      <c r="M1703" t="str">
        <f t="shared" si="52"/>
        <v>鈴木　陸宇 (2)</v>
      </c>
      <c r="N1703" t="str">
        <f t="shared" si="53"/>
        <v>ｽｽﾞｷ ﾘｸｳ</v>
      </c>
      <c r="O1703" t="str">
        <f>$J1703&amp;" "&amp;$I1703&amp;" "&amp;"("&amp;$F1703&amp;")"</f>
        <v>JPN Riku (2)</v>
      </c>
      <c r="P1703" t="s">
        <v>4789</v>
      </c>
      <c r="Q1703" t="s">
        <v>4807</v>
      </c>
      <c r="R1703" s="118" t="str">
        <f>IF($B1703="","",RIGHT($E1703*1000+100+COUNTIF($E$2:$E1703,$E1703),9))</f>
        <v>051027102</v>
      </c>
    </row>
    <row r="1704" spans="1:18" customFormat="1" x14ac:dyDescent="0.4">
      <c r="A1704" s="259" t="s">
        <v>757</v>
      </c>
      <c r="B1704" s="259">
        <v>1703</v>
      </c>
      <c r="C1704" s="259" t="s">
        <v>6069</v>
      </c>
      <c r="D1704" s="259" t="s">
        <v>6070</v>
      </c>
      <c r="E1704" s="261">
        <v>20060307</v>
      </c>
      <c r="F1704" s="262">
        <v>2</v>
      </c>
      <c r="G1704">
        <v>30</v>
      </c>
      <c r="H1704" s="263" t="s">
        <v>3354</v>
      </c>
      <c r="I1704" s="263" t="s">
        <v>330</v>
      </c>
      <c r="J1704" t="s">
        <v>4807</v>
      </c>
      <c r="L1704">
        <f>IFERROR(INDEX(所属情報!$E:$E,MATCH(男子登録情報!A1704,所属情報!$A:$A,0)),"")</f>
        <v>490058</v>
      </c>
      <c r="M1704" t="str">
        <f t="shared" si="52"/>
        <v>小池　生真 (2)</v>
      </c>
      <c r="N1704" t="str">
        <f t="shared" si="53"/>
        <v>ｺｲｹ ｼｮｳﾏ</v>
      </c>
      <c r="O1704" t="str">
        <f>$J1704&amp;" "&amp;$I1704&amp;" "&amp;"("&amp;$F1704&amp;")"</f>
        <v>JPN Shoma (2)</v>
      </c>
      <c r="P1704" t="s">
        <v>4766</v>
      </c>
      <c r="Q1704" t="s">
        <v>4807</v>
      </c>
      <c r="R1704" s="118" t="str">
        <f>IF($B1704="","",RIGHT($E1704*1000+100+COUNTIF($E$2:$E1704,$E1704),9))</f>
        <v>060307102</v>
      </c>
    </row>
    <row r="1705" spans="1:18" customFormat="1" x14ac:dyDescent="0.4">
      <c r="A1705" s="259" t="s">
        <v>757</v>
      </c>
      <c r="B1705" s="259">
        <v>1704</v>
      </c>
      <c r="C1705" s="259" t="s">
        <v>6071</v>
      </c>
      <c r="D1705" s="259" t="s">
        <v>6072</v>
      </c>
      <c r="E1705" s="261">
        <v>20050502</v>
      </c>
      <c r="F1705" s="262">
        <v>2</v>
      </c>
      <c r="G1705">
        <v>30</v>
      </c>
      <c r="H1705" s="263" t="s">
        <v>67</v>
      </c>
      <c r="I1705" s="263" t="s">
        <v>254</v>
      </c>
      <c r="J1705" t="s">
        <v>4807</v>
      </c>
      <c r="L1705">
        <f>IFERROR(INDEX(所属情報!$E:$E,MATCH(男子登録情報!A1705,所属情報!$A:$A,0)),"")</f>
        <v>490058</v>
      </c>
      <c r="M1705" t="str">
        <f t="shared" si="52"/>
        <v>松本　准典 (2)</v>
      </c>
      <c r="N1705" t="str">
        <f t="shared" si="53"/>
        <v>ﾏﾂﾓﾄ ｼｭﾝｽｹ</v>
      </c>
      <c r="O1705" t="str">
        <f>$J1705&amp;" "&amp;$I1705&amp;" "&amp;"("&amp;$F1705&amp;")"</f>
        <v>JPN Shunsuke (2)</v>
      </c>
      <c r="P1705" t="s">
        <v>4765</v>
      </c>
      <c r="Q1705" t="s">
        <v>4807</v>
      </c>
      <c r="R1705" s="118" t="str">
        <f>IF($B1705="","",RIGHT($E1705*1000+100+COUNTIF($E$2:$E1705,$E1705),9))</f>
        <v>050502103</v>
      </c>
    </row>
    <row r="1706" spans="1:18" customFormat="1" x14ac:dyDescent="0.4">
      <c r="A1706" s="259" t="s">
        <v>757</v>
      </c>
      <c r="B1706" s="259">
        <v>1705</v>
      </c>
      <c r="C1706" s="259" t="s">
        <v>6073</v>
      </c>
      <c r="D1706" s="259" t="s">
        <v>6074</v>
      </c>
      <c r="E1706" s="261">
        <v>20060302</v>
      </c>
      <c r="F1706" s="262">
        <v>2</v>
      </c>
      <c r="G1706">
        <v>30</v>
      </c>
      <c r="H1706" s="263" t="s">
        <v>4617</v>
      </c>
      <c r="I1706" s="263" t="s">
        <v>4650</v>
      </c>
      <c r="J1706" t="s">
        <v>4807</v>
      </c>
      <c r="L1706">
        <f>IFERROR(INDEX(所属情報!$E:$E,MATCH(男子登録情報!A1706,所属情報!$A:$A,0)),"")</f>
        <v>490058</v>
      </c>
      <c r="M1706" t="str">
        <f t="shared" si="52"/>
        <v>川嶋　望叶 (2)</v>
      </c>
      <c r="N1706" t="str">
        <f t="shared" si="53"/>
        <v>ｶﾜｼﾏ ﾉｿﾞﾐ</v>
      </c>
      <c r="O1706" t="str">
        <f>$J1706&amp;" "&amp;$I1706&amp;" "&amp;"("&amp;$F1706&amp;")"</f>
        <v>JPN Nozomi (2)</v>
      </c>
      <c r="P1706" t="s">
        <v>4766</v>
      </c>
      <c r="Q1706" t="s">
        <v>4807</v>
      </c>
      <c r="R1706" s="118" t="str">
        <f>IF($B1706="","",RIGHT($E1706*1000+100+COUNTIF($E$2:$E1706,$E1706),9))</f>
        <v>060302101</v>
      </c>
    </row>
    <row r="1707" spans="1:18" customFormat="1" x14ac:dyDescent="0.4">
      <c r="A1707" s="259" t="s">
        <v>757</v>
      </c>
      <c r="B1707" s="259">
        <v>1706</v>
      </c>
      <c r="C1707" s="259" t="s">
        <v>6075</v>
      </c>
      <c r="D1707" s="259" t="s">
        <v>6076</v>
      </c>
      <c r="E1707" s="261">
        <v>20041014</v>
      </c>
      <c r="F1707" s="262">
        <v>2</v>
      </c>
      <c r="G1707">
        <v>30</v>
      </c>
      <c r="H1707" s="263" t="s">
        <v>399</v>
      </c>
      <c r="I1707" s="263" t="s">
        <v>264</v>
      </c>
      <c r="J1707" t="s">
        <v>4807</v>
      </c>
      <c r="L1707">
        <f>IFERROR(INDEX(所属情報!$E:$E,MATCH(男子登録情報!A1707,所属情報!$A:$A,0)),"")</f>
        <v>490058</v>
      </c>
      <c r="M1707" t="str">
        <f t="shared" si="52"/>
        <v>青木　良真 (2)</v>
      </c>
      <c r="N1707" t="str">
        <f t="shared" si="53"/>
        <v>ｱｵｷ ﾘｮｳﾏ</v>
      </c>
      <c r="O1707" t="str">
        <f>$J1707&amp;" "&amp;$I1707&amp;" "&amp;"("&amp;$F1707&amp;")"</f>
        <v>JPN Ryoma (2)</v>
      </c>
      <c r="P1707" t="s">
        <v>4765</v>
      </c>
      <c r="Q1707" t="s">
        <v>4807</v>
      </c>
      <c r="R1707" s="118" t="str">
        <f>IF($B1707="","",RIGHT($E1707*1000+100+COUNTIF($E$2:$E1707,$E1707),9))</f>
        <v>041014102</v>
      </c>
    </row>
    <row r="1708" spans="1:18" customFormat="1" x14ac:dyDescent="0.4">
      <c r="A1708" s="259" t="s">
        <v>757</v>
      </c>
      <c r="B1708" s="259">
        <v>1707</v>
      </c>
      <c r="C1708" s="259" t="s">
        <v>6077</v>
      </c>
      <c r="D1708" s="259" t="s">
        <v>6078</v>
      </c>
      <c r="E1708" s="261">
        <v>20051208</v>
      </c>
      <c r="F1708" s="262">
        <v>2</v>
      </c>
      <c r="G1708">
        <v>30</v>
      </c>
      <c r="H1708" s="263" t="s">
        <v>24</v>
      </c>
      <c r="I1708" s="263" t="s">
        <v>185</v>
      </c>
      <c r="J1708" t="s">
        <v>4807</v>
      </c>
      <c r="L1708">
        <f>IFERROR(INDEX(所属情報!$E:$E,MATCH(男子登録情報!A1708,所属情報!$A:$A,0)),"")</f>
        <v>490058</v>
      </c>
      <c r="M1708" t="str">
        <f t="shared" si="52"/>
        <v>川上　大城 (2)</v>
      </c>
      <c r="N1708" t="str">
        <f t="shared" si="53"/>
        <v>ｶﾜｶﾐ ﾀﾞｲｷ</v>
      </c>
      <c r="O1708" t="str">
        <f>$J1708&amp;" "&amp;$I1708&amp;" "&amp;"("&amp;$F1708&amp;")"</f>
        <v>JPN Daiki (2)</v>
      </c>
      <c r="P1708" t="s">
        <v>4766</v>
      </c>
      <c r="Q1708" t="s">
        <v>4807</v>
      </c>
      <c r="R1708" s="118" t="str">
        <f>IF($B1708="","",RIGHT($E1708*1000+100+COUNTIF($E$2:$E1708,$E1708),9))</f>
        <v>051208101</v>
      </c>
    </row>
    <row r="1709" spans="1:18" customFormat="1" x14ac:dyDescent="0.4">
      <c r="A1709" s="259" t="s">
        <v>757</v>
      </c>
      <c r="B1709" s="259">
        <v>1708</v>
      </c>
      <c r="C1709" s="259" t="s">
        <v>6079</v>
      </c>
      <c r="D1709" s="259" t="s">
        <v>6080</v>
      </c>
      <c r="E1709" s="261">
        <v>20050617</v>
      </c>
      <c r="F1709" s="262">
        <v>2</v>
      </c>
      <c r="G1709">
        <v>30</v>
      </c>
      <c r="H1709" s="263" t="s">
        <v>236</v>
      </c>
      <c r="I1709" s="263" t="s">
        <v>1048</v>
      </c>
      <c r="J1709" t="s">
        <v>4807</v>
      </c>
      <c r="L1709">
        <f>IFERROR(INDEX(所属情報!$E:$E,MATCH(男子登録情報!A1709,所属情報!$A:$A,0)),"")</f>
        <v>490058</v>
      </c>
      <c r="M1709" t="str">
        <f t="shared" si="52"/>
        <v>臼井　貴哉 (2)</v>
      </c>
      <c r="N1709" t="str">
        <f t="shared" si="53"/>
        <v>ｳｽｲ ﾀｶﾔ</v>
      </c>
      <c r="O1709" t="str">
        <f>$J1709&amp;" "&amp;$I1709&amp;" "&amp;"("&amp;$F1709&amp;")"</f>
        <v>JPN Takaya (2)</v>
      </c>
      <c r="P1709" t="s">
        <v>4766</v>
      </c>
      <c r="Q1709" t="s">
        <v>4807</v>
      </c>
      <c r="R1709" s="118" t="str">
        <f>IF($B1709="","",RIGHT($E1709*1000+100+COUNTIF($E$2:$E1709,$E1709),9))</f>
        <v>050617101</v>
      </c>
    </row>
    <row r="1710" spans="1:18" customFormat="1" x14ac:dyDescent="0.4">
      <c r="A1710" s="259" t="s">
        <v>719</v>
      </c>
      <c r="B1710" s="259">
        <v>1709</v>
      </c>
      <c r="C1710" s="259" t="s">
        <v>2985</v>
      </c>
      <c r="D1710" s="259" t="s">
        <v>2986</v>
      </c>
      <c r="E1710" s="261">
        <v>20030410</v>
      </c>
      <c r="F1710" s="262">
        <v>4</v>
      </c>
      <c r="G1710">
        <v>28</v>
      </c>
      <c r="H1710" s="263" t="s">
        <v>2987</v>
      </c>
      <c r="I1710" s="263" t="s">
        <v>377</v>
      </c>
      <c r="J1710" t="s">
        <v>4807</v>
      </c>
      <c r="L1710">
        <f>IFERROR(INDEX(所属情報!$E:$E,MATCH(男子登録情報!A1710,所属情報!$A:$A,0)),"")</f>
        <v>492234</v>
      </c>
      <c r="M1710" t="str">
        <f t="shared" si="52"/>
        <v>大國　拓人 (4)</v>
      </c>
      <c r="N1710" t="str">
        <f t="shared" si="53"/>
        <v>ｵｵｸﾆ ﾀｸﾄ</v>
      </c>
      <c r="O1710" t="str">
        <f>$J1710&amp;" "&amp;$I1710&amp;" "&amp;"("&amp;$F1710&amp;")"</f>
        <v>JPN Takuto (4)</v>
      </c>
      <c r="P1710" t="s">
        <v>4766</v>
      </c>
      <c r="Q1710" t="s">
        <v>4807</v>
      </c>
      <c r="R1710" s="118" t="str">
        <f>IF($B1710="","",RIGHT($E1710*1000+100+COUNTIF($E$2:$E1710,$E1710),9))</f>
        <v>030410102</v>
      </c>
    </row>
    <row r="1711" spans="1:18" customFormat="1" x14ac:dyDescent="0.4">
      <c r="A1711" s="259" t="s">
        <v>719</v>
      </c>
      <c r="B1711" s="259">
        <v>1710</v>
      </c>
      <c r="C1711" s="259" t="s">
        <v>2988</v>
      </c>
      <c r="D1711" s="259" t="s">
        <v>2989</v>
      </c>
      <c r="E1711" s="261">
        <v>20040302</v>
      </c>
      <c r="F1711" s="262">
        <v>4</v>
      </c>
      <c r="G1711">
        <v>27</v>
      </c>
      <c r="H1711" s="263" t="s">
        <v>65</v>
      </c>
      <c r="I1711" s="263" t="s">
        <v>282</v>
      </c>
      <c r="J1711" t="s">
        <v>4807</v>
      </c>
      <c r="L1711">
        <f>IFERROR(INDEX(所属情報!$E:$E,MATCH(男子登録情報!A1711,所属情報!$A:$A,0)),"")</f>
        <v>492234</v>
      </c>
      <c r="M1711" t="str">
        <f t="shared" si="52"/>
        <v>竹内　蓮 (4)</v>
      </c>
      <c r="N1711" t="str">
        <f t="shared" si="53"/>
        <v>ﾀｹｳﾁ ﾚﾝ</v>
      </c>
      <c r="O1711" t="str">
        <f>$J1711&amp;" "&amp;$I1711&amp;" "&amp;"("&amp;$F1711&amp;")"</f>
        <v>JPN Ren (4)</v>
      </c>
      <c r="P1711" t="s">
        <v>4766</v>
      </c>
      <c r="Q1711" t="s">
        <v>4807</v>
      </c>
      <c r="R1711" s="118" t="str">
        <f>IF($B1711="","",RIGHT($E1711*1000+100+COUNTIF($E$2:$E1711,$E1711),9))</f>
        <v>040302103</v>
      </c>
    </row>
    <row r="1712" spans="1:18" customFormat="1" x14ac:dyDescent="0.4">
      <c r="A1712" s="259" t="s">
        <v>719</v>
      </c>
      <c r="B1712" s="259">
        <v>1711</v>
      </c>
      <c r="C1712" s="259" t="s">
        <v>2991</v>
      </c>
      <c r="D1712" s="259" t="s">
        <v>2992</v>
      </c>
      <c r="E1712" s="261">
        <v>20040427</v>
      </c>
      <c r="F1712" s="262">
        <v>3</v>
      </c>
      <c r="G1712">
        <v>28</v>
      </c>
      <c r="H1712" s="263" t="s">
        <v>144</v>
      </c>
      <c r="I1712" s="263" t="s">
        <v>2993</v>
      </c>
      <c r="J1712" t="s">
        <v>4807</v>
      </c>
      <c r="L1712">
        <f>IFERROR(INDEX(所属情報!$E:$E,MATCH(男子登録情報!A1712,所属情報!$A:$A,0)),"")</f>
        <v>492234</v>
      </c>
      <c r="M1712" t="str">
        <f t="shared" si="52"/>
        <v>中尾　恭吾 (3)</v>
      </c>
      <c r="N1712" t="str">
        <f t="shared" si="53"/>
        <v>ﾅｶｵ ｷｮｳｺﾞ</v>
      </c>
      <c r="O1712" t="str">
        <f>$J1712&amp;" "&amp;$I1712&amp;" "&amp;"("&amp;$F1712&amp;")"</f>
        <v>JPN Kyogo (3)</v>
      </c>
      <c r="P1712" t="s">
        <v>4766</v>
      </c>
      <c r="Q1712" t="s">
        <v>4807</v>
      </c>
      <c r="R1712" s="118" t="str">
        <f>IF($B1712="","",RIGHT($E1712*1000+100+COUNTIF($E$2:$E1712,$E1712),9))</f>
        <v>040427101</v>
      </c>
    </row>
    <row r="1713" spans="1:18" customFormat="1" x14ac:dyDescent="0.4">
      <c r="A1713" s="259" t="s">
        <v>719</v>
      </c>
      <c r="B1713" s="259">
        <v>1712</v>
      </c>
      <c r="C1713" s="259" t="s">
        <v>2994</v>
      </c>
      <c r="D1713" s="259" t="s">
        <v>2995</v>
      </c>
      <c r="E1713" s="261">
        <v>20041025</v>
      </c>
      <c r="F1713" s="262">
        <v>3</v>
      </c>
      <c r="G1713">
        <v>28</v>
      </c>
      <c r="H1713" s="263" t="s">
        <v>458</v>
      </c>
      <c r="I1713" s="263" t="s">
        <v>2996</v>
      </c>
      <c r="J1713" t="s">
        <v>4807</v>
      </c>
      <c r="L1713">
        <f>IFERROR(INDEX(所属情報!$E:$E,MATCH(男子登録情報!A1713,所属情報!$A:$A,0)),"")</f>
        <v>492234</v>
      </c>
      <c r="M1713" t="str">
        <f t="shared" si="52"/>
        <v>相川　翔一郎 (3)</v>
      </c>
      <c r="N1713" t="str">
        <f t="shared" si="53"/>
        <v>ｱｲｶﾜ ｼｮｳｲﾁﾛｳ</v>
      </c>
      <c r="O1713" t="str">
        <f>$J1713&amp;" "&amp;$I1713&amp;" "&amp;"("&amp;$F1713&amp;")"</f>
        <v>JPN Shoichiro (3)</v>
      </c>
      <c r="P1713" t="s">
        <v>4766</v>
      </c>
      <c r="Q1713" t="s">
        <v>4807</v>
      </c>
      <c r="R1713" s="118" t="str">
        <f>IF($B1713="","",RIGHT($E1713*1000+100+COUNTIF($E$2:$E1713,$E1713),9))</f>
        <v>041025101</v>
      </c>
    </row>
    <row r="1714" spans="1:18" customFormat="1" x14ac:dyDescent="0.4">
      <c r="A1714" s="259" t="s">
        <v>719</v>
      </c>
      <c r="B1714" s="259">
        <v>1713</v>
      </c>
      <c r="C1714" s="259" t="s">
        <v>4102</v>
      </c>
      <c r="D1714" s="259" t="s">
        <v>4103</v>
      </c>
      <c r="E1714" s="261">
        <v>20040214</v>
      </c>
      <c r="F1714" s="262">
        <v>3</v>
      </c>
      <c r="G1714">
        <v>28</v>
      </c>
      <c r="H1714" s="263" t="s">
        <v>256</v>
      </c>
      <c r="I1714" s="263" t="s">
        <v>246</v>
      </c>
      <c r="J1714" t="s">
        <v>4807</v>
      </c>
      <c r="L1714">
        <f>IFERROR(INDEX(所属情報!$E:$E,MATCH(男子登録情報!A1714,所属情報!$A:$A,0)),"")</f>
        <v>492234</v>
      </c>
      <c r="M1714" t="str">
        <f t="shared" si="52"/>
        <v>岸本　翔太 (3)</v>
      </c>
      <c r="N1714" t="str">
        <f t="shared" si="53"/>
        <v>ｷｼﾓﾄ ｼｮｳﾀ</v>
      </c>
      <c r="O1714" t="str">
        <f>$J1714&amp;" "&amp;$I1714&amp;" "&amp;"("&amp;$F1714&amp;")"</f>
        <v>JPN Shota (3)</v>
      </c>
      <c r="P1714" t="s">
        <v>4766</v>
      </c>
      <c r="Q1714" t="s">
        <v>4807</v>
      </c>
      <c r="R1714" s="118" t="str">
        <f>IF($B1714="","",RIGHT($E1714*1000+100+COUNTIF($E$2:$E1714,$E1714),9))</f>
        <v>040214101</v>
      </c>
    </row>
    <row r="1715" spans="1:18" customFormat="1" x14ac:dyDescent="0.4">
      <c r="A1715" s="259" t="s">
        <v>719</v>
      </c>
      <c r="B1715" s="259">
        <v>1714</v>
      </c>
      <c r="C1715" s="259" t="s">
        <v>4104</v>
      </c>
      <c r="D1715" s="259" t="s">
        <v>4105</v>
      </c>
      <c r="E1715" s="261">
        <v>20040603</v>
      </c>
      <c r="F1715" s="262">
        <v>3</v>
      </c>
      <c r="G1715">
        <v>28</v>
      </c>
      <c r="H1715" s="263" t="s">
        <v>4585</v>
      </c>
      <c r="I1715" s="263" t="s">
        <v>185</v>
      </c>
      <c r="J1715" t="s">
        <v>4807</v>
      </c>
      <c r="L1715">
        <f>IFERROR(INDEX(所属情報!$E:$E,MATCH(男子登録情報!A1715,所属情報!$A:$A,0)),"")</f>
        <v>492234</v>
      </c>
      <c r="M1715" t="str">
        <f t="shared" si="52"/>
        <v>古越　大輝 (3)</v>
      </c>
      <c r="N1715" t="str">
        <f t="shared" si="53"/>
        <v>ﾌﾙｺｼ ﾀﾞｲｷ</v>
      </c>
      <c r="O1715" t="str">
        <f>$J1715&amp;" "&amp;$I1715&amp;" "&amp;"("&amp;$F1715&amp;")"</f>
        <v>JPN Daiki (3)</v>
      </c>
      <c r="P1715" t="s">
        <v>4766</v>
      </c>
      <c r="Q1715" t="s">
        <v>4807</v>
      </c>
      <c r="R1715" s="118" t="str">
        <f>IF($B1715="","",RIGHT($E1715*1000+100+COUNTIF($E$2:$E1715,$E1715),9))</f>
        <v>040603101</v>
      </c>
    </row>
    <row r="1716" spans="1:18" customFormat="1" x14ac:dyDescent="0.4">
      <c r="A1716" s="259" t="s">
        <v>719</v>
      </c>
      <c r="B1716" s="259">
        <v>1715</v>
      </c>
      <c r="C1716" s="259" t="s">
        <v>4106</v>
      </c>
      <c r="D1716" s="259" t="s">
        <v>4107</v>
      </c>
      <c r="E1716" s="261">
        <v>20050317</v>
      </c>
      <c r="F1716" s="262">
        <v>3</v>
      </c>
      <c r="G1716">
        <v>28</v>
      </c>
      <c r="H1716" s="263" t="s">
        <v>4586</v>
      </c>
      <c r="I1716" s="263" t="s">
        <v>375</v>
      </c>
      <c r="J1716" t="s">
        <v>4807</v>
      </c>
      <c r="L1716">
        <f>IFERROR(INDEX(所属情報!$E:$E,MATCH(男子登録情報!A1716,所属情報!$A:$A,0)),"")</f>
        <v>492234</v>
      </c>
      <c r="M1716" t="str">
        <f t="shared" si="52"/>
        <v>父川　真宏 (3)</v>
      </c>
      <c r="N1716" t="str">
        <f t="shared" si="53"/>
        <v>ﾁﾁｶﾜ ﾏﾋﾛ</v>
      </c>
      <c r="O1716" t="str">
        <f>$J1716&amp;" "&amp;$I1716&amp;" "&amp;"("&amp;$F1716&amp;")"</f>
        <v>JPN Mahiro (3)</v>
      </c>
      <c r="P1716" t="s">
        <v>4766</v>
      </c>
      <c r="Q1716" t="s">
        <v>4807</v>
      </c>
      <c r="R1716" s="118" t="str">
        <f>IF($B1716="","",RIGHT($E1716*1000+100+COUNTIF($E$2:$E1716,$E1716),9))</f>
        <v>050317102</v>
      </c>
    </row>
    <row r="1717" spans="1:18" customFormat="1" x14ac:dyDescent="0.4">
      <c r="A1717" s="259" t="s">
        <v>719</v>
      </c>
      <c r="B1717" s="259">
        <v>1716</v>
      </c>
      <c r="C1717" s="259" t="s">
        <v>4108</v>
      </c>
      <c r="D1717" s="259" t="s">
        <v>4109</v>
      </c>
      <c r="E1717" s="261">
        <v>20041107</v>
      </c>
      <c r="F1717" s="262">
        <v>3</v>
      </c>
      <c r="G1717">
        <v>28</v>
      </c>
      <c r="H1717" s="263" t="s">
        <v>1111</v>
      </c>
      <c r="I1717" s="263" t="s">
        <v>154</v>
      </c>
      <c r="J1717" t="s">
        <v>4807</v>
      </c>
      <c r="L1717">
        <f>IFERROR(INDEX(所属情報!$E:$E,MATCH(男子登録情報!A1717,所属情報!$A:$A,0)),"")</f>
        <v>492234</v>
      </c>
      <c r="M1717" t="str">
        <f t="shared" si="52"/>
        <v>屋田　優太 (3)</v>
      </c>
      <c r="N1717" t="str">
        <f t="shared" si="53"/>
        <v>ｵｸﾀﾞ ﾕｳﾀ</v>
      </c>
      <c r="O1717" t="str">
        <f>$J1717&amp;" "&amp;$I1717&amp;" "&amp;"("&amp;$F1717&amp;")"</f>
        <v>JPN Yuta (3)</v>
      </c>
      <c r="P1717" t="s">
        <v>4766</v>
      </c>
      <c r="Q1717" t="s">
        <v>4807</v>
      </c>
      <c r="R1717" s="118" t="str">
        <f>IF($B1717="","",RIGHT($E1717*1000+100+COUNTIF($E$2:$E1717,$E1717),9))</f>
        <v>041107102</v>
      </c>
    </row>
    <row r="1718" spans="1:18" customFormat="1" x14ac:dyDescent="0.4">
      <c r="A1718" s="259" t="s">
        <v>719</v>
      </c>
      <c r="B1718" s="259">
        <v>1717</v>
      </c>
      <c r="C1718" s="259" t="s">
        <v>4110</v>
      </c>
      <c r="D1718" s="259" t="s">
        <v>4111</v>
      </c>
      <c r="E1718" s="261">
        <v>20020721</v>
      </c>
      <c r="F1718" s="262">
        <v>3</v>
      </c>
      <c r="G1718">
        <v>25</v>
      </c>
      <c r="H1718" s="263" t="s">
        <v>4587</v>
      </c>
      <c r="I1718" s="263" t="s">
        <v>4588</v>
      </c>
      <c r="J1718" t="s">
        <v>4807</v>
      </c>
      <c r="L1718">
        <f>IFERROR(INDEX(所属情報!$E:$E,MATCH(男子登録情報!A1718,所属情報!$A:$A,0)),"")</f>
        <v>492234</v>
      </c>
      <c r="M1718" t="str">
        <f t="shared" si="52"/>
        <v>寺脇　靖史 (3)</v>
      </c>
      <c r="N1718" t="str">
        <f t="shared" si="53"/>
        <v>ﾃﾗﾜｷ ﾔｽﾌﾐ</v>
      </c>
      <c r="O1718" t="str">
        <f>$J1718&amp;" "&amp;$I1718&amp;" "&amp;"("&amp;$F1718&amp;")"</f>
        <v>JPN Yasufumi (3)</v>
      </c>
      <c r="P1718" t="s">
        <v>4766</v>
      </c>
      <c r="Q1718" t="s">
        <v>4807</v>
      </c>
      <c r="R1718" s="118" t="str">
        <f>IF($B1718="","",RIGHT($E1718*1000+100+COUNTIF($E$2:$E1718,$E1718),9))</f>
        <v>020721101</v>
      </c>
    </row>
    <row r="1719" spans="1:18" customFormat="1" x14ac:dyDescent="0.4">
      <c r="A1719" s="259" t="s">
        <v>719</v>
      </c>
      <c r="B1719" s="259">
        <v>1718</v>
      </c>
      <c r="C1719" s="259" t="s">
        <v>4112</v>
      </c>
      <c r="D1719" s="259" t="s">
        <v>4113</v>
      </c>
      <c r="E1719" s="261">
        <v>20041119</v>
      </c>
      <c r="F1719" s="262">
        <v>3</v>
      </c>
      <c r="G1719">
        <v>24</v>
      </c>
      <c r="H1719" s="263" t="s">
        <v>575</v>
      </c>
      <c r="I1719" s="263" t="s">
        <v>564</v>
      </c>
      <c r="J1719" t="s">
        <v>4807</v>
      </c>
      <c r="L1719">
        <f>IFERROR(INDEX(所属情報!$E:$E,MATCH(男子登録情報!A1719,所属情報!$A:$A,0)),"")</f>
        <v>492234</v>
      </c>
      <c r="M1719" t="str">
        <f t="shared" si="52"/>
        <v>島田　恭輔 (3)</v>
      </c>
      <c r="N1719" t="str">
        <f t="shared" si="53"/>
        <v>ｼﾏﾀﾞ ｷｮｳｽｹ</v>
      </c>
      <c r="O1719" t="str">
        <f>$J1719&amp;" "&amp;$I1719&amp;" "&amp;"("&amp;$F1719&amp;")"</f>
        <v>JPN Kyosuke (3)</v>
      </c>
      <c r="P1719" t="s">
        <v>4766</v>
      </c>
      <c r="Q1719" t="s">
        <v>4807</v>
      </c>
      <c r="R1719" s="118" t="str">
        <f>IF($B1719="","",RIGHT($E1719*1000+100+COUNTIF($E$2:$E1719,$E1719),9))</f>
        <v>041119103</v>
      </c>
    </row>
    <row r="1720" spans="1:18" customFormat="1" x14ac:dyDescent="0.4">
      <c r="A1720" s="259" t="s">
        <v>719</v>
      </c>
      <c r="B1720" s="259">
        <v>1719</v>
      </c>
      <c r="C1720" s="259" t="s">
        <v>4114</v>
      </c>
      <c r="D1720" s="259" t="s">
        <v>4115</v>
      </c>
      <c r="E1720" s="261">
        <v>20040628</v>
      </c>
      <c r="F1720" s="262">
        <v>3</v>
      </c>
      <c r="G1720">
        <v>28</v>
      </c>
      <c r="H1720" s="263" t="s">
        <v>4589</v>
      </c>
      <c r="I1720" s="263" t="s">
        <v>204</v>
      </c>
      <c r="J1720" t="s">
        <v>4807</v>
      </c>
      <c r="L1720">
        <f>IFERROR(INDEX(所属情報!$E:$E,MATCH(男子登録情報!A1720,所属情報!$A:$A,0)),"")</f>
        <v>492234</v>
      </c>
      <c r="M1720" t="str">
        <f t="shared" si="52"/>
        <v>野村　怜 (3)</v>
      </c>
      <c r="N1720" t="str">
        <f t="shared" si="53"/>
        <v>ﾉﾑﾗ ﾚｲ</v>
      </c>
      <c r="O1720" t="str">
        <f>$J1720&amp;" "&amp;$I1720&amp;" "&amp;"("&amp;$F1720&amp;")"</f>
        <v>JPN Rei (3)</v>
      </c>
      <c r="P1720" t="s">
        <v>4766</v>
      </c>
      <c r="Q1720" t="s">
        <v>4807</v>
      </c>
      <c r="R1720" s="118" t="str">
        <f>IF($B1720="","",RIGHT($E1720*1000+100+COUNTIF($E$2:$E1720,$E1720),9))</f>
        <v>040628101</v>
      </c>
    </row>
    <row r="1721" spans="1:18" customFormat="1" x14ac:dyDescent="0.4">
      <c r="A1721" s="259" t="s">
        <v>719</v>
      </c>
      <c r="B1721" s="259">
        <v>1720</v>
      </c>
      <c r="C1721" s="259" t="s">
        <v>6081</v>
      </c>
      <c r="D1721" s="259" t="s">
        <v>4116</v>
      </c>
      <c r="E1721" s="261">
        <v>20040822</v>
      </c>
      <c r="F1721" s="262">
        <v>3</v>
      </c>
      <c r="G1721">
        <v>28</v>
      </c>
      <c r="H1721" s="263" t="s">
        <v>211</v>
      </c>
      <c r="I1721" s="263" t="s">
        <v>68</v>
      </c>
      <c r="J1721" t="s">
        <v>4807</v>
      </c>
      <c r="L1721">
        <f>IFERROR(INDEX(所属情報!$E:$E,MATCH(男子登録情報!A1721,所属情報!$A:$A,0)),"")</f>
        <v>492234</v>
      </c>
      <c r="M1721" t="str">
        <f t="shared" si="52"/>
        <v>阿部　皓太 (3)</v>
      </c>
      <c r="N1721" t="str">
        <f t="shared" si="53"/>
        <v>ｱﾍﾞ ｺｳﾀ</v>
      </c>
      <c r="O1721" t="str">
        <f>$J1721&amp;" "&amp;$I1721&amp;" "&amp;"("&amp;$F1721&amp;")"</f>
        <v>JPN Kota (3)</v>
      </c>
      <c r="P1721" t="s">
        <v>4766</v>
      </c>
      <c r="Q1721" t="s">
        <v>4807</v>
      </c>
      <c r="R1721" s="118" t="str">
        <f>IF($B1721="","",RIGHT($E1721*1000+100+COUNTIF($E$2:$E1721,$E1721),9))</f>
        <v>040822101</v>
      </c>
    </row>
    <row r="1722" spans="1:18" customFormat="1" x14ac:dyDescent="0.4">
      <c r="A1722" s="259" t="s">
        <v>719</v>
      </c>
      <c r="B1722" s="259">
        <v>1721</v>
      </c>
      <c r="C1722" s="259" t="s">
        <v>4117</v>
      </c>
      <c r="D1722" s="259" t="s">
        <v>4118</v>
      </c>
      <c r="E1722" s="261">
        <v>20040810</v>
      </c>
      <c r="F1722" s="262">
        <v>3</v>
      </c>
      <c r="G1722">
        <v>28</v>
      </c>
      <c r="H1722" s="263" t="s">
        <v>616</v>
      </c>
      <c r="I1722" s="263" t="s">
        <v>136</v>
      </c>
      <c r="J1722" t="s">
        <v>4807</v>
      </c>
      <c r="L1722">
        <f>IFERROR(INDEX(所属情報!$E:$E,MATCH(男子登録情報!A1722,所属情報!$A:$A,0)),"")</f>
        <v>492234</v>
      </c>
      <c r="M1722" t="str">
        <f t="shared" si="52"/>
        <v>石原　健太朗 (3)</v>
      </c>
      <c r="N1722" t="str">
        <f t="shared" si="53"/>
        <v>ｲｼﾊﾗ ｹﾝﾀﾛｳ</v>
      </c>
      <c r="O1722" t="str">
        <f>$J1722&amp;" "&amp;$I1722&amp;" "&amp;"("&amp;$F1722&amp;")"</f>
        <v>JPN Kentaro (3)</v>
      </c>
      <c r="P1722" t="s">
        <v>4766</v>
      </c>
      <c r="Q1722" t="s">
        <v>4807</v>
      </c>
      <c r="R1722" s="118" t="str">
        <f>IF($B1722="","",RIGHT($E1722*1000+100+COUNTIF($E$2:$E1722,$E1722),9))</f>
        <v>040810101</v>
      </c>
    </row>
    <row r="1723" spans="1:18" customFormat="1" x14ac:dyDescent="0.4">
      <c r="A1723" s="259" t="s">
        <v>719</v>
      </c>
      <c r="B1723" s="259">
        <v>1722</v>
      </c>
      <c r="C1723" s="259" t="s">
        <v>4119</v>
      </c>
      <c r="D1723" s="259" t="s">
        <v>4120</v>
      </c>
      <c r="E1723" s="261">
        <v>20030502</v>
      </c>
      <c r="F1723" s="262">
        <v>3</v>
      </c>
      <c r="G1723">
        <v>28</v>
      </c>
      <c r="H1723" s="263" t="s">
        <v>4576</v>
      </c>
      <c r="I1723" s="263" t="s">
        <v>981</v>
      </c>
      <c r="J1723" t="s">
        <v>4807</v>
      </c>
      <c r="L1723">
        <f>IFERROR(INDEX(所属情報!$E:$E,MATCH(男子登録情報!A1723,所属情報!$A:$A,0)),"")</f>
        <v>492234</v>
      </c>
      <c r="M1723" t="str">
        <f t="shared" si="52"/>
        <v>川端　善 (3)</v>
      </c>
      <c r="N1723" t="str">
        <f t="shared" si="53"/>
        <v>ｶﾜﾊﾞﾀ ｾﾞﾝ</v>
      </c>
      <c r="O1723" t="str">
        <f>$J1723&amp;" "&amp;$I1723&amp;" "&amp;"("&amp;$F1723&amp;")"</f>
        <v>JPN Zen (3)</v>
      </c>
      <c r="P1723" t="s">
        <v>4766</v>
      </c>
      <c r="Q1723" t="s">
        <v>4807</v>
      </c>
      <c r="R1723" s="118" t="str">
        <f>IF($B1723="","",RIGHT($E1723*1000+100+COUNTIF($E$2:$E1723,$E1723),9))</f>
        <v>030502102</v>
      </c>
    </row>
    <row r="1724" spans="1:18" customFormat="1" x14ac:dyDescent="0.4">
      <c r="A1724" s="259" t="s">
        <v>719</v>
      </c>
      <c r="B1724" s="259">
        <v>1723</v>
      </c>
      <c r="C1724" s="259" t="s">
        <v>4121</v>
      </c>
      <c r="D1724" s="259" t="s">
        <v>4122</v>
      </c>
      <c r="E1724" s="261">
        <v>20051202</v>
      </c>
      <c r="F1724" s="262">
        <v>2</v>
      </c>
      <c r="G1724">
        <v>28</v>
      </c>
      <c r="H1724" s="263" t="s">
        <v>56</v>
      </c>
      <c r="I1724" s="263" t="s">
        <v>4590</v>
      </c>
      <c r="J1724" t="s">
        <v>4807</v>
      </c>
      <c r="L1724">
        <f>IFERROR(INDEX(所属情報!$E:$E,MATCH(男子登録情報!A1724,所属情報!$A:$A,0)),"")</f>
        <v>492234</v>
      </c>
      <c r="M1724" t="str">
        <f t="shared" si="52"/>
        <v>村上　堅亮 (2)</v>
      </c>
      <c r="N1724" t="str">
        <f t="shared" si="53"/>
        <v>ﾑﾗｶﾐ ｹﾝﾘｮｳ</v>
      </c>
      <c r="O1724" t="str">
        <f>$J1724&amp;" "&amp;$I1724&amp;" "&amp;"("&amp;$F1724&amp;")"</f>
        <v>JPN Kenryo (2)</v>
      </c>
      <c r="P1724" t="s">
        <v>4766</v>
      </c>
      <c r="Q1724" t="s">
        <v>4807</v>
      </c>
      <c r="R1724" s="118" t="str">
        <f>IF($B1724="","",RIGHT($E1724*1000+100+COUNTIF($E$2:$E1724,$E1724),9))</f>
        <v>051202101</v>
      </c>
    </row>
    <row r="1725" spans="1:18" customFormat="1" x14ac:dyDescent="0.4">
      <c r="A1725" s="259" t="s">
        <v>719</v>
      </c>
      <c r="B1725" s="259">
        <v>1724</v>
      </c>
      <c r="C1725" s="259" t="s">
        <v>6082</v>
      </c>
      <c r="D1725" s="259" t="s">
        <v>6083</v>
      </c>
      <c r="E1725" s="261">
        <v>20060208</v>
      </c>
      <c r="F1725" s="262">
        <v>2</v>
      </c>
      <c r="G1725">
        <v>28</v>
      </c>
      <c r="H1725" s="263" t="s">
        <v>491</v>
      </c>
      <c r="I1725" s="263" t="s">
        <v>183</v>
      </c>
      <c r="J1725" t="s">
        <v>4807</v>
      </c>
      <c r="L1725">
        <f>IFERROR(INDEX(所属情報!$E:$E,MATCH(男子登録情報!A1725,所属情報!$A:$A,0)),"")</f>
        <v>492234</v>
      </c>
      <c r="M1725" t="str">
        <f t="shared" si="52"/>
        <v>坂口　彰良 (2)</v>
      </c>
      <c r="N1725" t="str">
        <f t="shared" si="53"/>
        <v>ｻｶｸﾞﾁ ｱｷﾗ</v>
      </c>
      <c r="O1725" t="str">
        <f>$J1725&amp;" "&amp;$I1725&amp;" "&amp;"("&amp;$F1725&amp;")"</f>
        <v>JPN Akira (2)</v>
      </c>
      <c r="P1725" t="s">
        <v>4766</v>
      </c>
      <c r="Q1725" t="s">
        <v>4807</v>
      </c>
      <c r="R1725" s="118" t="str">
        <f>IF($B1725="","",RIGHT($E1725*1000+100+COUNTIF($E$2:$E1725,$E1725),9))</f>
        <v>060208103</v>
      </c>
    </row>
    <row r="1726" spans="1:18" customFormat="1" x14ac:dyDescent="0.4">
      <c r="A1726" s="259" t="s">
        <v>719</v>
      </c>
      <c r="B1726" s="259">
        <v>1725</v>
      </c>
      <c r="C1726" s="259" t="s">
        <v>6084</v>
      </c>
      <c r="D1726" s="259" t="s">
        <v>6085</v>
      </c>
      <c r="E1726" s="261">
        <v>20050609</v>
      </c>
      <c r="F1726" s="262">
        <v>2</v>
      </c>
      <c r="G1726">
        <v>28</v>
      </c>
      <c r="H1726" s="263" t="s">
        <v>1103</v>
      </c>
      <c r="I1726" s="263" t="s">
        <v>338</v>
      </c>
      <c r="J1726" t="s">
        <v>4807</v>
      </c>
      <c r="L1726">
        <f>IFERROR(INDEX(所属情報!$E:$E,MATCH(男子登録情報!A1726,所属情報!$A:$A,0)),"")</f>
        <v>492234</v>
      </c>
      <c r="M1726" t="str">
        <f t="shared" si="52"/>
        <v>青山　昇平 (2)</v>
      </c>
      <c r="N1726" t="str">
        <f t="shared" si="53"/>
        <v>ｱｵﾔﾏ ｼｮｳﾍｲ</v>
      </c>
      <c r="O1726" t="str">
        <f>$J1726&amp;" "&amp;$I1726&amp;" "&amp;"("&amp;$F1726&amp;")"</f>
        <v>JPN Shohei (2)</v>
      </c>
      <c r="P1726" t="s">
        <v>4765</v>
      </c>
      <c r="Q1726" t="s">
        <v>4807</v>
      </c>
      <c r="R1726" s="118" t="str">
        <f>IF($B1726="","",RIGHT($E1726*1000+100+COUNTIF($E$2:$E1726,$E1726),9))</f>
        <v>050609104</v>
      </c>
    </row>
    <row r="1727" spans="1:18" customFormat="1" x14ac:dyDescent="0.4">
      <c r="A1727" s="259" t="s">
        <v>719</v>
      </c>
      <c r="B1727" s="259">
        <v>1726</v>
      </c>
      <c r="C1727" s="259" t="s">
        <v>6086</v>
      </c>
      <c r="D1727" s="259" t="s">
        <v>6087</v>
      </c>
      <c r="E1727" s="261">
        <v>20060210</v>
      </c>
      <c r="F1727" s="262">
        <v>2</v>
      </c>
      <c r="G1727">
        <v>28</v>
      </c>
      <c r="H1727" s="263" t="s">
        <v>736</v>
      </c>
      <c r="I1727" s="263" t="s">
        <v>119</v>
      </c>
      <c r="J1727" t="s">
        <v>4807</v>
      </c>
      <c r="L1727">
        <f>IFERROR(INDEX(所属情報!$E:$E,MATCH(男子登録情報!A1727,所属情報!$A:$A,0)),"")</f>
        <v>492234</v>
      </c>
      <c r="M1727" t="str">
        <f t="shared" si="52"/>
        <v>須多　和希 (2)</v>
      </c>
      <c r="N1727" t="str">
        <f t="shared" si="53"/>
        <v>ｽﾀﾞ ｶｽﾞｷ</v>
      </c>
      <c r="O1727" t="str">
        <f>$J1727&amp;" "&amp;$I1727&amp;" "&amp;"("&amp;$F1727&amp;")"</f>
        <v>JPN Kazuki (2)</v>
      </c>
      <c r="P1727" t="s">
        <v>4766</v>
      </c>
      <c r="Q1727" t="s">
        <v>4807</v>
      </c>
      <c r="R1727" s="118" t="str">
        <f>IF($B1727="","",RIGHT($E1727*1000+100+COUNTIF($E$2:$E1727,$E1727),9))</f>
        <v>060210102</v>
      </c>
    </row>
    <row r="1728" spans="1:18" customFormat="1" x14ac:dyDescent="0.4">
      <c r="A1728" s="259" t="s">
        <v>719</v>
      </c>
      <c r="B1728" s="259">
        <v>1727</v>
      </c>
      <c r="C1728" s="259" t="s">
        <v>6088</v>
      </c>
      <c r="D1728" s="259" t="s">
        <v>6089</v>
      </c>
      <c r="E1728" s="261">
        <v>20051024</v>
      </c>
      <c r="F1728" s="262">
        <v>2</v>
      </c>
      <c r="G1728">
        <v>28</v>
      </c>
      <c r="H1728" s="263" t="s">
        <v>6778</v>
      </c>
      <c r="I1728" s="263" t="s">
        <v>526</v>
      </c>
      <c r="J1728" t="s">
        <v>4807</v>
      </c>
      <c r="L1728">
        <f>IFERROR(INDEX(所属情報!$E:$E,MATCH(男子登録情報!A1728,所属情報!$A:$A,0)),"")</f>
        <v>492234</v>
      </c>
      <c r="M1728" t="str">
        <f t="shared" si="52"/>
        <v>野高　廉央 (2)</v>
      </c>
      <c r="N1728" t="str">
        <f t="shared" si="53"/>
        <v>ﾉﾀﾞｶ ﾚｵ</v>
      </c>
      <c r="O1728" t="str">
        <f>$J1728&amp;" "&amp;$I1728&amp;" "&amp;"("&amp;$F1728&amp;")"</f>
        <v>JPN Reo (2)</v>
      </c>
      <c r="P1728" t="s">
        <v>4766</v>
      </c>
      <c r="Q1728" t="s">
        <v>4807</v>
      </c>
      <c r="R1728" s="118" t="str">
        <f>IF($B1728="","",RIGHT($E1728*1000+100+COUNTIF($E$2:$E1728,$E1728),9))</f>
        <v>051024104</v>
      </c>
    </row>
    <row r="1729" spans="1:18" customFormat="1" x14ac:dyDescent="0.4">
      <c r="A1729" s="259" t="s">
        <v>719</v>
      </c>
      <c r="B1729" s="259">
        <v>1728</v>
      </c>
      <c r="C1729" s="259" t="s">
        <v>6090</v>
      </c>
      <c r="D1729" s="259" t="s">
        <v>6091</v>
      </c>
      <c r="E1729" s="261">
        <v>20050711</v>
      </c>
      <c r="F1729" s="262">
        <v>2</v>
      </c>
      <c r="G1729">
        <v>28</v>
      </c>
      <c r="H1729" s="263" t="s">
        <v>124</v>
      </c>
      <c r="I1729" s="263" t="s">
        <v>36</v>
      </c>
      <c r="J1729" t="s">
        <v>4807</v>
      </c>
      <c r="L1729">
        <f>IFERROR(INDEX(所属情報!$E:$E,MATCH(男子登録情報!A1729,所属情報!$A:$A,0)),"")</f>
        <v>492234</v>
      </c>
      <c r="M1729" t="str">
        <f t="shared" si="52"/>
        <v>石井　佑樹 (2)</v>
      </c>
      <c r="N1729" t="str">
        <f t="shared" si="53"/>
        <v>ｲｼｲ ﾕｳｷ</v>
      </c>
      <c r="O1729" t="str">
        <f>$J1729&amp;" "&amp;$I1729&amp;" "&amp;"("&amp;$F1729&amp;")"</f>
        <v>JPN Yuki (2)</v>
      </c>
      <c r="P1729" t="s">
        <v>4765</v>
      </c>
      <c r="Q1729" t="s">
        <v>4807</v>
      </c>
      <c r="R1729" s="118" t="str">
        <f>IF($B1729="","",RIGHT($E1729*1000+100+COUNTIF($E$2:$E1729,$E1729),9))</f>
        <v>050711101</v>
      </c>
    </row>
    <row r="1730" spans="1:18" customFormat="1" x14ac:dyDescent="0.4">
      <c r="A1730" s="259" t="s">
        <v>719</v>
      </c>
      <c r="B1730" s="259">
        <v>1729</v>
      </c>
      <c r="C1730" s="259" t="s">
        <v>6092</v>
      </c>
      <c r="D1730" s="259" t="s">
        <v>6093</v>
      </c>
      <c r="E1730" s="261">
        <v>20050516</v>
      </c>
      <c r="F1730" s="262">
        <v>2</v>
      </c>
      <c r="G1730">
        <v>28</v>
      </c>
      <c r="H1730" s="263" t="s">
        <v>126</v>
      </c>
      <c r="I1730" s="263" t="s">
        <v>128</v>
      </c>
      <c r="J1730" t="s">
        <v>4807</v>
      </c>
      <c r="L1730">
        <f>IFERROR(INDEX(所属情報!$E:$E,MATCH(男子登録情報!A1730,所属情報!$A:$A,0)),"")</f>
        <v>492234</v>
      </c>
      <c r="M1730" t="str">
        <f t="shared" ref="M1730:M1793" si="54">$C1730&amp;" "&amp;"("&amp;$F1730&amp;")"</f>
        <v>中田　衆士 (2)</v>
      </c>
      <c r="N1730" t="str">
        <f t="shared" si="53"/>
        <v>ﾅｶﾀ ｼｭｳﾄ</v>
      </c>
      <c r="O1730" t="str">
        <f>$J1730&amp;" "&amp;$I1730&amp;" "&amp;"("&amp;$F1730&amp;")"</f>
        <v>JPN Shuto (2)</v>
      </c>
      <c r="P1730" t="s">
        <v>4766</v>
      </c>
      <c r="Q1730" t="s">
        <v>4807</v>
      </c>
      <c r="R1730" s="118" t="str">
        <f>IF($B1730="","",RIGHT($E1730*1000+100+COUNTIF($E$2:$E1730,$E1730),9))</f>
        <v>050516103</v>
      </c>
    </row>
    <row r="1731" spans="1:18" customFormat="1" x14ac:dyDescent="0.4">
      <c r="A1731" s="259" t="s">
        <v>719</v>
      </c>
      <c r="B1731" s="259">
        <v>1730</v>
      </c>
      <c r="C1731" s="259" t="s">
        <v>6094</v>
      </c>
      <c r="D1731" s="259" t="s">
        <v>6095</v>
      </c>
      <c r="E1731" s="261">
        <v>20060318</v>
      </c>
      <c r="F1731" s="262">
        <v>2</v>
      </c>
      <c r="G1731">
        <v>28</v>
      </c>
      <c r="H1731" s="263" t="s">
        <v>6726</v>
      </c>
      <c r="I1731" s="263" t="s">
        <v>6779</v>
      </c>
      <c r="J1731" t="s">
        <v>4807</v>
      </c>
      <c r="L1731">
        <f>IFERROR(INDEX(所属情報!$E:$E,MATCH(男子登録情報!A1731,所属情報!$A:$A,0)),"")</f>
        <v>492234</v>
      </c>
      <c r="M1731" t="str">
        <f t="shared" si="54"/>
        <v>神澤　るか (2)</v>
      </c>
      <c r="N1731" t="str">
        <f t="shared" ref="N1731:N1794" si="55">$D1731</f>
        <v>ｶﾝｻﾞﾜ ﾙｶ</v>
      </c>
      <c r="O1731" t="str">
        <f>$J1731&amp;" "&amp;$I1731&amp;" "&amp;"("&amp;$F1731&amp;")"</f>
        <v>JPN Ruka (2)</v>
      </c>
      <c r="P1731" t="s">
        <v>4766</v>
      </c>
      <c r="Q1731" t="s">
        <v>4807</v>
      </c>
      <c r="R1731" s="118" t="str">
        <f>IF($B1731="","",RIGHT($E1731*1000+100+COUNTIF($E$2:$E1731,$E1731),9))</f>
        <v>060318101</v>
      </c>
    </row>
    <row r="1732" spans="1:18" customFormat="1" x14ac:dyDescent="0.4">
      <c r="A1732" s="259" t="s">
        <v>719</v>
      </c>
      <c r="B1732" s="259">
        <v>1731</v>
      </c>
      <c r="C1732" s="259" t="s">
        <v>6096</v>
      </c>
      <c r="D1732" s="259" t="s">
        <v>6097</v>
      </c>
      <c r="E1732" s="261">
        <v>20050826</v>
      </c>
      <c r="F1732" s="262">
        <v>2</v>
      </c>
      <c r="G1732">
        <v>29</v>
      </c>
      <c r="H1732" s="263" t="s">
        <v>6780</v>
      </c>
      <c r="I1732" s="263" t="s">
        <v>84</v>
      </c>
      <c r="J1732" t="s">
        <v>4807</v>
      </c>
      <c r="L1732">
        <f>IFERROR(INDEX(所属情報!$E:$E,MATCH(男子登録情報!A1732,所属情報!$A:$A,0)),"")</f>
        <v>492234</v>
      </c>
      <c r="M1732" t="str">
        <f t="shared" si="54"/>
        <v>藤山　太地 (2)</v>
      </c>
      <c r="N1732" t="str">
        <f t="shared" si="55"/>
        <v>ﾄﾔﾏ ﾀｲﾁ</v>
      </c>
      <c r="O1732" t="str">
        <f>$J1732&amp;" "&amp;$I1732&amp;" "&amp;"("&amp;$F1732&amp;")"</f>
        <v>JPN Taichi (2)</v>
      </c>
      <c r="P1732" t="s">
        <v>4766</v>
      </c>
      <c r="Q1732" t="s">
        <v>4807</v>
      </c>
      <c r="R1732" s="118" t="str">
        <f>IF($B1732="","",RIGHT($E1732*1000+100+COUNTIF($E$2:$E1732,$E1732),9))</f>
        <v>050826103</v>
      </c>
    </row>
    <row r="1733" spans="1:18" customFormat="1" x14ac:dyDescent="0.4">
      <c r="A1733" s="259" t="s">
        <v>719</v>
      </c>
      <c r="B1733" s="259">
        <v>1732</v>
      </c>
      <c r="C1733" s="259" t="s">
        <v>6098</v>
      </c>
      <c r="D1733" s="259" t="s">
        <v>6099</v>
      </c>
      <c r="E1733" s="261">
        <v>20050514</v>
      </c>
      <c r="F1733" s="262">
        <v>2</v>
      </c>
      <c r="G1733">
        <v>28</v>
      </c>
      <c r="H1733" s="263" t="s">
        <v>6781</v>
      </c>
      <c r="I1733" s="263" t="s">
        <v>386</v>
      </c>
      <c r="J1733" t="s">
        <v>4807</v>
      </c>
      <c r="L1733">
        <f>IFERROR(INDEX(所属情報!$E:$E,MATCH(男子登録情報!A1733,所属情報!$A:$A,0)),"")</f>
        <v>492234</v>
      </c>
      <c r="M1733" t="str">
        <f t="shared" si="54"/>
        <v>里吉　恵太 (2)</v>
      </c>
      <c r="N1733" t="str">
        <f t="shared" si="55"/>
        <v>ｻﾄﾖｼ ｹｲﾀ</v>
      </c>
      <c r="O1733" t="str">
        <f>$J1733&amp;" "&amp;$I1733&amp;" "&amp;"("&amp;$F1733&amp;")"</f>
        <v>JPN Keita (2)</v>
      </c>
      <c r="P1733" t="s">
        <v>4766</v>
      </c>
      <c r="Q1733" t="s">
        <v>4807</v>
      </c>
      <c r="R1733" s="118" t="str">
        <f>IF($B1733="","",RIGHT($E1733*1000+100+COUNTIF($E$2:$E1733,$E1733),9))</f>
        <v>050514105</v>
      </c>
    </row>
    <row r="1734" spans="1:18" customFormat="1" x14ac:dyDescent="0.4">
      <c r="A1734" s="259" t="s">
        <v>719</v>
      </c>
      <c r="B1734" s="259">
        <v>1733</v>
      </c>
      <c r="C1734" s="259" t="s">
        <v>6100</v>
      </c>
      <c r="D1734" s="259" t="s">
        <v>6101</v>
      </c>
      <c r="E1734" s="261">
        <v>20060328</v>
      </c>
      <c r="F1734" s="262">
        <v>2</v>
      </c>
      <c r="G1734">
        <v>28</v>
      </c>
      <c r="H1734" s="263" t="s">
        <v>153</v>
      </c>
      <c r="I1734" s="263" t="s">
        <v>732</v>
      </c>
      <c r="J1734" t="s">
        <v>4807</v>
      </c>
      <c r="L1734">
        <f>IFERROR(INDEX(所属情報!$E:$E,MATCH(男子登録情報!A1734,所属情報!$A:$A,0)),"")</f>
        <v>492234</v>
      </c>
      <c r="M1734" t="str">
        <f t="shared" si="54"/>
        <v>鈴木　智徳 (2)</v>
      </c>
      <c r="N1734" t="str">
        <f t="shared" si="55"/>
        <v>ｽｽﾞｷ ﾄﾓﾉﾘ</v>
      </c>
      <c r="O1734" t="str">
        <f>$J1734&amp;" "&amp;$I1734&amp;" "&amp;"("&amp;$F1734&amp;")"</f>
        <v>JPN Tomonori (2)</v>
      </c>
      <c r="P1734" t="s">
        <v>4766</v>
      </c>
      <c r="Q1734" t="s">
        <v>4807</v>
      </c>
      <c r="R1734" s="118" t="str">
        <f>IF($B1734="","",RIGHT($E1734*1000+100+COUNTIF($E$2:$E1734,$E1734),9))</f>
        <v>060328101</v>
      </c>
    </row>
    <row r="1735" spans="1:18" customFormat="1" x14ac:dyDescent="0.4">
      <c r="A1735" s="259" t="s">
        <v>719</v>
      </c>
      <c r="B1735" s="259">
        <v>1734</v>
      </c>
      <c r="C1735" s="259" t="s">
        <v>6102</v>
      </c>
      <c r="D1735" s="259" t="s">
        <v>6103</v>
      </c>
      <c r="E1735" s="261">
        <v>20051103</v>
      </c>
      <c r="F1735" s="262">
        <v>2</v>
      </c>
      <c r="G1735">
        <v>27</v>
      </c>
      <c r="H1735" s="263" t="s">
        <v>4525</v>
      </c>
      <c r="I1735" s="263" t="s">
        <v>6782</v>
      </c>
      <c r="J1735" t="s">
        <v>4807</v>
      </c>
      <c r="L1735">
        <f>IFERROR(INDEX(所属情報!$E:$E,MATCH(男子登録情報!A1735,所属情報!$A:$A,0)),"")</f>
        <v>492234</v>
      </c>
      <c r="M1735" t="str">
        <f t="shared" si="54"/>
        <v>石橋　孝梓 (2)</v>
      </c>
      <c r="N1735" t="str">
        <f t="shared" si="55"/>
        <v>ｲｼﾊﾞｼ ﾀｶｼ</v>
      </c>
      <c r="O1735" t="str">
        <f>$J1735&amp;" "&amp;$I1735&amp;" "&amp;"("&amp;$F1735&amp;")"</f>
        <v>JPN Takashi (2)</v>
      </c>
      <c r="P1735" t="s">
        <v>4766</v>
      </c>
      <c r="Q1735" t="s">
        <v>4807</v>
      </c>
      <c r="R1735" s="118" t="str">
        <f>IF($B1735="","",RIGHT($E1735*1000+100+COUNTIF($E$2:$E1735,$E1735),9))</f>
        <v>051103103</v>
      </c>
    </row>
    <row r="1736" spans="1:18" customFormat="1" x14ac:dyDescent="0.4">
      <c r="A1736" s="259" t="s">
        <v>719</v>
      </c>
      <c r="B1736" s="259">
        <v>1735</v>
      </c>
      <c r="C1736" s="259" t="s">
        <v>6104</v>
      </c>
      <c r="D1736" s="259" t="s">
        <v>6105</v>
      </c>
      <c r="E1736" s="261">
        <v>20060228</v>
      </c>
      <c r="F1736" s="262">
        <v>2</v>
      </c>
      <c r="G1736">
        <v>28</v>
      </c>
      <c r="H1736" s="263" t="s">
        <v>6783</v>
      </c>
      <c r="I1736" s="263" t="s">
        <v>55</v>
      </c>
      <c r="J1736" t="s">
        <v>4807</v>
      </c>
      <c r="L1736">
        <f>IFERROR(INDEX(所属情報!$E:$E,MATCH(男子登録情報!A1736,所属情報!$A:$A,0)),"")</f>
        <v>492234</v>
      </c>
      <c r="M1736" t="str">
        <f t="shared" si="54"/>
        <v>宮松　諒 (2)</v>
      </c>
      <c r="N1736" t="str">
        <f t="shared" si="55"/>
        <v>ﾐﾔﾏﾂ ﾘｮｳ</v>
      </c>
      <c r="O1736" t="str">
        <f>$J1736&amp;" "&amp;$I1736&amp;" "&amp;"("&amp;$F1736&amp;")"</f>
        <v>JPN Ryo (2)</v>
      </c>
      <c r="P1736" t="s">
        <v>4766</v>
      </c>
      <c r="Q1736" t="s">
        <v>4807</v>
      </c>
      <c r="R1736" s="118" t="str">
        <f>IF($B1736="","",RIGHT($E1736*1000+100+COUNTIF($E$2:$E1736,$E1736),9))</f>
        <v>060228103</v>
      </c>
    </row>
    <row r="1737" spans="1:18" customFormat="1" x14ac:dyDescent="0.4">
      <c r="A1737" s="259" t="s">
        <v>719</v>
      </c>
      <c r="B1737" s="259">
        <v>1736</v>
      </c>
      <c r="C1737" s="259" t="s">
        <v>6106</v>
      </c>
      <c r="D1737" s="259" t="s">
        <v>6107</v>
      </c>
      <c r="E1737" s="261">
        <v>20051007</v>
      </c>
      <c r="F1737" s="262">
        <v>2</v>
      </c>
      <c r="G1737">
        <v>27</v>
      </c>
      <c r="H1737" s="263" t="s">
        <v>6784</v>
      </c>
      <c r="I1737" s="263" t="s">
        <v>324</v>
      </c>
      <c r="J1737" t="s">
        <v>4807</v>
      </c>
      <c r="L1737">
        <f>IFERROR(INDEX(所属情報!$E:$E,MATCH(男子登録情報!A1737,所属情報!$A:$A,0)),"")</f>
        <v>492234</v>
      </c>
      <c r="M1737" t="str">
        <f t="shared" si="54"/>
        <v>浦上　大和 (2)</v>
      </c>
      <c r="N1737" t="str">
        <f t="shared" si="55"/>
        <v>ｳﾗｶﾞﾐ ﾔﾏﾄ</v>
      </c>
      <c r="O1737" t="str">
        <f>$J1737&amp;" "&amp;$I1737&amp;" "&amp;"("&amp;$F1737&amp;")"</f>
        <v>JPN Yamato (2)</v>
      </c>
      <c r="P1737" t="s">
        <v>4777</v>
      </c>
      <c r="Q1737" t="s">
        <v>4807</v>
      </c>
      <c r="R1737" s="118" t="str">
        <f>IF($B1737="","",RIGHT($E1737*1000+100+COUNTIF($E$2:$E1737,$E1737),9))</f>
        <v>051007102</v>
      </c>
    </row>
    <row r="1738" spans="1:18" customFormat="1" x14ac:dyDescent="0.4">
      <c r="A1738" s="259" t="s">
        <v>719</v>
      </c>
      <c r="B1738" s="259">
        <v>1737</v>
      </c>
      <c r="C1738" s="259" t="s">
        <v>6108</v>
      </c>
      <c r="D1738" s="259" t="s">
        <v>6109</v>
      </c>
      <c r="E1738" s="261">
        <v>20050629</v>
      </c>
      <c r="F1738" s="262">
        <v>2</v>
      </c>
      <c r="G1738">
        <v>29</v>
      </c>
      <c r="H1738" s="263" t="s">
        <v>3220</v>
      </c>
      <c r="I1738" s="263" t="s">
        <v>118</v>
      </c>
      <c r="J1738" t="s">
        <v>4807</v>
      </c>
      <c r="L1738">
        <f>IFERROR(INDEX(所属情報!$E:$E,MATCH(男子登録情報!A1738,所属情報!$A:$A,0)),"")</f>
        <v>492234</v>
      </c>
      <c r="M1738" t="str">
        <f t="shared" si="54"/>
        <v>農本　駿 (2)</v>
      </c>
      <c r="N1738" t="str">
        <f t="shared" si="55"/>
        <v>ﾉｳﾓﾄ ｼｭﾝ</v>
      </c>
      <c r="O1738" t="str">
        <f>$J1738&amp;" "&amp;$I1738&amp;" "&amp;"("&amp;$F1738&amp;")"</f>
        <v>JPN Shun (2)</v>
      </c>
      <c r="P1738" t="s">
        <v>4771</v>
      </c>
      <c r="Q1738" t="s">
        <v>4807</v>
      </c>
      <c r="R1738" s="118" t="str">
        <f>IF($B1738="","",RIGHT($E1738*1000+100+COUNTIF($E$2:$E1738,$E1738),9))</f>
        <v>050629101</v>
      </c>
    </row>
    <row r="1739" spans="1:18" customFormat="1" x14ac:dyDescent="0.4">
      <c r="A1739" s="259" t="s">
        <v>719</v>
      </c>
      <c r="B1739" s="259">
        <v>1738</v>
      </c>
      <c r="C1739" s="259" t="s">
        <v>6110</v>
      </c>
      <c r="D1739" s="259" t="s">
        <v>6111</v>
      </c>
      <c r="E1739" s="261">
        <v>20051107</v>
      </c>
      <c r="F1739" s="262">
        <v>2</v>
      </c>
      <c r="G1739">
        <v>27</v>
      </c>
      <c r="H1739" s="263" t="s">
        <v>4420</v>
      </c>
      <c r="I1739" s="263" t="s">
        <v>103</v>
      </c>
      <c r="J1739" t="s">
        <v>4807</v>
      </c>
      <c r="L1739">
        <f>IFERROR(INDEX(所属情報!$E:$E,MATCH(男子登録情報!A1739,所属情報!$A:$A,0)),"")</f>
        <v>492234</v>
      </c>
      <c r="M1739" t="str">
        <f t="shared" si="54"/>
        <v>神本　康介 (2)</v>
      </c>
      <c r="N1739" t="str">
        <f t="shared" si="55"/>
        <v>ｶﾐﾓﾄ ｺｳｽｹ</v>
      </c>
      <c r="O1739" t="str">
        <f>$J1739&amp;" "&amp;$I1739&amp;" "&amp;"("&amp;$F1739&amp;")"</f>
        <v>JPN Kosuke (2)</v>
      </c>
      <c r="P1739" t="s">
        <v>4771</v>
      </c>
      <c r="Q1739" t="s">
        <v>4807</v>
      </c>
      <c r="R1739" s="118" t="str">
        <f>IF($B1739="","",RIGHT($E1739*1000+100+COUNTIF($E$2:$E1739,$E1739),9))</f>
        <v>051107102</v>
      </c>
    </row>
    <row r="1740" spans="1:18" customFormat="1" x14ac:dyDescent="0.4">
      <c r="A1740" s="259" t="s">
        <v>719</v>
      </c>
      <c r="B1740" s="259">
        <v>1739</v>
      </c>
      <c r="C1740" s="259" t="s">
        <v>6112</v>
      </c>
      <c r="D1740" s="259" t="s">
        <v>6113</v>
      </c>
      <c r="E1740" s="261">
        <v>20051111</v>
      </c>
      <c r="F1740" s="262">
        <v>2</v>
      </c>
      <c r="G1740">
        <v>28</v>
      </c>
      <c r="H1740" s="263" t="s">
        <v>6785</v>
      </c>
      <c r="I1740" s="263" t="s">
        <v>68</v>
      </c>
      <c r="J1740" t="s">
        <v>4807</v>
      </c>
      <c r="L1740">
        <f>IFERROR(INDEX(所属情報!$E:$E,MATCH(男子登録情報!A1740,所属情報!$A:$A,0)),"")</f>
        <v>492234</v>
      </c>
      <c r="M1740" t="str">
        <f t="shared" si="54"/>
        <v>溝下　航太 (2)</v>
      </c>
      <c r="N1740" t="str">
        <f t="shared" si="55"/>
        <v>ﾐｿﾞｼﾀ ｺｳﾀ</v>
      </c>
      <c r="O1740" t="str">
        <f>$J1740&amp;" "&amp;$I1740&amp;" "&amp;"("&amp;$F1740&amp;")"</f>
        <v>JPN Kota (2)</v>
      </c>
      <c r="P1740" t="s">
        <v>4777</v>
      </c>
      <c r="Q1740" t="s">
        <v>4807</v>
      </c>
      <c r="R1740" s="118" t="str">
        <f>IF($B1740="","",RIGHT($E1740*1000+100+COUNTIF($E$2:$E1740,$E1740),9))</f>
        <v>051111102</v>
      </c>
    </row>
    <row r="1741" spans="1:18" customFormat="1" x14ac:dyDescent="0.4">
      <c r="A1741" s="259" t="s">
        <v>719</v>
      </c>
      <c r="B1741" s="259">
        <v>1740</v>
      </c>
      <c r="C1741" s="259" t="s">
        <v>6114</v>
      </c>
      <c r="D1741" s="259" t="s">
        <v>6115</v>
      </c>
      <c r="E1741" s="261">
        <v>20050527</v>
      </c>
      <c r="F1741" s="262">
        <v>2</v>
      </c>
      <c r="G1741">
        <v>28</v>
      </c>
      <c r="H1741" s="263" t="s">
        <v>932</v>
      </c>
      <c r="I1741" s="263" t="s">
        <v>181</v>
      </c>
      <c r="J1741" t="s">
        <v>4807</v>
      </c>
      <c r="L1741">
        <f>IFERROR(INDEX(所属情報!$E:$E,MATCH(男子登録情報!A1741,所属情報!$A:$A,0)),"")</f>
        <v>492234</v>
      </c>
      <c r="M1741" t="str">
        <f t="shared" si="54"/>
        <v>江田　裕人 (2)</v>
      </c>
      <c r="N1741" t="str">
        <f t="shared" si="55"/>
        <v>ｴﾀﾞ ﾕｳﾄ</v>
      </c>
      <c r="O1741" t="str">
        <f>$J1741&amp;" "&amp;$I1741&amp;" "&amp;"("&amp;$F1741&amp;")"</f>
        <v>JPN Yuto (2)</v>
      </c>
      <c r="P1741" t="s">
        <v>4770</v>
      </c>
      <c r="Q1741" t="s">
        <v>4807</v>
      </c>
      <c r="R1741" s="118" t="str">
        <f>IF($B1741="","",RIGHT($E1741*1000+100+COUNTIF($E$2:$E1741,$E1741),9))</f>
        <v>050527103</v>
      </c>
    </row>
    <row r="1742" spans="1:18" customFormat="1" x14ac:dyDescent="0.4">
      <c r="A1742" s="259" t="s">
        <v>719</v>
      </c>
      <c r="B1742" s="259">
        <v>1741</v>
      </c>
      <c r="C1742" s="259" t="s">
        <v>6116</v>
      </c>
      <c r="D1742" s="259" t="s">
        <v>6117</v>
      </c>
      <c r="E1742" s="261">
        <v>20050619</v>
      </c>
      <c r="F1742" s="262">
        <v>2</v>
      </c>
      <c r="G1742">
        <v>28</v>
      </c>
      <c r="H1742" s="263" t="s">
        <v>108</v>
      </c>
      <c r="I1742" s="263" t="s">
        <v>266</v>
      </c>
      <c r="J1742" t="s">
        <v>4807</v>
      </c>
      <c r="L1742">
        <f>IFERROR(INDEX(所属情報!$E:$E,MATCH(男子登録情報!A1742,所属情報!$A:$A,0)),"")</f>
        <v>492234</v>
      </c>
      <c r="M1742" t="str">
        <f t="shared" si="54"/>
        <v>田中　大晴 (2)</v>
      </c>
      <c r="N1742" t="str">
        <f t="shared" si="55"/>
        <v>ﾀﾅｶ ﾀｲｾｲ</v>
      </c>
      <c r="O1742" t="str">
        <f>$J1742&amp;" "&amp;$I1742&amp;" "&amp;"("&amp;$F1742&amp;")"</f>
        <v>JPN Taisei (2)</v>
      </c>
      <c r="P1742" t="s">
        <v>4770</v>
      </c>
      <c r="Q1742" t="s">
        <v>4807</v>
      </c>
      <c r="R1742" s="118" t="str">
        <f>IF($B1742="","",RIGHT($E1742*1000+100+COUNTIF($E$2:$E1742,$E1742),9))</f>
        <v>050619102</v>
      </c>
    </row>
    <row r="1743" spans="1:18" customFormat="1" x14ac:dyDescent="0.4">
      <c r="A1743" s="259" t="s">
        <v>719</v>
      </c>
      <c r="B1743" s="259">
        <v>1742</v>
      </c>
      <c r="C1743" s="259" t="s">
        <v>6118</v>
      </c>
      <c r="D1743" s="259" t="s">
        <v>6119</v>
      </c>
      <c r="E1743" s="261">
        <v>20061115</v>
      </c>
      <c r="F1743" s="262">
        <v>1</v>
      </c>
      <c r="G1743">
        <v>28</v>
      </c>
      <c r="H1743" s="263" t="s">
        <v>30</v>
      </c>
      <c r="I1743" s="263" t="s">
        <v>37</v>
      </c>
      <c r="J1743" t="s">
        <v>4807</v>
      </c>
      <c r="L1743">
        <f>IFERROR(INDEX(所属情報!$E:$E,MATCH(男子登録情報!A1743,所属情報!$A:$A,0)),"")</f>
        <v>492234</v>
      </c>
      <c r="M1743" t="str">
        <f t="shared" si="54"/>
        <v>岡田　晴希 (1)</v>
      </c>
      <c r="N1743" t="str">
        <f t="shared" si="55"/>
        <v>ｵｶﾀﾞ ﾊﾙｷ</v>
      </c>
      <c r="O1743" t="str">
        <f>$J1743&amp;" "&amp;$I1743&amp;" "&amp;"("&amp;$F1743&amp;")"</f>
        <v>JPN Haruki (1)</v>
      </c>
      <c r="P1743" t="s">
        <v>4770</v>
      </c>
      <c r="Q1743" t="s">
        <v>4807</v>
      </c>
      <c r="R1743" s="118" t="str">
        <f>IF($B1743="","",RIGHT($E1743*1000+100+COUNTIF($E$2:$E1743,$E1743),9))</f>
        <v>061115101</v>
      </c>
    </row>
    <row r="1744" spans="1:18" customFormat="1" x14ac:dyDescent="0.4">
      <c r="A1744" s="259" t="s">
        <v>719</v>
      </c>
      <c r="B1744" s="259">
        <v>1743</v>
      </c>
      <c r="C1744" s="259" t="s">
        <v>6120</v>
      </c>
      <c r="D1744" s="259" t="s">
        <v>6121</v>
      </c>
      <c r="E1744" s="261">
        <v>20060627</v>
      </c>
      <c r="F1744" s="262">
        <v>1</v>
      </c>
      <c r="G1744">
        <v>34</v>
      </c>
      <c r="H1744" s="263" t="s">
        <v>6786</v>
      </c>
      <c r="I1744" s="263" t="s">
        <v>222</v>
      </c>
      <c r="J1744" t="s">
        <v>4807</v>
      </c>
      <c r="L1744">
        <f>IFERROR(INDEX(所属情報!$E:$E,MATCH(男子登録情報!A1744,所属情報!$A:$A,0)),"")</f>
        <v>492234</v>
      </c>
      <c r="M1744" t="str">
        <f t="shared" si="54"/>
        <v>上手　晴登 (1)</v>
      </c>
      <c r="N1744" t="str">
        <f t="shared" si="55"/>
        <v>ｶﾐﾃ ﾊﾙﾄ</v>
      </c>
      <c r="O1744" t="str">
        <f>$J1744&amp;" "&amp;$I1744&amp;" "&amp;"("&amp;$F1744&amp;")"</f>
        <v>JPN Haruto (1)</v>
      </c>
      <c r="P1744" t="s">
        <v>4770</v>
      </c>
      <c r="Q1744" t="s">
        <v>4807</v>
      </c>
      <c r="R1744" s="118" t="str">
        <f>IF($B1744="","",RIGHT($E1744*1000+100+COUNTIF($E$2:$E1744,$E1744),9))</f>
        <v>060627102</v>
      </c>
    </row>
    <row r="1745" spans="1:18" customFormat="1" x14ac:dyDescent="0.4">
      <c r="A1745" s="259" t="s">
        <v>719</v>
      </c>
      <c r="B1745" s="259">
        <v>1744</v>
      </c>
      <c r="C1745" s="259" t="s">
        <v>6122</v>
      </c>
      <c r="D1745" s="259" t="s">
        <v>6123</v>
      </c>
      <c r="E1745" s="261">
        <v>20060627</v>
      </c>
      <c r="F1745" s="262">
        <v>1</v>
      </c>
      <c r="G1745">
        <v>34</v>
      </c>
      <c r="H1745" s="263" t="s">
        <v>6786</v>
      </c>
      <c r="I1745" s="263" t="s">
        <v>75</v>
      </c>
      <c r="J1745" t="s">
        <v>4807</v>
      </c>
      <c r="L1745">
        <f>IFERROR(INDEX(所属情報!$E:$E,MATCH(男子登録情報!A1745,所属情報!$A:$A,0)),"")</f>
        <v>492234</v>
      </c>
      <c r="M1745" t="str">
        <f t="shared" si="54"/>
        <v>上手　颯太 (1)</v>
      </c>
      <c r="N1745" t="str">
        <f t="shared" si="55"/>
        <v>ｶﾐﾃ ｿｳﾀ</v>
      </c>
      <c r="O1745" t="str">
        <f>$J1745&amp;" "&amp;$I1745&amp;" "&amp;"("&amp;$F1745&amp;")"</f>
        <v>JPN Sota (1)</v>
      </c>
      <c r="P1745" t="s">
        <v>4770</v>
      </c>
      <c r="Q1745" t="s">
        <v>4807</v>
      </c>
      <c r="R1745" s="118" t="str">
        <f>IF($B1745="","",RIGHT($E1745*1000+100+COUNTIF($E$2:$E1745,$E1745),9))</f>
        <v>060627103</v>
      </c>
    </row>
    <row r="1746" spans="1:18" customFormat="1" x14ac:dyDescent="0.4">
      <c r="A1746" s="259" t="s">
        <v>845</v>
      </c>
      <c r="B1746" s="259">
        <v>1745</v>
      </c>
      <c r="C1746" s="259" t="s">
        <v>3153</v>
      </c>
      <c r="D1746" s="259" t="s">
        <v>3154</v>
      </c>
      <c r="E1746" s="261">
        <v>20020131</v>
      </c>
      <c r="F1746" s="262">
        <v>6</v>
      </c>
      <c r="G1746">
        <v>26</v>
      </c>
      <c r="H1746" s="263" t="s">
        <v>452</v>
      </c>
      <c r="I1746" s="263" t="s">
        <v>163</v>
      </c>
      <c r="J1746" t="s">
        <v>4807</v>
      </c>
      <c r="L1746">
        <f>IFERROR(INDEX(所属情報!$E:$E,MATCH(男子登録情報!A1746,所属情報!$A:$A,0)),"")</f>
        <v>491016</v>
      </c>
      <c r="M1746" t="str">
        <f t="shared" si="54"/>
        <v>辰巳　開陸 (6)</v>
      </c>
      <c r="N1746" t="str">
        <f t="shared" si="55"/>
        <v>ﾀﾂﾐ ｶｲﾘ</v>
      </c>
      <c r="O1746" t="str">
        <f>$J1746&amp;" "&amp;$I1746&amp;" "&amp;"("&amp;$F1746&amp;")"</f>
        <v>JPN Kairi (6)</v>
      </c>
      <c r="P1746" t="s">
        <v>4770</v>
      </c>
      <c r="Q1746" t="s">
        <v>4807</v>
      </c>
      <c r="R1746" s="118" t="str">
        <f>IF($B1746="","",RIGHT($E1746*1000+100+COUNTIF($E$2:$E1746,$E1746),9))</f>
        <v>020131101</v>
      </c>
    </row>
    <row r="1747" spans="1:18" customFormat="1" x14ac:dyDescent="0.4">
      <c r="A1747" s="259" t="s">
        <v>845</v>
      </c>
      <c r="B1747" s="259">
        <v>1746</v>
      </c>
      <c r="C1747" s="259" t="s">
        <v>3155</v>
      </c>
      <c r="D1747" s="259" t="s">
        <v>3156</v>
      </c>
      <c r="E1747" s="261">
        <v>20010706</v>
      </c>
      <c r="F1747" s="262">
        <v>6</v>
      </c>
      <c r="G1747">
        <v>49</v>
      </c>
      <c r="H1747" s="263" t="s">
        <v>3157</v>
      </c>
      <c r="I1747" s="263" t="s">
        <v>3158</v>
      </c>
      <c r="J1747" t="s">
        <v>4807</v>
      </c>
      <c r="L1747">
        <f>IFERROR(INDEX(所属情報!$E:$E,MATCH(男子登録情報!A1747,所属情報!$A:$A,0)),"")</f>
        <v>491016</v>
      </c>
      <c r="M1747" t="str">
        <f t="shared" si="54"/>
        <v>南山　大於起 (6)</v>
      </c>
      <c r="N1747" t="str">
        <f t="shared" si="55"/>
        <v>ﾐﾅﾐﾔﾏ ﾋﾛｵｷ</v>
      </c>
      <c r="O1747" t="str">
        <f>$J1747&amp;" "&amp;$I1747&amp;" "&amp;"("&amp;$F1747&amp;")"</f>
        <v>JPN Hirooki (6)</v>
      </c>
      <c r="P1747" t="s">
        <v>4770</v>
      </c>
      <c r="Q1747" t="s">
        <v>4807</v>
      </c>
      <c r="R1747" s="118" t="str">
        <f>IF($B1747="","",RIGHT($E1747*1000+100+COUNTIF($E$2:$E1747,$E1747),9))</f>
        <v>010706102</v>
      </c>
    </row>
    <row r="1748" spans="1:18" customFormat="1" x14ac:dyDescent="0.4">
      <c r="A1748" s="259" t="s">
        <v>845</v>
      </c>
      <c r="B1748" s="259">
        <v>1747</v>
      </c>
      <c r="C1748" s="259" t="s">
        <v>3159</v>
      </c>
      <c r="D1748" s="259" t="s">
        <v>3160</v>
      </c>
      <c r="E1748" s="261">
        <v>20020426</v>
      </c>
      <c r="F1748" s="262">
        <v>5</v>
      </c>
      <c r="G1748">
        <v>49</v>
      </c>
      <c r="H1748" s="263" t="s">
        <v>399</v>
      </c>
      <c r="I1748" s="263" t="s">
        <v>112</v>
      </c>
      <c r="J1748" t="s">
        <v>4807</v>
      </c>
      <c r="L1748">
        <f>IFERROR(INDEX(所属情報!$E:$E,MATCH(男子登録情報!A1748,所属情報!$A:$A,0)),"")</f>
        <v>491016</v>
      </c>
      <c r="M1748" t="str">
        <f t="shared" si="54"/>
        <v>青木　陸 (5)</v>
      </c>
      <c r="N1748" t="str">
        <f t="shared" si="55"/>
        <v>ｱｵｷ ﾘｸ</v>
      </c>
      <c r="O1748" t="str">
        <f>$J1748&amp;" "&amp;$I1748&amp;" "&amp;"("&amp;$F1748&amp;")"</f>
        <v>JPN Riku (5)</v>
      </c>
      <c r="P1748" t="s">
        <v>4770</v>
      </c>
      <c r="Q1748" t="s">
        <v>4807</v>
      </c>
      <c r="R1748" s="118" t="str">
        <f>IF($B1748="","",RIGHT($E1748*1000+100+COUNTIF($E$2:$E1748,$E1748),9))</f>
        <v>020426102</v>
      </c>
    </row>
    <row r="1749" spans="1:18" customFormat="1" x14ac:dyDescent="0.4">
      <c r="A1749" s="259" t="s">
        <v>845</v>
      </c>
      <c r="B1749" s="259">
        <v>1748</v>
      </c>
      <c r="C1749" s="259" t="s">
        <v>3161</v>
      </c>
      <c r="D1749" s="259" t="s">
        <v>3162</v>
      </c>
      <c r="E1749" s="261">
        <v>20001130</v>
      </c>
      <c r="F1749" s="262">
        <v>5</v>
      </c>
      <c r="G1749">
        <v>23</v>
      </c>
      <c r="H1749" s="263" t="s">
        <v>122</v>
      </c>
      <c r="I1749" s="263" t="s">
        <v>2916</v>
      </c>
      <c r="J1749" t="s">
        <v>4807</v>
      </c>
      <c r="L1749">
        <f>IFERROR(INDEX(所属情報!$E:$E,MATCH(男子登録情報!A1749,所属情報!$A:$A,0)),"")</f>
        <v>491016</v>
      </c>
      <c r="M1749" t="str">
        <f t="shared" si="54"/>
        <v>小島　和矩 (5)</v>
      </c>
      <c r="N1749" t="str">
        <f t="shared" si="55"/>
        <v>ｺｼﾞﾏ ｶｽﾞﾉﾘ</v>
      </c>
      <c r="O1749" t="str">
        <f>$J1749&amp;" "&amp;$I1749&amp;" "&amp;"("&amp;$F1749&amp;")"</f>
        <v>JPN Kazunori (5)</v>
      </c>
      <c r="P1749" t="s">
        <v>4770</v>
      </c>
      <c r="Q1749" t="s">
        <v>4807</v>
      </c>
      <c r="R1749" s="118" t="str">
        <f>IF($B1749="","",RIGHT($E1749*1000+100+COUNTIF($E$2:$E1749,$E1749),9))</f>
        <v>001130101</v>
      </c>
    </row>
    <row r="1750" spans="1:18" customFormat="1" x14ac:dyDescent="0.4">
      <c r="A1750" s="259" t="s">
        <v>845</v>
      </c>
      <c r="B1750" s="259">
        <v>1749</v>
      </c>
      <c r="C1750" s="259" t="s">
        <v>3163</v>
      </c>
      <c r="D1750" s="259" t="s">
        <v>3164</v>
      </c>
      <c r="E1750" s="261">
        <v>20021119</v>
      </c>
      <c r="F1750" s="262">
        <v>5</v>
      </c>
      <c r="G1750">
        <v>31</v>
      </c>
      <c r="H1750" s="263" t="s">
        <v>88</v>
      </c>
      <c r="I1750" s="263" t="s">
        <v>388</v>
      </c>
      <c r="J1750" t="s">
        <v>4807</v>
      </c>
      <c r="L1750">
        <f>IFERROR(INDEX(所属情報!$E:$E,MATCH(男子登録情報!A1750,所属情報!$A:$A,0)),"")</f>
        <v>491016</v>
      </c>
      <c r="M1750" t="str">
        <f t="shared" si="54"/>
        <v>西尾　亘 (5)</v>
      </c>
      <c r="N1750" t="str">
        <f t="shared" si="55"/>
        <v>ﾆｼｵ ﾜﾀﾙ</v>
      </c>
      <c r="O1750" t="str">
        <f>$J1750&amp;" "&amp;$I1750&amp;" "&amp;"("&amp;$F1750&amp;")"</f>
        <v>JPN Wataru (5)</v>
      </c>
      <c r="P1750" t="s">
        <v>4770</v>
      </c>
      <c r="Q1750" t="s">
        <v>4807</v>
      </c>
      <c r="R1750" s="118" t="str">
        <f>IF($B1750="","",RIGHT($E1750*1000+100+COUNTIF($E$2:$E1750,$E1750),9))</f>
        <v>021119101</v>
      </c>
    </row>
    <row r="1751" spans="1:18" customFormat="1" x14ac:dyDescent="0.4">
      <c r="A1751" s="259" t="s">
        <v>845</v>
      </c>
      <c r="B1751" s="259">
        <v>1750</v>
      </c>
      <c r="C1751" s="259" t="s">
        <v>3165</v>
      </c>
      <c r="D1751" s="259" t="s">
        <v>3166</v>
      </c>
      <c r="E1751" s="261">
        <v>20020711</v>
      </c>
      <c r="F1751" s="262">
        <v>5</v>
      </c>
      <c r="G1751">
        <v>49</v>
      </c>
      <c r="H1751" s="263" t="s">
        <v>88</v>
      </c>
      <c r="I1751" s="263" t="s">
        <v>123</v>
      </c>
      <c r="J1751" t="s">
        <v>4807</v>
      </c>
      <c r="L1751">
        <f>IFERROR(INDEX(所属情報!$E:$E,MATCH(男子登録情報!A1751,所属情報!$A:$A,0)),"")</f>
        <v>491016</v>
      </c>
      <c r="M1751" t="str">
        <f t="shared" si="54"/>
        <v>西尾　爽 (5)</v>
      </c>
      <c r="N1751" t="str">
        <f t="shared" si="55"/>
        <v>ﾆｼｵ ｿｳ</v>
      </c>
      <c r="O1751" t="str">
        <f>$J1751&amp;" "&amp;$I1751&amp;" "&amp;"("&amp;$F1751&amp;")"</f>
        <v>JPN So (5)</v>
      </c>
      <c r="P1751" t="s">
        <v>4770</v>
      </c>
      <c r="Q1751" t="s">
        <v>4807</v>
      </c>
      <c r="R1751" s="118" t="str">
        <f>IF($B1751="","",RIGHT($E1751*1000+100+COUNTIF($E$2:$E1751,$E1751),9))</f>
        <v>020711101</v>
      </c>
    </row>
    <row r="1752" spans="1:18" customFormat="1" x14ac:dyDescent="0.4">
      <c r="A1752" s="259" t="s">
        <v>845</v>
      </c>
      <c r="B1752" s="259">
        <v>1751</v>
      </c>
      <c r="C1752" s="259" t="s">
        <v>3167</v>
      </c>
      <c r="D1752" s="259" t="s">
        <v>3168</v>
      </c>
      <c r="E1752" s="261">
        <v>20030225</v>
      </c>
      <c r="F1752" s="262">
        <v>5</v>
      </c>
      <c r="G1752">
        <v>49</v>
      </c>
      <c r="H1752" s="263" t="s">
        <v>821</v>
      </c>
      <c r="I1752" s="263" t="s">
        <v>188</v>
      </c>
      <c r="J1752" t="s">
        <v>4807</v>
      </c>
      <c r="L1752">
        <f>IFERROR(INDEX(所属情報!$E:$E,MATCH(男子登録情報!A1752,所属情報!$A:$A,0)),"")</f>
        <v>491016</v>
      </c>
      <c r="M1752" t="str">
        <f t="shared" si="54"/>
        <v>沢井　歩 (5)</v>
      </c>
      <c r="N1752" t="str">
        <f t="shared" si="55"/>
        <v>ｻﾜｲ ｱﾕﾑ</v>
      </c>
      <c r="O1752" t="str">
        <f>$J1752&amp;" "&amp;$I1752&amp;" "&amp;"("&amp;$F1752&amp;")"</f>
        <v>JPN Ayumu (5)</v>
      </c>
      <c r="P1752" t="s">
        <v>4770</v>
      </c>
      <c r="Q1752" t="s">
        <v>4807</v>
      </c>
      <c r="R1752" s="118" t="str">
        <f>IF($B1752="","",RIGHT($E1752*1000+100+COUNTIF($E$2:$E1752,$E1752),9))</f>
        <v>030225101</v>
      </c>
    </row>
    <row r="1753" spans="1:18" customFormat="1" x14ac:dyDescent="0.4">
      <c r="A1753" s="259" t="s">
        <v>845</v>
      </c>
      <c r="B1753" s="259">
        <v>1752</v>
      </c>
      <c r="C1753" s="259" t="s">
        <v>3169</v>
      </c>
      <c r="D1753" s="259" t="s">
        <v>3170</v>
      </c>
      <c r="E1753" s="261">
        <v>20031018</v>
      </c>
      <c r="F1753" s="262">
        <v>3</v>
      </c>
      <c r="G1753">
        <v>49</v>
      </c>
      <c r="H1753" s="263" t="s">
        <v>832</v>
      </c>
      <c r="I1753" s="263" t="s">
        <v>589</v>
      </c>
      <c r="J1753" t="s">
        <v>4807</v>
      </c>
      <c r="L1753">
        <f>IFERROR(INDEX(所属情報!$E:$E,MATCH(男子登録情報!A1753,所属情報!$A:$A,0)),"")</f>
        <v>491016</v>
      </c>
      <c r="M1753" t="str">
        <f t="shared" si="54"/>
        <v>金澤　冴治郎 (3)</v>
      </c>
      <c r="N1753" t="str">
        <f t="shared" si="55"/>
        <v>ｶﾅｻﾞﾜ ｺｼﾞﾛｳ</v>
      </c>
      <c r="O1753" t="str">
        <f>$J1753&amp;" "&amp;$I1753&amp;" "&amp;"("&amp;$F1753&amp;")"</f>
        <v>JPN Kojiro (3)</v>
      </c>
      <c r="P1753" t="s">
        <v>4770</v>
      </c>
      <c r="Q1753" t="s">
        <v>4807</v>
      </c>
      <c r="R1753" s="118" t="str">
        <f>IF($B1753="","",RIGHT($E1753*1000+100+COUNTIF($E$2:$E1753,$E1753),9))</f>
        <v>031018102</v>
      </c>
    </row>
    <row r="1754" spans="1:18" customFormat="1" x14ac:dyDescent="0.4">
      <c r="A1754" s="259" t="s">
        <v>845</v>
      </c>
      <c r="B1754" s="259">
        <v>1753</v>
      </c>
      <c r="C1754" s="259" t="s">
        <v>6124</v>
      </c>
      <c r="D1754" s="259" t="s">
        <v>6125</v>
      </c>
      <c r="E1754" s="261">
        <v>20030604</v>
      </c>
      <c r="F1754" s="262">
        <v>3</v>
      </c>
      <c r="G1754">
        <v>49</v>
      </c>
      <c r="H1754" s="263" t="s">
        <v>528</v>
      </c>
      <c r="I1754" s="263" t="s">
        <v>202</v>
      </c>
      <c r="J1754" t="s">
        <v>4807</v>
      </c>
      <c r="L1754">
        <f>IFERROR(INDEX(所属情報!$E:$E,MATCH(男子登録情報!A1754,所属情報!$A:$A,0)),"")</f>
        <v>491016</v>
      </c>
      <c r="M1754" t="str">
        <f t="shared" si="54"/>
        <v>土井　遥介 (3)</v>
      </c>
      <c r="N1754" t="str">
        <f t="shared" si="55"/>
        <v>ﾄﾞｲ ﾖｳｽｹ</v>
      </c>
      <c r="O1754" t="str">
        <f>$J1754&amp;" "&amp;$I1754&amp;" "&amp;"("&amp;$F1754&amp;")"</f>
        <v>JPN Yosuke (3)</v>
      </c>
      <c r="P1754" t="s">
        <v>4770</v>
      </c>
      <c r="Q1754" t="s">
        <v>4807</v>
      </c>
      <c r="R1754" s="118" t="str">
        <f>IF($B1754="","",RIGHT($E1754*1000+100+COUNTIF($E$2:$E1754,$E1754),9))</f>
        <v>030604103</v>
      </c>
    </row>
    <row r="1755" spans="1:18" customFormat="1" x14ac:dyDescent="0.4">
      <c r="A1755" s="259" t="s">
        <v>845</v>
      </c>
      <c r="B1755" s="259">
        <v>1754</v>
      </c>
      <c r="C1755" s="259" t="s">
        <v>6126</v>
      </c>
      <c r="D1755" s="259" t="s">
        <v>6127</v>
      </c>
      <c r="E1755" s="261">
        <v>20040122</v>
      </c>
      <c r="F1755" s="262">
        <v>3</v>
      </c>
      <c r="G1755">
        <v>49</v>
      </c>
      <c r="H1755" s="263" t="s">
        <v>88</v>
      </c>
      <c r="I1755" s="263" t="s">
        <v>181</v>
      </c>
      <c r="J1755" t="s">
        <v>4807</v>
      </c>
      <c r="L1755">
        <f>IFERROR(INDEX(所属情報!$E:$E,MATCH(男子登録情報!A1755,所属情報!$A:$A,0)),"")</f>
        <v>491016</v>
      </c>
      <c r="M1755" t="str">
        <f t="shared" si="54"/>
        <v>西尾　優冬 (3)</v>
      </c>
      <c r="N1755" t="str">
        <f t="shared" si="55"/>
        <v>ﾆｼｵ ﾕｳﾄ</v>
      </c>
      <c r="O1755" t="str">
        <f>$J1755&amp;" "&amp;$I1755&amp;" "&amp;"("&amp;$F1755&amp;")"</f>
        <v>JPN Yuto (3)</v>
      </c>
      <c r="P1755" t="s">
        <v>4770</v>
      </c>
      <c r="Q1755" t="s">
        <v>4807</v>
      </c>
      <c r="R1755" s="118" t="str">
        <f>IF($B1755="","",RIGHT($E1755*1000+100+COUNTIF($E$2:$E1755,$E1755),9))</f>
        <v>040122102</v>
      </c>
    </row>
    <row r="1756" spans="1:18" customFormat="1" x14ac:dyDescent="0.4">
      <c r="A1756" s="259" t="s">
        <v>708</v>
      </c>
      <c r="B1756" s="259">
        <v>1755</v>
      </c>
      <c r="C1756" s="259" t="s">
        <v>3045</v>
      </c>
      <c r="D1756" s="259" t="s">
        <v>3046</v>
      </c>
      <c r="E1756" s="261">
        <v>20030425</v>
      </c>
      <c r="F1756" s="262">
        <v>4</v>
      </c>
      <c r="G1756">
        <v>28</v>
      </c>
      <c r="H1756" s="263" t="s">
        <v>3047</v>
      </c>
      <c r="I1756" s="263" t="s">
        <v>352</v>
      </c>
      <c r="J1756" t="s">
        <v>4807</v>
      </c>
      <c r="L1756">
        <f>IFERROR(INDEX(所属情報!$E:$E,MATCH(男子登録情報!A1756,所属情報!$A:$A,0)),"")</f>
        <v>492237</v>
      </c>
      <c r="M1756" t="str">
        <f t="shared" si="54"/>
        <v>木挽　幹太 (4)</v>
      </c>
      <c r="N1756" t="str">
        <f t="shared" si="55"/>
        <v>ｺﾋﾞｷ ｶﾝﾀ</v>
      </c>
      <c r="O1756" t="str">
        <f>$J1756&amp;" "&amp;$I1756&amp;" "&amp;"("&amp;$F1756&amp;")"</f>
        <v>JPN Kanta (4)</v>
      </c>
      <c r="P1756" t="s">
        <v>4770</v>
      </c>
      <c r="Q1756" t="s">
        <v>4807</v>
      </c>
      <c r="R1756" s="118" t="str">
        <f>IF($B1756="","",RIGHT($E1756*1000+100+COUNTIF($E$2:$E1756,$E1756),9))</f>
        <v>030425101</v>
      </c>
    </row>
    <row r="1757" spans="1:18" customFormat="1" x14ac:dyDescent="0.4">
      <c r="A1757" s="259" t="s">
        <v>708</v>
      </c>
      <c r="B1757" s="259">
        <v>1756</v>
      </c>
      <c r="C1757" s="259" t="s">
        <v>3048</v>
      </c>
      <c r="D1757" s="259" t="s">
        <v>3049</v>
      </c>
      <c r="E1757" s="261">
        <v>20040120</v>
      </c>
      <c r="F1757" s="262">
        <v>4</v>
      </c>
      <c r="G1757">
        <v>28</v>
      </c>
      <c r="H1757" s="263" t="s">
        <v>3050</v>
      </c>
      <c r="I1757" s="263" t="s">
        <v>3051</v>
      </c>
      <c r="J1757" t="s">
        <v>4807</v>
      </c>
      <c r="L1757">
        <f>IFERROR(INDEX(所属情報!$E:$E,MATCH(男子登録情報!A1757,所属情報!$A:$A,0)),"")</f>
        <v>492237</v>
      </c>
      <c r="M1757" t="str">
        <f t="shared" si="54"/>
        <v>並川　颯晟 (4)</v>
      </c>
      <c r="N1757" t="str">
        <f t="shared" si="55"/>
        <v>ﾅﾐｶﾜ ﾊﾔｾ</v>
      </c>
      <c r="O1757" t="str">
        <f>$J1757&amp;" "&amp;$I1757&amp;" "&amp;"("&amp;$F1757&amp;")"</f>
        <v>JPN Hayase (4)</v>
      </c>
      <c r="P1757" t="s">
        <v>4765</v>
      </c>
      <c r="Q1757" t="s">
        <v>4807</v>
      </c>
      <c r="R1757" s="118" t="str">
        <f>IF($B1757="","",RIGHT($E1757*1000+100+COUNTIF($E$2:$E1757,$E1757),9))</f>
        <v>040120102</v>
      </c>
    </row>
    <row r="1758" spans="1:18" customFormat="1" x14ac:dyDescent="0.4">
      <c r="A1758" s="259" t="s">
        <v>708</v>
      </c>
      <c r="B1758" s="259">
        <v>1757</v>
      </c>
      <c r="C1758" s="259" t="s">
        <v>3052</v>
      </c>
      <c r="D1758" s="259" t="s">
        <v>3053</v>
      </c>
      <c r="E1758" s="261">
        <v>20040331</v>
      </c>
      <c r="F1758" s="262">
        <v>4</v>
      </c>
      <c r="G1758">
        <v>28</v>
      </c>
      <c r="H1758" s="263" t="s">
        <v>739</v>
      </c>
      <c r="I1758" s="263" t="s">
        <v>3054</v>
      </c>
      <c r="J1758" t="s">
        <v>4807</v>
      </c>
      <c r="L1758">
        <f>IFERROR(INDEX(所属情報!$E:$E,MATCH(男子登録情報!A1758,所属情報!$A:$A,0)),"")</f>
        <v>492237</v>
      </c>
      <c r="M1758" t="str">
        <f t="shared" si="54"/>
        <v>堀　匠舞 (4)</v>
      </c>
      <c r="N1758" t="str">
        <f t="shared" si="55"/>
        <v>ﾎﾘ ｼｮｳﾌﾞ</v>
      </c>
      <c r="O1758" t="str">
        <f>$J1758&amp;" "&amp;$I1758&amp;" "&amp;"("&amp;$F1758&amp;")"</f>
        <v>JPN Shobu (4)</v>
      </c>
      <c r="P1758" t="s">
        <v>4771</v>
      </c>
      <c r="Q1758" t="s">
        <v>4807</v>
      </c>
      <c r="R1758" s="118" t="str">
        <f>IF($B1758="","",RIGHT($E1758*1000+100+COUNTIF($E$2:$E1758,$E1758),9))</f>
        <v>040331101</v>
      </c>
    </row>
    <row r="1759" spans="1:18" customFormat="1" x14ac:dyDescent="0.4">
      <c r="A1759" s="259" t="s">
        <v>708</v>
      </c>
      <c r="B1759" s="259">
        <v>1758</v>
      </c>
      <c r="C1759" s="259" t="s">
        <v>3055</v>
      </c>
      <c r="D1759" s="259" t="s">
        <v>3056</v>
      </c>
      <c r="E1759" s="261">
        <v>20030908</v>
      </c>
      <c r="F1759" s="262">
        <v>4</v>
      </c>
      <c r="G1759">
        <v>28</v>
      </c>
      <c r="H1759" s="263" t="s">
        <v>3057</v>
      </c>
      <c r="I1759" s="263" t="s">
        <v>181</v>
      </c>
      <c r="J1759" t="s">
        <v>4807</v>
      </c>
      <c r="L1759">
        <f>IFERROR(INDEX(所属情報!$E:$E,MATCH(男子登録情報!A1759,所属情報!$A:$A,0)),"")</f>
        <v>492237</v>
      </c>
      <c r="M1759" t="str">
        <f t="shared" si="54"/>
        <v>段塚　夢叶 (4)</v>
      </c>
      <c r="N1759" t="str">
        <f t="shared" si="55"/>
        <v>ﾀﾞﾝﾂｶ ﾕｳﾄ</v>
      </c>
      <c r="O1759" t="str">
        <f>$J1759&amp;" "&amp;$I1759&amp;" "&amp;"("&amp;$F1759&amp;")"</f>
        <v>JPN Yuto (4)</v>
      </c>
      <c r="P1759" t="s">
        <v>4765</v>
      </c>
      <c r="Q1759" t="s">
        <v>4807</v>
      </c>
      <c r="R1759" s="118" t="str">
        <f>IF($B1759="","",RIGHT($E1759*1000+100+COUNTIF($E$2:$E1759,$E1759),9))</f>
        <v>030908103</v>
      </c>
    </row>
    <row r="1760" spans="1:18" customFormat="1" x14ac:dyDescent="0.4">
      <c r="A1760" s="259" t="s">
        <v>708</v>
      </c>
      <c r="B1760" s="259">
        <v>1759</v>
      </c>
      <c r="C1760" s="259" t="s">
        <v>3058</v>
      </c>
      <c r="D1760" s="259" t="s">
        <v>3059</v>
      </c>
      <c r="E1760" s="261">
        <v>20030715</v>
      </c>
      <c r="F1760" s="262">
        <v>4</v>
      </c>
      <c r="G1760">
        <v>28</v>
      </c>
      <c r="H1760" s="263" t="s">
        <v>520</v>
      </c>
      <c r="I1760" s="263" t="s">
        <v>352</v>
      </c>
      <c r="J1760" t="s">
        <v>4807</v>
      </c>
      <c r="L1760">
        <f>IFERROR(INDEX(所属情報!$E:$E,MATCH(男子登録情報!A1760,所属情報!$A:$A,0)),"")</f>
        <v>492237</v>
      </c>
      <c r="M1760" t="str">
        <f t="shared" si="54"/>
        <v>小西　勘太 (4)</v>
      </c>
      <c r="N1760" t="str">
        <f t="shared" si="55"/>
        <v>ｺﾆｼ ｶﾝﾀ</v>
      </c>
      <c r="O1760" t="str">
        <f>$J1760&amp;" "&amp;$I1760&amp;" "&amp;"("&amp;$F1760&amp;")"</f>
        <v>JPN Kanta (4)</v>
      </c>
      <c r="P1760" t="s">
        <v>4765</v>
      </c>
      <c r="Q1760" t="s">
        <v>4807</v>
      </c>
      <c r="R1760" s="118" t="str">
        <f>IF($B1760="","",RIGHT($E1760*1000+100+COUNTIF($E$2:$E1760,$E1760),9))</f>
        <v>030715102</v>
      </c>
    </row>
    <row r="1761" spans="1:18" customFormat="1" x14ac:dyDescent="0.4">
      <c r="A1761" s="259" t="s">
        <v>708</v>
      </c>
      <c r="B1761" s="259">
        <v>1760</v>
      </c>
      <c r="C1761" s="259" t="s">
        <v>3060</v>
      </c>
      <c r="D1761" s="259" t="s">
        <v>3061</v>
      </c>
      <c r="E1761" s="261">
        <v>20030425</v>
      </c>
      <c r="F1761" s="262">
        <v>4</v>
      </c>
      <c r="G1761">
        <v>28</v>
      </c>
      <c r="H1761" s="263" t="s">
        <v>570</v>
      </c>
      <c r="I1761" s="263" t="s">
        <v>36</v>
      </c>
      <c r="J1761" t="s">
        <v>4807</v>
      </c>
      <c r="L1761">
        <f>IFERROR(INDEX(所属情報!$E:$E,MATCH(男子登録情報!A1761,所属情報!$A:$A,0)),"")</f>
        <v>492237</v>
      </c>
      <c r="M1761" t="str">
        <f t="shared" si="54"/>
        <v>北浦　佑季 (4)</v>
      </c>
      <c r="N1761" t="str">
        <f t="shared" si="55"/>
        <v>ｷﾀｳﾗ ﾕｳｷ</v>
      </c>
      <c r="O1761" t="str">
        <f>$J1761&amp;" "&amp;$I1761&amp;" "&amp;"("&amp;$F1761&amp;")"</f>
        <v>JPN Yuki (4)</v>
      </c>
      <c r="P1761" t="s">
        <v>4765</v>
      </c>
      <c r="Q1761" t="s">
        <v>4807</v>
      </c>
      <c r="R1761" s="118" t="str">
        <f>IF($B1761="","",RIGHT($E1761*1000+100+COUNTIF($E$2:$E1761,$E1761),9))</f>
        <v>030425102</v>
      </c>
    </row>
    <row r="1762" spans="1:18" customFormat="1" x14ac:dyDescent="0.4">
      <c r="A1762" s="259" t="s">
        <v>708</v>
      </c>
      <c r="B1762" s="259">
        <v>1761</v>
      </c>
      <c r="C1762" s="259" t="s">
        <v>3062</v>
      </c>
      <c r="D1762" s="259" t="s">
        <v>3063</v>
      </c>
      <c r="E1762" s="261">
        <v>20030428</v>
      </c>
      <c r="F1762" s="262">
        <v>4</v>
      </c>
      <c r="G1762">
        <v>28</v>
      </c>
      <c r="H1762" s="263" t="s">
        <v>49</v>
      </c>
      <c r="I1762" s="263" t="s">
        <v>377</v>
      </c>
      <c r="J1762" t="s">
        <v>4807</v>
      </c>
      <c r="L1762">
        <f>IFERROR(INDEX(所属情報!$E:$E,MATCH(男子登録情報!A1762,所属情報!$A:$A,0)),"")</f>
        <v>492237</v>
      </c>
      <c r="M1762" t="str">
        <f t="shared" si="54"/>
        <v>北村　拓斗 (4)</v>
      </c>
      <c r="N1762" t="str">
        <f t="shared" si="55"/>
        <v>ｷﾀﾑﾗ ﾀｸﾄ</v>
      </c>
      <c r="O1762" t="str">
        <f>$J1762&amp;" "&amp;$I1762&amp;" "&amp;"("&amp;$F1762&amp;")"</f>
        <v>JPN Takuto (4)</v>
      </c>
      <c r="P1762" t="s">
        <v>4765</v>
      </c>
      <c r="Q1762" t="s">
        <v>4807</v>
      </c>
      <c r="R1762" s="118" t="str">
        <f>IF($B1762="","",RIGHT($E1762*1000+100+COUNTIF($E$2:$E1762,$E1762),9))</f>
        <v>030428103</v>
      </c>
    </row>
    <row r="1763" spans="1:18" customFormat="1" x14ac:dyDescent="0.4">
      <c r="A1763" s="259" t="s">
        <v>708</v>
      </c>
      <c r="B1763" s="259">
        <v>1762</v>
      </c>
      <c r="C1763" s="259" t="s">
        <v>3064</v>
      </c>
      <c r="D1763" s="259" t="s">
        <v>3065</v>
      </c>
      <c r="E1763" s="261">
        <v>20040126</v>
      </c>
      <c r="F1763" s="262">
        <v>4</v>
      </c>
      <c r="G1763">
        <v>28</v>
      </c>
      <c r="H1763" s="263" t="s">
        <v>309</v>
      </c>
      <c r="I1763" s="263" t="s">
        <v>264</v>
      </c>
      <c r="J1763" t="s">
        <v>4807</v>
      </c>
      <c r="L1763">
        <f>IFERROR(INDEX(所属情報!$E:$E,MATCH(男子登録情報!A1763,所属情報!$A:$A,0)),"")</f>
        <v>492237</v>
      </c>
      <c r="M1763" t="str">
        <f t="shared" si="54"/>
        <v>山崎　龍摩 (4)</v>
      </c>
      <c r="N1763" t="str">
        <f t="shared" si="55"/>
        <v>ﾔﾏｻｷ ﾘｮｳﾏ</v>
      </c>
      <c r="O1763" t="str">
        <f>$J1763&amp;" "&amp;$I1763&amp;" "&amp;"("&amp;$F1763&amp;")"</f>
        <v>JPN Ryoma (4)</v>
      </c>
      <c r="P1763" t="s">
        <v>4772</v>
      </c>
      <c r="Q1763" t="s">
        <v>4807</v>
      </c>
      <c r="R1763" s="118" t="str">
        <f>IF($B1763="","",RIGHT($E1763*1000+100+COUNTIF($E$2:$E1763,$E1763),9))</f>
        <v>040126101</v>
      </c>
    </row>
    <row r="1764" spans="1:18" customFormat="1" x14ac:dyDescent="0.4">
      <c r="A1764" s="259" t="s">
        <v>708</v>
      </c>
      <c r="B1764" s="259">
        <v>1763</v>
      </c>
      <c r="C1764" s="259" t="s">
        <v>3066</v>
      </c>
      <c r="D1764" s="259" t="s">
        <v>3067</v>
      </c>
      <c r="E1764" s="261">
        <v>20040109</v>
      </c>
      <c r="F1764" s="262">
        <v>4</v>
      </c>
      <c r="G1764">
        <v>28</v>
      </c>
      <c r="H1764" s="263" t="s">
        <v>3068</v>
      </c>
      <c r="I1764" s="263" t="s">
        <v>904</v>
      </c>
      <c r="J1764" t="s">
        <v>4807</v>
      </c>
      <c r="L1764">
        <f>IFERROR(INDEX(所属情報!$E:$E,MATCH(男子登録情報!A1764,所属情報!$A:$A,0)),"")</f>
        <v>492237</v>
      </c>
      <c r="M1764" t="str">
        <f t="shared" si="54"/>
        <v>嶋　航暢 (4)</v>
      </c>
      <c r="N1764" t="str">
        <f t="shared" si="55"/>
        <v>ｼﾏ ｶｽﾞﾏｻ</v>
      </c>
      <c r="O1764" t="str">
        <f>$J1764&amp;" "&amp;$I1764&amp;" "&amp;"("&amp;$F1764&amp;")"</f>
        <v>JPN Kazumasa (4)</v>
      </c>
      <c r="P1764" t="s">
        <v>4771</v>
      </c>
      <c r="Q1764" t="s">
        <v>4807</v>
      </c>
      <c r="R1764" s="118" t="str">
        <f>IF($B1764="","",RIGHT($E1764*1000+100+COUNTIF($E$2:$E1764,$E1764),9))</f>
        <v>040109101</v>
      </c>
    </row>
    <row r="1765" spans="1:18" customFormat="1" x14ac:dyDescent="0.4">
      <c r="A1765" s="259" t="s">
        <v>708</v>
      </c>
      <c r="B1765" s="259">
        <v>1764</v>
      </c>
      <c r="C1765" s="259" t="s">
        <v>3070</v>
      </c>
      <c r="D1765" s="259" t="s">
        <v>3071</v>
      </c>
      <c r="E1765" s="261">
        <v>20030716</v>
      </c>
      <c r="F1765" s="262">
        <v>4</v>
      </c>
      <c r="G1765">
        <v>28</v>
      </c>
      <c r="H1765" s="263" t="s">
        <v>878</v>
      </c>
      <c r="I1765" s="263" t="s">
        <v>243</v>
      </c>
      <c r="J1765" t="s">
        <v>4807</v>
      </c>
      <c r="L1765">
        <f>IFERROR(INDEX(所属情報!$E:$E,MATCH(男子登録情報!A1765,所属情報!$A:$A,0)),"")</f>
        <v>492237</v>
      </c>
      <c r="M1765" t="str">
        <f t="shared" si="54"/>
        <v>桝谷　佳生 (4)</v>
      </c>
      <c r="N1765" t="str">
        <f t="shared" si="55"/>
        <v>ﾏｽﾀﾆ ｶｲ</v>
      </c>
      <c r="O1765" t="str">
        <f>$J1765&amp;" "&amp;$I1765&amp;" "&amp;"("&amp;$F1765&amp;")"</f>
        <v>JPN Kai (4)</v>
      </c>
      <c r="P1765" t="s">
        <v>4765</v>
      </c>
      <c r="Q1765" t="s">
        <v>4807</v>
      </c>
      <c r="R1765" s="118" t="str">
        <f>IF($B1765="","",RIGHT($E1765*1000+100+COUNTIF($E$2:$E1765,$E1765),9))</f>
        <v>030716101</v>
      </c>
    </row>
    <row r="1766" spans="1:18" customFormat="1" x14ac:dyDescent="0.4">
      <c r="A1766" s="259" t="s">
        <v>708</v>
      </c>
      <c r="B1766" s="259">
        <v>1765</v>
      </c>
      <c r="C1766" s="259" t="s">
        <v>3345</v>
      </c>
      <c r="D1766" s="259" t="s">
        <v>3346</v>
      </c>
      <c r="E1766" s="261">
        <v>20030504</v>
      </c>
      <c r="F1766" s="262">
        <v>4</v>
      </c>
      <c r="G1766">
        <v>28</v>
      </c>
      <c r="H1766" s="263" t="s">
        <v>3347</v>
      </c>
      <c r="I1766" s="263" t="s">
        <v>554</v>
      </c>
      <c r="J1766" t="s">
        <v>4807</v>
      </c>
      <c r="L1766">
        <f>IFERROR(INDEX(所属情報!$E:$E,MATCH(男子登録情報!A1766,所属情報!$A:$A,0)),"")</f>
        <v>492237</v>
      </c>
      <c r="M1766" t="str">
        <f t="shared" si="54"/>
        <v>楠木　太陽 (4)</v>
      </c>
      <c r="N1766" t="str">
        <f t="shared" si="55"/>
        <v>ｸｽﾉｷ ﾀｲﾖｳ</v>
      </c>
      <c r="O1766" t="str">
        <f>$J1766&amp;" "&amp;$I1766&amp;" "&amp;"("&amp;$F1766&amp;")"</f>
        <v>JPN Taiyo (4)</v>
      </c>
      <c r="P1766" t="s">
        <v>4781</v>
      </c>
      <c r="Q1766" t="s">
        <v>4807</v>
      </c>
      <c r="R1766" s="118" t="str">
        <f>IF($B1766="","",RIGHT($E1766*1000+100+COUNTIF($E$2:$E1766,$E1766),9))</f>
        <v>030504103</v>
      </c>
    </row>
    <row r="1767" spans="1:18" customFormat="1" x14ac:dyDescent="0.4">
      <c r="A1767" s="259" t="s">
        <v>708</v>
      </c>
      <c r="B1767" s="259">
        <v>1766</v>
      </c>
      <c r="C1767" s="259" t="s">
        <v>4137</v>
      </c>
      <c r="D1767" s="259" t="s">
        <v>4138</v>
      </c>
      <c r="E1767" s="261">
        <v>20040730</v>
      </c>
      <c r="F1767" s="262">
        <v>3</v>
      </c>
      <c r="G1767">
        <v>28</v>
      </c>
      <c r="H1767" s="263" t="s">
        <v>399</v>
      </c>
      <c r="I1767" s="263" t="s">
        <v>4595</v>
      </c>
      <c r="J1767" t="s">
        <v>4807</v>
      </c>
      <c r="L1767">
        <f>IFERROR(INDEX(所属情報!$E:$E,MATCH(男子登録情報!A1767,所属情報!$A:$A,0)),"")</f>
        <v>492237</v>
      </c>
      <c r="M1767" t="str">
        <f t="shared" si="54"/>
        <v>青木　陽良 (3)</v>
      </c>
      <c r="N1767" t="str">
        <f t="shared" si="55"/>
        <v>ｱｵｷ ﾀｶﾗ</v>
      </c>
      <c r="O1767" t="str">
        <f>$J1767&amp;" "&amp;$I1767&amp;" "&amp;"("&amp;$F1767&amp;")"</f>
        <v>JPN Takara (3)</v>
      </c>
      <c r="P1767" t="s">
        <v>4777</v>
      </c>
      <c r="Q1767" t="s">
        <v>4807</v>
      </c>
      <c r="R1767" s="118" t="str">
        <f>IF($B1767="","",RIGHT($E1767*1000+100+COUNTIF($E$2:$E1767,$E1767),9))</f>
        <v>040730103</v>
      </c>
    </row>
    <row r="1768" spans="1:18" customFormat="1" x14ac:dyDescent="0.4">
      <c r="A1768" s="259" t="s">
        <v>708</v>
      </c>
      <c r="B1768" s="259">
        <v>1767</v>
      </c>
      <c r="C1768" s="259" t="s">
        <v>4139</v>
      </c>
      <c r="D1768" s="259" t="s">
        <v>4140</v>
      </c>
      <c r="E1768" s="261">
        <v>20050117</v>
      </c>
      <c r="F1768" s="262">
        <v>3</v>
      </c>
      <c r="G1768">
        <v>38</v>
      </c>
      <c r="H1768" s="263" t="s">
        <v>4596</v>
      </c>
      <c r="I1768" s="263" t="s">
        <v>158</v>
      </c>
      <c r="J1768" t="s">
        <v>4807</v>
      </c>
      <c r="L1768">
        <f>IFERROR(INDEX(所属情報!$E:$E,MATCH(男子登録情報!A1768,所属情報!$A:$A,0)),"")</f>
        <v>492237</v>
      </c>
      <c r="M1768" t="str">
        <f t="shared" si="54"/>
        <v>相原　海斗 (3)</v>
      </c>
      <c r="N1768" t="str">
        <f t="shared" si="55"/>
        <v>ｱｲﾊﾞﾗ ｶｲﾄ</v>
      </c>
      <c r="O1768" t="str">
        <f>$J1768&amp;" "&amp;$I1768&amp;" "&amp;"("&amp;$F1768&amp;")"</f>
        <v>JPN Kaito (3)</v>
      </c>
      <c r="P1768" t="s">
        <v>4766</v>
      </c>
      <c r="Q1768" t="s">
        <v>4807</v>
      </c>
      <c r="R1768" s="118" t="str">
        <f>IF($B1768="","",RIGHT($E1768*1000+100+COUNTIF($E$2:$E1768,$E1768),9))</f>
        <v>050117102</v>
      </c>
    </row>
    <row r="1769" spans="1:18" customFormat="1" x14ac:dyDescent="0.4">
      <c r="A1769" s="259" t="s">
        <v>708</v>
      </c>
      <c r="B1769" s="259">
        <v>1768</v>
      </c>
      <c r="C1769" s="259" t="s">
        <v>4141</v>
      </c>
      <c r="D1769" s="259" t="s">
        <v>553</v>
      </c>
      <c r="E1769" s="261">
        <v>20040923</v>
      </c>
      <c r="F1769" s="262">
        <v>3</v>
      </c>
      <c r="G1769">
        <v>28</v>
      </c>
      <c r="H1769" s="263" t="s">
        <v>110</v>
      </c>
      <c r="I1769" s="263" t="s">
        <v>54</v>
      </c>
      <c r="J1769" t="s">
        <v>4807</v>
      </c>
      <c r="L1769">
        <f>IFERROR(INDEX(所属情報!$E:$E,MATCH(男子登録情報!A1769,所属情報!$A:$A,0)),"")</f>
        <v>492237</v>
      </c>
      <c r="M1769" t="str">
        <f t="shared" si="54"/>
        <v>中村　公紀 (3)</v>
      </c>
      <c r="N1769" t="str">
        <f t="shared" si="55"/>
        <v>ﾅｶﾑﾗ ｺｳｷ</v>
      </c>
      <c r="O1769" t="str">
        <f>$J1769&amp;" "&amp;$I1769&amp;" "&amp;"("&amp;$F1769&amp;")"</f>
        <v>JPN Koki (3)</v>
      </c>
      <c r="P1769" t="s">
        <v>4766</v>
      </c>
      <c r="Q1769" t="s">
        <v>4807</v>
      </c>
      <c r="R1769" s="118" t="str">
        <f>IF($B1769="","",RIGHT($E1769*1000+100+COUNTIF($E$2:$E1769,$E1769),9))</f>
        <v>040923101</v>
      </c>
    </row>
    <row r="1770" spans="1:18" customFormat="1" x14ac:dyDescent="0.4">
      <c r="A1770" s="259" t="s">
        <v>708</v>
      </c>
      <c r="B1770" s="259">
        <v>1769</v>
      </c>
      <c r="C1770" s="259" t="s">
        <v>4142</v>
      </c>
      <c r="D1770" s="259" t="s">
        <v>4143</v>
      </c>
      <c r="E1770" s="261">
        <v>20040702</v>
      </c>
      <c r="F1770" s="262">
        <v>3</v>
      </c>
      <c r="G1770">
        <v>28</v>
      </c>
      <c r="H1770" s="263" t="s">
        <v>223</v>
      </c>
      <c r="I1770" s="263" t="s">
        <v>863</v>
      </c>
      <c r="J1770" t="s">
        <v>4807</v>
      </c>
      <c r="L1770">
        <f>IFERROR(INDEX(所属情報!$E:$E,MATCH(男子登録情報!A1770,所属情報!$A:$A,0)),"")</f>
        <v>492237</v>
      </c>
      <c r="M1770" t="str">
        <f t="shared" si="54"/>
        <v>山口　悟 (3)</v>
      </c>
      <c r="N1770" t="str">
        <f t="shared" si="55"/>
        <v>ﾔﾏｸﾞﾁ ｻﾄﾙ</v>
      </c>
      <c r="O1770" t="str">
        <f>$J1770&amp;" "&amp;$I1770&amp;" "&amp;"("&amp;$F1770&amp;")"</f>
        <v>JPN Satoru (3)</v>
      </c>
      <c r="P1770" t="s">
        <v>4766</v>
      </c>
      <c r="Q1770" t="s">
        <v>4807</v>
      </c>
      <c r="R1770" s="118" t="str">
        <f>IF($B1770="","",RIGHT($E1770*1000+100+COUNTIF($E$2:$E1770,$E1770),9))</f>
        <v>040702106</v>
      </c>
    </row>
    <row r="1771" spans="1:18" customFormat="1" x14ac:dyDescent="0.4">
      <c r="A1771" s="259" t="s">
        <v>708</v>
      </c>
      <c r="B1771" s="259">
        <v>1770</v>
      </c>
      <c r="C1771" s="259" t="s">
        <v>4144</v>
      </c>
      <c r="D1771" s="259" t="s">
        <v>4145</v>
      </c>
      <c r="E1771" s="261">
        <v>20030520</v>
      </c>
      <c r="F1771" s="262">
        <v>3</v>
      </c>
      <c r="G1771">
        <v>28</v>
      </c>
      <c r="H1771" s="263" t="s">
        <v>2623</v>
      </c>
      <c r="I1771" s="263" t="s">
        <v>48</v>
      </c>
      <c r="J1771" t="s">
        <v>4807</v>
      </c>
      <c r="L1771">
        <f>IFERROR(INDEX(所属情報!$E:$E,MATCH(男子登録情報!A1771,所属情報!$A:$A,0)),"")</f>
        <v>492237</v>
      </c>
      <c r="M1771" t="str">
        <f t="shared" si="54"/>
        <v>藤川　大地 (3)</v>
      </c>
      <c r="N1771" t="str">
        <f t="shared" si="55"/>
        <v>ﾌｼﾞｶﾜ ﾀﾞｲﾁ</v>
      </c>
      <c r="O1771" t="str">
        <f>$J1771&amp;" "&amp;$I1771&amp;" "&amp;"("&amp;$F1771&amp;")"</f>
        <v>JPN Daichi (3)</v>
      </c>
      <c r="P1771" t="s">
        <v>4766</v>
      </c>
      <c r="Q1771" t="s">
        <v>4807</v>
      </c>
      <c r="R1771" s="118" t="str">
        <f>IF($B1771="","",RIGHT($E1771*1000+100+COUNTIF($E$2:$E1771,$E1771),9))</f>
        <v>030520105</v>
      </c>
    </row>
    <row r="1772" spans="1:18" customFormat="1" x14ac:dyDescent="0.4">
      <c r="A1772" s="259" t="s">
        <v>708</v>
      </c>
      <c r="B1772" s="259">
        <v>1771</v>
      </c>
      <c r="C1772" s="259" t="s">
        <v>4146</v>
      </c>
      <c r="D1772" s="259" t="s">
        <v>4147</v>
      </c>
      <c r="E1772" s="261">
        <v>20041112</v>
      </c>
      <c r="F1772" s="262">
        <v>3</v>
      </c>
      <c r="G1772">
        <v>28</v>
      </c>
      <c r="H1772" s="263" t="s">
        <v>549</v>
      </c>
      <c r="I1772" s="263" t="s">
        <v>54</v>
      </c>
      <c r="J1772" t="s">
        <v>4807</v>
      </c>
      <c r="L1772">
        <f>IFERROR(INDEX(所属情報!$E:$E,MATCH(男子登録情報!A1772,所属情報!$A:$A,0)),"")</f>
        <v>492237</v>
      </c>
      <c r="M1772" t="str">
        <f t="shared" si="54"/>
        <v>野上　煌輝 (3)</v>
      </c>
      <c r="N1772" t="str">
        <f t="shared" si="55"/>
        <v>ﾉｶﾞﾐ ｺｳｷ</v>
      </c>
      <c r="O1772" t="str">
        <f>$J1772&amp;" "&amp;$I1772&amp;" "&amp;"("&amp;$F1772&amp;")"</f>
        <v>JPN Koki (3)</v>
      </c>
      <c r="P1772" t="s">
        <v>4766</v>
      </c>
      <c r="Q1772" t="s">
        <v>4807</v>
      </c>
      <c r="R1772" s="118" t="str">
        <f>IF($B1772="","",RIGHT($E1772*1000+100+COUNTIF($E$2:$E1772,$E1772),9))</f>
        <v>041112104</v>
      </c>
    </row>
    <row r="1773" spans="1:18" customFormat="1" x14ac:dyDescent="0.4">
      <c r="A1773" s="259" t="s">
        <v>708</v>
      </c>
      <c r="B1773" s="259">
        <v>1772</v>
      </c>
      <c r="C1773" s="259" t="s">
        <v>4148</v>
      </c>
      <c r="D1773" s="259" t="s">
        <v>4149</v>
      </c>
      <c r="E1773" s="261">
        <v>20040427</v>
      </c>
      <c r="F1773" s="262">
        <v>3</v>
      </c>
      <c r="G1773">
        <v>28</v>
      </c>
      <c r="H1773" s="263" t="s">
        <v>4597</v>
      </c>
      <c r="I1773" s="263" t="s">
        <v>246</v>
      </c>
      <c r="J1773" t="s">
        <v>4807</v>
      </c>
      <c r="L1773">
        <f>IFERROR(INDEX(所属情報!$E:$E,MATCH(男子登録情報!A1773,所属情報!$A:$A,0)),"")</f>
        <v>492237</v>
      </c>
      <c r="M1773" t="str">
        <f t="shared" si="54"/>
        <v>江金　翔太 (3)</v>
      </c>
      <c r="N1773" t="str">
        <f t="shared" si="55"/>
        <v>ｴｶﾞﾈ ｼｮｳﾀ</v>
      </c>
      <c r="O1773" t="str">
        <f>$J1773&amp;" "&amp;$I1773&amp;" "&amp;"("&amp;$F1773&amp;")"</f>
        <v>JPN Shota (3)</v>
      </c>
      <c r="P1773" t="s">
        <v>4766</v>
      </c>
      <c r="Q1773" t="s">
        <v>4807</v>
      </c>
      <c r="R1773" s="118" t="str">
        <f>IF($B1773="","",RIGHT($E1773*1000+100+COUNTIF($E$2:$E1773,$E1773),9))</f>
        <v>040427102</v>
      </c>
    </row>
    <row r="1774" spans="1:18" customFormat="1" x14ac:dyDescent="0.4">
      <c r="A1774" s="259" t="s">
        <v>708</v>
      </c>
      <c r="B1774" s="259">
        <v>1773</v>
      </c>
      <c r="C1774" s="259" t="s">
        <v>4150</v>
      </c>
      <c r="D1774" s="259" t="s">
        <v>2724</v>
      </c>
      <c r="E1774" s="261">
        <v>20041227</v>
      </c>
      <c r="F1774" s="262">
        <v>3</v>
      </c>
      <c r="G1774">
        <v>28</v>
      </c>
      <c r="H1774" s="263" t="s">
        <v>178</v>
      </c>
      <c r="I1774" s="263" t="s">
        <v>433</v>
      </c>
      <c r="J1774" t="s">
        <v>4807</v>
      </c>
      <c r="L1774">
        <f>IFERROR(INDEX(所属情報!$E:$E,MATCH(男子登録情報!A1774,所属情報!$A:$A,0)),"")</f>
        <v>492237</v>
      </c>
      <c r="M1774" t="str">
        <f t="shared" si="54"/>
        <v>増田　良暉 (3)</v>
      </c>
      <c r="N1774" t="str">
        <f t="shared" si="55"/>
        <v>ﾏｽﾀﾞ ﾖｼｷ</v>
      </c>
      <c r="O1774" t="str">
        <f>$J1774&amp;" "&amp;$I1774&amp;" "&amp;"("&amp;$F1774&amp;")"</f>
        <v>JPN Yoshiki (3)</v>
      </c>
      <c r="P1774" t="s">
        <v>4766</v>
      </c>
      <c r="Q1774" t="s">
        <v>4807</v>
      </c>
      <c r="R1774" s="118" t="str">
        <f>IF($B1774="","",RIGHT($E1774*1000+100+COUNTIF($E$2:$E1774,$E1774),9))</f>
        <v>041227104</v>
      </c>
    </row>
    <row r="1775" spans="1:18" customFormat="1" x14ac:dyDescent="0.4">
      <c r="A1775" s="259" t="s">
        <v>708</v>
      </c>
      <c r="B1775" s="259">
        <v>1774</v>
      </c>
      <c r="C1775" s="259" t="s">
        <v>4151</v>
      </c>
      <c r="D1775" s="259" t="s">
        <v>4152</v>
      </c>
      <c r="E1775" s="261">
        <v>20040120</v>
      </c>
      <c r="F1775" s="262">
        <v>4</v>
      </c>
      <c r="G1775">
        <v>28</v>
      </c>
      <c r="H1775" s="263" t="s">
        <v>225</v>
      </c>
      <c r="I1775" s="263" t="s">
        <v>43</v>
      </c>
      <c r="J1775" t="s">
        <v>4807</v>
      </c>
      <c r="L1775">
        <f>IFERROR(INDEX(所属情報!$E:$E,MATCH(男子登録情報!A1775,所属情報!$A:$A,0)),"")</f>
        <v>492237</v>
      </c>
      <c r="M1775" t="str">
        <f t="shared" si="54"/>
        <v>樋口　拓実 (4)</v>
      </c>
      <c r="N1775" t="str">
        <f t="shared" si="55"/>
        <v>ﾋｸﾞﾁ ﾀｸﾐ</v>
      </c>
      <c r="O1775" t="str">
        <f>$J1775&amp;" "&amp;$I1775&amp;" "&amp;"("&amp;$F1775&amp;")"</f>
        <v>JPN Takumi (4)</v>
      </c>
      <c r="P1775" t="s">
        <v>4766</v>
      </c>
      <c r="Q1775" t="s">
        <v>4807</v>
      </c>
      <c r="R1775" s="118" t="str">
        <f>IF($B1775="","",RIGHT($E1775*1000+100+COUNTIF($E$2:$E1775,$E1775),9))</f>
        <v>040120103</v>
      </c>
    </row>
    <row r="1776" spans="1:18" customFormat="1" x14ac:dyDescent="0.4">
      <c r="A1776" s="259" t="s">
        <v>708</v>
      </c>
      <c r="B1776" s="259">
        <v>1775</v>
      </c>
      <c r="C1776" s="259" t="s">
        <v>4153</v>
      </c>
      <c r="D1776" s="259" t="s">
        <v>4154</v>
      </c>
      <c r="E1776" s="261">
        <v>20040428</v>
      </c>
      <c r="F1776" s="262">
        <v>3</v>
      </c>
      <c r="G1776">
        <v>28</v>
      </c>
      <c r="H1776" s="263" t="s">
        <v>4598</v>
      </c>
      <c r="I1776" s="263" t="s">
        <v>1638</v>
      </c>
      <c r="J1776" t="s">
        <v>4807</v>
      </c>
      <c r="L1776">
        <f>IFERROR(INDEX(所属情報!$E:$E,MATCH(男子登録情報!A1776,所属情報!$A:$A,0)),"")</f>
        <v>492237</v>
      </c>
      <c r="M1776" t="str">
        <f t="shared" si="54"/>
        <v>玉井　成樹 (3)</v>
      </c>
      <c r="N1776" t="str">
        <f t="shared" si="55"/>
        <v>ﾀﾏｲ ﾅﾙｷ</v>
      </c>
      <c r="O1776" t="str">
        <f>$J1776&amp;" "&amp;$I1776&amp;" "&amp;"("&amp;$F1776&amp;")"</f>
        <v>JPN Naruki (3)</v>
      </c>
      <c r="P1776" t="s">
        <v>4766</v>
      </c>
      <c r="Q1776" t="s">
        <v>4807</v>
      </c>
      <c r="R1776" s="118" t="str">
        <f>IF($B1776="","",RIGHT($E1776*1000+100+COUNTIF($E$2:$E1776,$E1776),9))</f>
        <v>040428102</v>
      </c>
    </row>
    <row r="1777" spans="1:18" customFormat="1" x14ac:dyDescent="0.4">
      <c r="A1777" s="259" t="s">
        <v>708</v>
      </c>
      <c r="B1777" s="259">
        <v>1776</v>
      </c>
      <c r="C1777" s="259" t="s">
        <v>4155</v>
      </c>
      <c r="D1777" s="259" t="s">
        <v>4156</v>
      </c>
      <c r="E1777" s="261">
        <v>20041123</v>
      </c>
      <c r="F1777" s="262">
        <v>3</v>
      </c>
      <c r="G1777">
        <v>28</v>
      </c>
      <c r="H1777" s="263" t="s">
        <v>4599</v>
      </c>
      <c r="I1777" s="263" t="s">
        <v>4600</v>
      </c>
      <c r="J1777" t="s">
        <v>4807</v>
      </c>
      <c r="L1777">
        <f>IFERROR(INDEX(所属情報!$E:$E,MATCH(男子登録情報!A1777,所属情報!$A:$A,0)),"")</f>
        <v>492237</v>
      </c>
      <c r="M1777" t="str">
        <f t="shared" si="54"/>
        <v>矢田　一徳 (3)</v>
      </c>
      <c r="N1777" t="str">
        <f t="shared" si="55"/>
        <v>ﾔﾀ ｲｯﾄｸ</v>
      </c>
      <c r="O1777" t="str">
        <f>$J1777&amp;" "&amp;$I1777&amp;" "&amp;"("&amp;$F1777&amp;")"</f>
        <v>JPN Ittoku (3)</v>
      </c>
      <c r="P1777" t="s">
        <v>4766</v>
      </c>
      <c r="Q1777" t="s">
        <v>4807</v>
      </c>
      <c r="R1777" s="118" t="str">
        <f>IF($B1777="","",RIGHT($E1777*1000+100+COUNTIF($E$2:$E1777,$E1777),9))</f>
        <v>041123101</v>
      </c>
    </row>
    <row r="1778" spans="1:18" customFormat="1" x14ac:dyDescent="0.4">
      <c r="A1778" s="259" t="s">
        <v>708</v>
      </c>
      <c r="B1778" s="259">
        <v>1777</v>
      </c>
      <c r="C1778" s="259" t="s">
        <v>4157</v>
      </c>
      <c r="D1778" s="259" t="s">
        <v>4158</v>
      </c>
      <c r="E1778" s="261">
        <v>20050326</v>
      </c>
      <c r="F1778" s="262">
        <v>3</v>
      </c>
      <c r="G1778">
        <v>28</v>
      </c>
      <c r="H1778" s="263" t="s">
        <v>1062</v>
      </c>
      <c r="I1778" s="263" t="s">
        <v>119</v>
      </c>
      <c r="J1778" t="s">
        <v>4807</v>
      </c>
      <c r="L1778">
        <f>IFERROR(INDEX(所属情報!$E:$E,MATCH(男子登録情報!A1778,所属情報!$A:$A,0)),"")</f>
        <v>492237</v>
      </c>
      <c r="M1778" t="str">
        <f t="shared" si="54"/>
        <v>横手　一輝 (3)</v>
      </c>
      <c r="N1778" t="str">
        <f t="shared" si="55"/>
        <v>ﾖｺﾃ ｶｽﾞｷ</v>
      </c>
      <c r="O1778" t="str">
        <f>$J1778&amp;" "&amp;$I1778&amp;" "&amp;"("&amp;$F1778&amp;")"</f>
        <v>JPN Kazuki (3)</v>
      </c>
      <c r="P1778" t="s">
        <v>4766</v>
      </c>
      <c r="Q1778" t="s">
        <v>4807</v>
      </c>
      <c r="R1778" s="118" t="str">
        <f>IF($B1778="","",RIGHT($E1778*1000+100+COUNTIF($E$2:$E1778,$E1778),9))</f>
        <v>050326101</v>
      </c>
    </row>
    <row r="1779" spans="1:18" customFormat="1" x14ac:dyDescent="0.4">
      <c r="A1779" s="259" t="s">
        <v>708</v>
      </c>
      <c r="B1779" s="259">
        <v>1778</v>
      </c>
      <c r="C1779" s="259" t="s">
        <v>4159</v>
      </c>
      <c r="D1779" s="259" t="s">
        <v>4160</v>
      </c>
      <c r="E1779" s="261">
        <v>20010404</v>
      </c>
      <c r="F1779" s="262" t="s">
        <v>453</v>
      </c>
      <c r="G1779">
        <v>28</v>
      </c>
      <c r="H1779" s="263" t="s">
        <v>4601</v>
      </c>
      <c r="I1779" s="263" t="s">
        <v>711</v>
      </c>
      <c r="J1779" t="s">
        <v>4807</v>
      </c>
      <c r="L1779">
        <f>IFERROR(INDEX(所属情報!$E:$E,MATCH(男子登録情報!A1779,所属情報!$A:$A,0)),"")</f>
        <v>492237</v>
      </c>
      <c r="M1779" t="str">
        <f t="shared" si="54"/>
        <v>速水　修史 (M2)</v>
      </c>
      <c r="N1779" t="str">
        <f t="shared" si="55"/>
        <v>ﾊﾔﾐｽﾞ ｼｭｳｼﾞ</v>
      </c>
      <c r="O1779" t="str">
        <f>$J1779&amp;" "&amp;$I1779&amp;" "&amp;"("&amp;$F1779&amp;")"</f>
        <v>JPN Shuji (M2)</v>
      </c>
      <c r="P1779" t="s">
        <v>4766</v>
      </c>
      <c r="Q1779" t="s">
        <v>4807</v>
      </c>
      <c r="R1779" s="118" t="str">
        <f>IF($B1779="","",RIGHT($E1779*1000+100+COUNTIF($E$2:$E1779,$E1779),9))</f>
        <v>010404101</v>
      </c>
    </row>
    <row r="1780" spans="1:18" customFormat="1" x14ac:dyDescent="0.4">
      <c r="A1780" s="259" t="s">
        <v>708</v>
      </c>
      <c r="B1780" s="259">
        <v>1779</v>
      </c>
      <c r="C1780" s="259" t="s">
        <v>6128</v>
      </c>
      <c r="D1780" s="259" t="s">
        <v>6129</v>
      </c>
      <c r="E1780" s="261">
        <v>20050728</v>
      </c>
      <c r="F1780" s="262">
        <v>2</v>
      </c>
      <c r="G1780">
        <v>28</v>
      </c>
      <c r="H1780" s="263" t="s">
        <v>6787</v>
      </c>
      <c r="I1780" s="263" t="s">
        <v>6788</v>
      </c>
      <c r="J1780" t="s">
        <v>4807</v>
      </c>
      <c r="L1780">
        <f>IFERROR(INDEX(所属情報!$E:$E,MATCH(男子登録情報!A1780,所属情報!$A:$A,0)),"")</f>
        <v>492237</v>
      </c>
      <c r="M1780" t="str">
        <f t="shared" si="54"/>
        <v>本山　凱生 (2)</v>
      </c>
      <c r="N1780" t="str">
        <f t="shared" si="55"/>
        <v>ﾓﾄﾔﾏ ｶｲｾｲ</v>
      </c>
      <c r="O1780" t="str">
        <f>$J1780&amp;" "&amp;$I1780&amp;" "&amp;"("&amp;$F1780&amp;")"</f>
        <v>JPN Kaisei (2)</v>
      </c>
      <c r="P1780" t="s">
        <v>4765</v>
      </c>
      <c r="Q1780" t="s">
        <v>4807</v>
      </c>
      <c r="R1780" s="118" t="str">
        <f>IF($B1780="","",RIGHT($E1780*1000+100+COUNTIF($E$2:$E1780,$E1780),9))</f>
        <v>050728102</v>
      </c>
    </row>
    <row r="1781" spans="1:18" customFormat="1" x14ac:dyDescent="0.4">
      <c r="A1781" s="259" t="s">
        <v>708</v>
      </c>
      <c r="B1781" s="259">
        <v>1780</v>
      </c>
      <c r="C1781" s="259" t="s">
        <v>6130</v>
      </c>
      <c r="D1781" s="259" t="s">
        <v>6131</v>
      </c>
      <c r="E1781" s="261">
        <v>20050801</v>
      </c>
      <c r="F1781" s="262">
        <v>2</v>
      </c>
      <c r="G1781">
        <v>28</v>
      </c>
      <c r="H1781" s="263" t="s">
        <v>6789</v>
      </c>
      <c r="I1781" s="263" t="s">
        <v>251</v>
      </c>
      <c r="J1781" t="s">
        <v>4807</v>
      </c>
      <c r="L1781">
        <f>IFERROR(INDEX(所属情報!$E:$E,MATCH(男子登録情報!A1781,所属情報!$A:$A,0)),"")</f>
        <v>492237</v>
      </c>
      <c r="M1781" t="str">
        <f t="shared" si="54"/>
        <v>島瀬　裕次 (2)</v>
      </c>
      <c r="N1781" t="str">
        <f t="shared" si="55"/>
        <v>ｼﾏｾ ﾕｳｼﾞ</v>
      </c>
      <c r="O1781" t="str">
        <f>$J1781&amp;" "&amp;$I1781&amp;" "&amp;"("&amp;$F1781&amp;")"</f>
        <v>JPN Yuji (2)</v>
      </c>
      <c r="P1781" t="s">
        <v>4765</v>
      </c>
      <c r="Q1781" t="s">
        <v>4807</v>
      </c>
      <c r="R1781" s="118" t="str">
        <f>IF($B1781="","",RIGHT($E1781*1000+100+COUNTIF($E$2:$E1781,$E1781),9))</f>
        <v>050801102</v>
      </c>
    </row>
    <row r="1782" spans="1:18" customFormat="1" x14ac:dyDescent="0.4">
      <c r="A1782" s="259" t="s">
        <v>708</v>
      </c>
      <c r="B1782" s="259">
        <v>1781</v>
      </c>
      <c r="C1782" s="259" t="s">
        <v>6132</v>
      </c>
      <c r="D1782" s="259" t="s">
        <v>6133</v>
      </c>
      <c r="E1782" s="261">
        <v>20050425</v>
      </c>
      <c r="F1782" s="262">
        <v>2</v>
      </c>
      <c r="G1782">
        <v>28</v>
      </c>
      <c r="H1782" s="263" t="s">
        <v>6476</v>
      </c>
      <c r="I1782" s="263" t="s">
        <v>287</v>
      </c>
      <c r="J1782" t="s">
        <v>4807</v>
      </c>
      <c r="L1782">
        <f>IFERROR(INDEX(所属情報!$E:$E,MATCH(男子登録情報!A1782,所属情報!$A:$A,0)),"")</f>
        <v>492237</v>
      </c>
      <c r="M1782" t="str">
        <f t="shared" si="54"/>
        <v>福島　晴 (2)</v>
      </c>
      <c r="N1782" t="str">
        <f t="shared" si="55"/>
        <v>ﾌｸｼﾏ ﾊﾙ</v>
      </c>
      <c r="O1782" t="str">
        <f>$J1782&amp;" "&amp;$I1782&amp;" "&amp;"("&amp;$F1782&amp;")"</f>
        <v>JPN Haru (2)</v>
      </c>
      <c r="P1782" t="s">
        <v>4765</v>
      </c>
      <c r="Q1782" t="s">
        <v>4807</v>
      </c>
      <c r="R1782" s="118" t="str">
        <f>IF($B1782="","",RIGHT($E1782*1000+100+COUNTIF($E$2:$E1782,$E1782),9))</f>
        <v>050425103</v>
      </c>
    </row>
    <row r="1783" spans="1:18" customFormat="1" x14ac:dyDescent="0.4">
      <c r="A1783" s="259" t="s">
        <v>708</v>
      </c>
      <c r="B1783" s="259">
        <v>1782</v>
      </c>
      <c r="C1783" s="259" t="s">
        <v>6134</v>
      </c>
      <c r="D1783" s="259" t="s">
        <v>6135</v>
      </c>
      <c r="E1783" s="261">
        <v>20050228</v>
      </c>
      <c r="F1783" s="262">
        <v>2</v>
      </c>
      <c r="G1783">
        <v>28</v>
      </c>
      <c r="H1783" s="263" t="s">
        <v>865</v>
      </c>
      <c r="I1783" s="263" t="s">
        <v>392</v>
      </c>
      <c r="J1783" t="s">
        <v>4807</v>
      </c>
      <c r="L1783">
        <f>IFERROR(INDEX(所属情報!$E:$E,MATCH(男子登録情報!A1783,所属情報!$A:$A,0)),"")</f>
        <v>492237</v>
      </c>
      <c r="M1783" t="str">
        <f t="shared" si="54"/>
        <v>下村　響生 (2)</v>
      </c>
      <c r="N1783" t="str">
        <f t="shared" si="55"/>
        <v>ｼﾓﾑﾗ ﾋﾋﾞｷ</v>
      </c>
      <c r="O1783" t="str">
        <f>$J1783&amp;" "&amp;$I1783&amp;" "&amp;"("&amp;$F1783&amp;")"</f>
        <v>JPN Hibiki (2)</v>
      </c>
      <c r="P1783" t="s">
        <v>4771</v>
      </c>
      <c r="Q1783" t="s">
        <v>4807</v>
      </c>
      <c r="R1783" s="118" t="str">
        <f>IF($B1783="","",RIGHT($E1783*1000+100+COUNTIF($E$2:$E1783,$E1783),9))</f>
        <v>050228101</v>
      </c>
    </row>
    <row r="1784" spans="1:18" customFormat="1" x14ac:dyDescent="0.4">
      <c r="A1784" s="259" t="s">
        <v>708</v>
      </c>
      <c r="B1784" s="259">
        <v>1783</v>
      </c>
      <c r="C1784" s="259" t="s">
        <v>6136</v>
      </c>
      <c r="D1784" s="259" t="s">
        <v>6137</v>
      </c>
      <c r="E1784" s="261">
        <v>20040907</v>
      </c>
      <c r="F1784" s="262">
        <v>3</v>
      </c>
      <c r="G1784">
        <v>28</v>
      </c>
      <c r="H1784" s="263" t="s">
        <v>6790</v>
      </c>
      <c r="I1784" s="263" t="s">
        <v>652</v>
      </c>
      <c r="J1784" t="s">
        <v>4807</v>
      </c>
      <c r="L1784">
        <f>IFERROR(INDEX(所属情報!$E:$E,MATCH(男子登録情報!A1784,所属情報!$A:$A,0)),"")</f>
        <v>492237</v>
      </c>
      <c r="M1784" t="str">
        <f t="shared" si="54"/>
        <v>稲岡　憲侑 (3)</v>
      </c>
      <c r="N1784" t="str">
        <f t="shared" si="55"/>
        <v>ｲﾅｵｶ ﾉﾘﾕｷ</v>
      </c>
      <c r="O1784" t="str">
        <f>$J1784&amp;" "&amp;$I1784&amp;" "&amp;"("&amp;$F1784&amp;")"</f>
        <v>JPN Noriyuki (3)</v>
      </c>
      <c r="P1784" t="s">
        <v>4765</v>
      </c>
      <c r="Q1784" t="s">
        <v>4807</v>
      </c>
      <c r="R1784" s="118" t="str">
        <f>IF($B1784="","",RIGHT($E1784*1000+100+COUNTIF($E$2:$E1784,$E1784),9))</f>
        <v>040907106</v>
      </c>
    </row>
    <row r="1785" spans="1:18" customFormat="1" x14ac:dyDescent="0.4">
      <c r="A1785" s="259" t="s">
        <v>708</v>
      </c>
      <c r="B1785" s="259">
        <v>1784</v>
      </c>
      <c r="C1785" s="259" t="s">
        <v>6138</v>
      </c>
      <c r="D1785" s="259" t="s">
        <v>6139</v>
      </c>
      <c r="E1785" s="261">
        <v>20041029</v>
      </c>
      <c r="F1785" s="262">
        <v>3</v>
      </c>
      <c r="G1785">
        <v>28</v>
      </c>
      <c r="H1785" s="263" t="s">
        <v>774</v>
      </c>
      <c r="I1785" s="263" t="s">
        <v>1083</v>
      </c>
      <c r="J1785" t="s">
        <v>4807</v>
      </c>
      <c r="L1785">
        <f>IFERROR(INDEX(所属情報!$E:$E,MATCH(男子登録情報!A1785,所属情報!$A:$A,0)),"")</f>
        <v>492237</v>
      </c>
      <c r="M1785" t="str">
        <f t="shared" si="54"/>
        <v>辻　飛向 (3)</v>
      </c>
      <c r="N1785" t="str">
        <f t="shared" si="55"/>
        <v>ﾂｼﾞ ﾋﾅﾀ</v>
      </c>
      <c r="O1785" t="str">
        <f>$J1785&amp;" "&amp;$I1785&amp;" "&amp;"("&amp;$F1785&amp;")"</f>
        <v>JPN Hinata (3)</v>
      </c>
      <c r="P1785" t="s">
        <v>4765</v>
      </c>
      <c r="Q1785" t="s">
        <v>4807</v>
      </c>
      <c r="R1785" s="118" t="str">
        <f>IF($B1785="","",RIGHT($E1785*1000+100+COUNTIF($E$2:$E1785,$E1785),9))</f>
        <v>041029102</v>
      </c>
    </row>
    <row r="1786" spans="1:18" customFormat="1" x14ac:dyDescent="0.4">
      <c r="A1786" s="259" t="s">
        <v>708</v>
      </c>
      <c r="B1786" s="259">
        <v>1785</v>
      </c>
      <c r="C1786" s="259" t="s">
        <v>6140</v>
      </c>
      <c r="D1786" s="259" t="s">
        <v>6141</v>
      </c>
      <c r="E1786" s="261">
        <v>20050617</v>
      </c>
      <c r="F1786" s="262">
        <v>2</v>
      </c>
      <c r="G1786">
        <v>28</v>
      </c>
      <c r="H1786" s="263" t="s">
        <v>2833</v>
      </c>
      <c r="I1786" s="263" t="s">
        <v>412</v>
      </c>
      <c r="J1786" t="s">
        <v>4807</v>
      </c>
      <c r="L1786">
        <f>IFERROR(INDEX(所属情報!$E:$E,MATCH(男子登録情報!A1786,所属情報!$A:$A,0)),"")</f>
        <v>492237</v>
      </c>
      <c r="M1786" t="str">
        <f t="shared" si="54"/>
        <v>瀬川　柊也 (2)</v>
      </c>
      <c r="N1786" t="str">
        <f t="shared" si="55"/>
        <v>ｾｶﾞﾜ ｼｭｳﾔ</v>
      </c>
      <c r="O1786" t="str">
        <f>$J1786&amp;" "&amp;$I1786&amp;" "&amp;"("&amp;$F1786&amp;")"</f>
        <v>JPN Shuya (2)</v>
      </c>
      <c r="P1786" t="s">
        <v>4765</v>
      </c>
      <c r="Q1786" t="s">
        <v>4807</v>
      </c>
      <c r="R1786" s="118" t="str">
        <f>IF($B1786="","",RIGHT($E1786*1000+100+COUNTIF($E$2:$E1786,$E1786),9))</f>
        <v>050617102</v>
      </c>
    </row>
    <row r="1787" spans="1:18" customFormat="1" x14ac:dyDescent="0.4">
      <c r="A1787" s="259" t="s">
        <v>708</v>
      </c>
      <c r="B1787" s="259">
        <v>1786</v>
      </c>
      <c r="C1787" s="259" t="s">
        <v>6142</v>
      </c>
      <c r="D1787" s="259" t="s">
        <v>6143</v>
      </c>
      <c r="E1787" s="261">
        <v>20050804</v>
      </c>
      <c r="F1787" s="262">
        <v>2</v>
      </c>
      <c r="G1787">
        <v>28</v>
      </c>
      <c r="H1787" s="263" t="s">
        <v>120</v>
      </c>
      <c r="I1787" s="263" t="s">
        <v>678</v>
      </c>
      <c r="J1787" t="s">
        <v>4807</v>
      </c>
      <c r="L1787">
        <f>IFERROR(INDEX(所属情報!$E:$E,MATCH(男子登録情報!A1787,所属情報!$A:$A,0)),"")</f>
        <v>492237</v>
      </c>
      <c r="M1787" t="str">
        <f t="shared" si="54"/>
        <v>岡本　風太 (2)</v>
      </c>
      <c r="N1787" t="str">
        <f t="shared" si="55"/>
        <v>ｵｶﾓﾄ ﾌｳﾀ</v>
      </c>
      <c r="O1787" t="str">
        <f>$J1787&amp;" "&amp;$I1787&amp;" "&amp;"("&amp;$F1787&amp;")"</f>
        <v>JPN Futa (2)</v>
      </c>
      <c r="P1787" t="s">
        <v>4765</v>
      </c>
      <c r="Q1787" t="s">
        <v>4807</v>
      </c>
      <c r="R1787" s="118" t="str">
        <f>IF($B1787="","",RIGHT($E1787*1000+100+COUNTIF($E$2:$E1787,$E1787),9))</f>
        <v>050804102</v>
      </c>
    </row>
    <row r="1788" spans="1:18" customFormat="1" x14ac:dyDescent="0.4">
      <c r="A1788" s="259" t="s">
        <v>708</v>
      </c>
      <c r="B1788" s="259">
        <v>1787</v>
      </c>
      <c r="C1788" s="259" t="s">
        <v>6144</v>
      </c>
      <c r="D1788" s="259" t="s">
        <v>6145</v>
      </c>
      <c r="E1788" s="261">
        <v>20050328</v>
      </c>
      <c r="F1788" s="262">
        <v>3</v>
      </c>
      <c r="G1788">
        <v>28</v>
      </c>
      <c r="H1788" s="263" t="s">
        <v>6791</v>
      </c>
      <c r="I1788" s="263" t="s">
        <v>73</v>
      </c>
      <c r="J1788" t="s">
        <v>4807</v>
      </c>
      <c r="L1788">
        <f>IFERROR(INDEX(所属情報!$E:$E,MATCH(男子登録情報!A1788,所属情報!$A:$A,0)),"")</f>
        <v>492237</v>
      </c>
      <c r="M1788" t="str">
        <f t="shared" si="54"/>
        <v>松上　隼和 (3)</v>
      </c>
      <c r="N1788" t="str">
        <f t="shared" si="55"/>
        <v>ﾏﾂｶﾞﾐ ﾊﾔﾄ</v>
      </c>
      <c r="O1788" t="str">
        <f>$J1788&amp;" "&amp;$I1788&amp;" "&amp;"("&amp;$F1788&amp;")"</f>
        <v>JPN Hayato (3)</v>
      </c>
      <c r="P1788" t="s">
        <v>4765</v>
      </c>
      <c r="Q1788" t="s">
        <v>4807</v>
      </c>
      <c r="R1788" s="118" t="str">
        <f>IF($B1788="","",RIGHT($E1788*1000+100+COUNTIF($E$2:$E1788,$E1788),9))</f>
        <v>050328101</v>
      </c>
    </row>
    <row r="1789" spans="1:18" customFormat="1" x14ac:dyDescent="0.4">
      <c r="A1789" s="259" t="s">
        <v>882</v>
      </c>
      <c r="B1789" s="259">
        <v>1788</v>
      </c>
      <c r="C1789" s="259" t="s">
        <v>2627</v>
      </c>
      <c r="D1789" s="259" t="s">
        <v>2628</v>
      </c>
      <c r="E1789" s="261">
        <v>20031222</v>
      </c>
      <c r="F1789" s="262">
        <v>4</v>
      </c>
      <c r="G1789">
        <v>25</v>
      </c>
      <c r="H1789" s="263" t="s">
        <v>1109</v>
      </c>
      <c r="I1789" s="263" t="s">
        <v>487</v>
      </c>
      <c r="J1789" t="s">
        <v>4807</v>
      </c>
      <c r="L1789">
        <f>IFERROR(INDEX(所属情報!$E:$E,MATCH(男子登録情報!A1789,所属情報!$A:$A,0)),"")</f>
        <v>492604</v>
      </c>
      <c r="M1789" t="str">
        <f t="shared" si="54"/>
        <v>入江　聖空 (4)</v>
      </c>
      <c r="N1789" t="str">
        <f t="shared" si="55"/>
        <v>ｲﾘｴ ｿﾗ</v>
      </c>
      <c r="O1789" t="str">
        <f>$J1789&amp;" "&amp;$I1789&amp;" "&amp;"("&amp;$F1789&amp;")"</f>
        <v>JPN Sora (4)</v>
      </c>
      <c r="P1789" t="s">
        <v>4765</v>
      </c>
      <c r="Q1789" t="s">
        <v>4807</v>
      </c>
      <c r="R1789" s="118" t="str">
        <f>IF($B1789="","",RIGHT($E1789*1000+100+COUNTIF($E$2:$E1789,$E1789),9))</f>
        <v>031222102</v>
      </c>
    </row>
    <row r="1790" spans="1:18" customFormat="1" x14ac:dyDescent="0.4">
      <c r="A1790" s="259" t="s">
        <v>882</v>
      </c>
      <c r="B1790" s="259">
        <v>1789</v>
      </c>
      <c r="C1790" s="259" t="s">
        <v>2629</v>
      </c>
      <c r="D1790" s="259" t="s">
        <v>2630</v>
      </c>
      <c r="E1790" s="261">
        <v>20040117</v>
      </c>
      <c r="F1790" s="262">
        <v>4</v>
      </c>
      <c r="G1790">
        <v>28</v>
      </c>
      <c r="H1790" s="263" t="s">
        <v>2631</v>
      </c>
      <c r="I1790" s="263" t="s">
        <v>52</v>
      </c>
      <c r="J1790" t="s">
        <v>4807</v>
      </c>
      <c r="L1790">
        <f>IFERROR(INDEX(所属情報!$E:$E,MATCH(男子登録情報!A1790,所属情報!$A:$A,0)),"")</f>
        <v>492604</v>
      </c>
      <c r="M1790" t="str">
        <f t="shared" si="54"/>
        <v>髙　聖翔 (4)</v>
      </c>
      <c r="N1790" t="str">
        <f t="shared" si="55"/>
        <v>ﾀｶ ﾏｻﾄ</v>
      </c>
      <c r="O1790" t="str">
        <f>$J1790&amp;" "&amp;$I1790&amp;" "&amp;"("&amp;$F1790&amp;")"</f>
        <v>JPN Masato (4)</v>
      </c>
      <c r="P1790" t="s">
        <v>4765</v>
      </c>
      <c r="Q1790" t="s">
        <v>4807</v>
      </c>
      <c r="R1790" s="118" t="str">
        <f>IF($B1790="","",RIGHT($E1790*1000+100+COUNTIF($E$2:$E1790,$E1790),9))</f>
        <v>040117101</v>
      </c>
    </row>
    <row r="1791" spans="1:18" customFormat="1" x14ac:dyDescent="0.4">
      <c r="A1791" s="259" t="s">
        <v>882</v>
      </c>
      <c r="B1791" s="259">
        <v>1790</v>
      </c>
      <c r="C1791" s="259" t="s">
        <v>2632</v>
      </c>
      <c r="D1791" s="259" t="s">
        <v>2633</v>
      </c>
      <c r="E1791" s="261">
        <v>20031010</v>
      </c>
      <c r="F1791" s="262">
        <v>4</v>
      </c>
      <c r="G1791">
        <v>25</v>
      </c>
      <c r="H1791" s="263" t="s">
        <v>774</v>
      </c>
      <c r="I1791" s="263" t="s">
        <v>75</v>
      </c>
      <c r="J1791" t="s">
        <v>4807</v>
      </c>
      <c r="L1791">
        <f>IFERROR(INDEX(所属情報!$E:$E,MATCH(男子登録情報!A1791,所属情報!$A:$A,0)),"")</f>
        <v>492604</v>
      </c>
      <c r="M1791" t="str">
        <f t="shared" si="54"/>
        <v>辻　蒼汰 (4)</v>
      </c>
      <c r="N1791" t="str">
        <f t="shared" si="55"/>
        <v>ﾂｼﾞ ｿｳﾀ</v>
      </c>
      <c r="O1791" t="str">
        <f>$J1791&amp;" "&amp;$I1791&amp;" "&amp;"("&amp;$F1791&amp;")"</f>
        <v>JPN Sota (4)</v>
      </c>
      <c r="P1791" t="s">
        <v>4765</v>
      </c>
      <c r="Q1791" t="s">
        <v>4807</v>
      </c>
      <c r="R1791" s="118" t="str">
        <f>IF($B1791="","",RIGHT($E1791*1000+100+COUNTIF($E$2:$E1791,$E1791),9))</f>
        <v>031010101</v>
      </c>
    </row>
    <row r="1792" spans="1:18" customFormat="1" x14ac:dyDescent="0.4">
      <c r="A1792" s="259" t="s">
        <v>882</v>
      </c>
      <c r="B1792" s="259">
        <v>1791</v>
      </c>
      <c r="C1792" s="259" t="s">
        <v>2634</v>
      </c>
      <c r="D1792" s="259" t="s">
        <v>2635</v>
      </c>
      <c r="E1792" s="261">
        <v>20040325</v>
      </c>
      <c r="F1792" s="262">
        <v>4</v>
      </c>
      <c r="G1792">
        <v>28</v>
      </c>
      <c r="H1792" s="263" t="s">
        <v>582</v>
      </c>
      <c r="I1792" s="263" t="s">
        <v>564</v>
      </c>
      <c r="J1792" t="s">
        <v>4807</v>
      </c>
      <c r="L1792">
        <f>IFERROR(INDEX(所属情報!$E:$E,MATCH(男子登録情報!A1792,所属情報!$A:$A,0)),"")</f>
        <v>492604</v>
      </c>
      <c r="M1792" t="str">
        <f t="shared" si="54"/>
        <v>寺本　京介 (4)</v>
      </c>
      <c r="N1792" t="str">
        <f t="shared" si="55"/>
        <v>ﾃﾗﾓﾄ ｷｮｳｽｹ</v>
      </c>
      <c r="O1792" t="str">
        <f>$J1792&amp;" "&amp;$I1792&amp;" "&amp;"("&amp;$F1792&amp;")"</f>
        <v>JPN Kyosuke (4)</v>
      </c>
      <c r="P1792" t="s">
        <v>4765</v>
      </c>
      <c r="Q1792" t="s">
        <v>4807</v>
      </c>
      <c r="R1792" s="118" t="str">
        <f>IF($B1792="","",RIGHT($E1792*1000+100+COUNTIF($E$2:$E1792,$E1792),9))</f>
        <v>040325101</v>
      </c>
    </row>
    <row r="1793" spans="1:18" customFormat="1" x14ac:dyDescent="0.4">
      <c r="A1793" s="259" t="s">
        <v>882</v>
      </c>
      <c r="B1793" s="259">
        <v>1792</v>
      </c>
      <c r="C1793" s="259" t="s">
        <v>2636</v>
      </c>
      <c r="D1793" s="259" t="s">
        <v>2637</v>
      </c>
      <c r="E1793" s="261">
        <v>20040224</v>
      </c>
      <c r="F1793" s="262">
        <v>4</v>
      </c>
      <c r="G1793">
        <v>26</v>
      </c>
      <c r="H1793" s="263" t="s">
        <v>528</v>
      </c>
      <c r="I1793" s="263" t="s">
        <v>2638</v>
      </c>
      <c r="J1793" t="s">
        <v>4807</v>
      </c>
      <c r="L1793">
        <f>IFERROR(INDEX(所属情報!$E:$E,MATCH(男子登録情報!A1793,所属情報!$A:$A,0)),"")</f>
        <v>492604</v>
      </c>
      <c r="M1793" t="str">
        <f t="shared" si="54"/>
        <v>土井　琉遠 (4)</v>
      </c>
      <c r="N1793" t="str">
        <f t="shared" si="55"/>
        <v>ﾄﾞｲ ﾘｵﾝ</v>
      </c>
      <c r="O1793" t="str">
        <f>$J1793&amp;" "&amp;$I1793&amp;" "&amp;"("&amp;$F1793&amp;")"</f>
        <v>JPN Rion (4)</v>
      </c>
      <c r="P1793" t="s">
        <v>4765</v>
      </c>
      <c r="Q1793" t="s">
        <v>4807</v>
      </c>
      <c r="R1793" s="118" t="str">
        <f>IF($B1793="","",RIGHT($E1793*1000+100+COUNTIF($E$2:$E1793,$E1793),9))</f>
        <v>040224102</v>
      </c>
    </row>
    <row r="1794" spans="1:18" customFormat="1" x14ac:dyDescent="0.4">
      <c r="A1794" s="259" t="s">
        <v>882</v>
      </c>
      <c r="B1794" s="259">
        <v>1793</v>
      </c>
      <c r="C1794" s="259" t="s">
        <v>2639</v>
      </c>
      <c r="D1794" s="259" t="s">
        <v>2640</v>
      </c>
      <c r="E1794" s="261">
        <v>20030514</v>
      </c>
      <c r="F1794" s="262">
        <v>4</v>
      </c>
      <c r="G1794">
        <v>25</v>
      </c>
      <c r="H1794" s="263" t="s">
        <v>61</v>
      </c>
      <c r="I1794" s="263" t="s">
        <v>286</v>
      </c>
      <c r="J1794" t="s">
        <v>4807</v>
      </c>
      <c r="L1794">
        <f>IFERROR(INDEX(所属情報!$E:$E,MATCH(男子登録情報!A1794,所属情報!$A:$A,0)),"")</f>
        <v>492604</v>
      </c>
      <c r="M1794" t="str">
        <f t="shared" ref="M1794:M1857" si="56">$C1794&amp;" "&amp;"("&amp;$F1794&amp;")"</f>
        <v>谷口　知弘 (4)</v>
      </c>
      <c r="N1794" t="str">
        <f t="shared" si="55"/>
        <v>ﾀﾆｸﾞﾁ ﾄﾓﾋﾛ</v>
      </c>
      <c r="O1794" t="str">
        <f>$J1794&amp;" "&amp;$I1794&amp;" "&amp;"("&amp;$F1794&amp;")"</f>
        <v>JPN Tomohiro (4)</v>
      </c>
      <c r="P1794" t="s">
        <v>4765</v>
      </c>
      <c r="Q1794" t="s">
        <v>4807</v>
      </c>
      <c r="R1794" s="118" t="str">
        <f>IF($B1794="","",RIGHT($E1794*1000+100+COUNTIF($E$2:$E1794,$E1794),9))</f>
        <v>030514104</v>
      </c>
    </row>
    <row r="1795" spans="1:18" customFormat="1" x14ac:dyDescent="0.4">
      <c r="A1795" s="259" t="s">
        <v>882</v>
      </c>
      <c r="B1795" s="259">
        <v>1794</v>
      </c>
      <c r="C1795" s="259" t="s">
        <v>2641</v>
      </c>
      <c r="D1795" s="259" t="s">
        <v>2642</v>
      </c>
      <c r="E1795" s="261">
        <v>20040405</v>
      </c>
      <c r="F1795" s="262">
        <v>3</v>
      </c>
      <c r="G1795">
        <v>29</v>
      </c>
      <c r="H1795" s="263" t="s">
        <v>361</v>
      </c>
      <c r="I1795" s="263" t="s">
        <v>251</v>
      </c>
      <c r="J1795" t="s">
        <v>4807</v>
      </c>
      <c r="L1795">
        <f>IFERROR(INDEX(所属情報!$E:$E,MATCH(男子登録情報!A1795,所属情報!$A:$A,0)),"")</f>
        <v>492604</v>
      </c>
      <c r="M1795" t="str">
        <f t="shared" si="56"/>
        <v>高橋　佑治 (3)</v>
      </c>
      <c r="N1795" t="str">
        <f t="shared" ref="N1795:N1858" si="57">$D1795</f>
        <v>ﾀｶﾊｼ ﾕｳｼﾞ</v>
      </c>
      <c r="O1795" t="str">
        <f>$J1795&amp;" "&amp;$I1795&amp;" "&amp;"("&amp;$F1795&amp;")"</f>
        <v>JPN Yuji (3)</v>
      </c>
      <c r="P1795" t="s">
        <v>4771</v>
      </c>
      <c r="Q1795" t="s">
        <v>4807</v>
      </c>
      <c r="R1795" s="118" t="str">
        <f>IF($B1795="","",RIGHT($E1795*1000+100+COUNTIF($E$2:$E1795,$E1795),9))</f>
        <v>040405101</v>
      </c>
    </row>
    <row r="1796" spans="1:18" customFormat="1" x14ac:dyDescent="0.4">
      <c r="A1796" s="259" t="s">
        <v>882</v>
      </c>
      <c r="B1796" s="259">
        <v>1795</v>
      </c>
      <c r="C1796" s="259" t="s">
        <v>2643</v>
      </c>
      <c r="D1796" s="259" t="s">
        <v>2644</v>
      </c>
      <c r="E1796" s="261">
        <v>20041017</v>
      </c>
      <c r="F1796" s="262">
        <v>3</v>
      </c>
      <c r="G1796">
        <v>30</v>
      </c>
      <c r="H1796" s="263" t="s">
        <v>2645</v>
      </c>
      <c r="I1796" s="263" t="s">
        <v>103</v>
      </c>
      <c r="J1796" t="s">
        <v>4807</v>
      </c>
      <c r="L1796">
        <f>IFERROR(INDEX(所属情報!$E:$E,MATCH(男子登録情報!A1796,所属情報!$A:$A,0)),"")</f>
        <v>492604</v>
      </c>
      <c r="M1796" t="str">
        <f t="shared" si="56"/>
        <v>三栖　滉介 (3)</v>
      </c>
      <c r="N1796" t="str">
        <f t="shared" si="57"/>
        <v>ﾐｽ ｺｳｽｹ</v>
      </c>
      <c r="O1796" t="str">
        <f>$J1796&amp;" "&amp;$I1796&amp;" "&amp;"("&amp;$F1796&amp;")"</f>
        <v>JPN Kosuke (3)</v>
      </c>
      <c r="P1796" t="s">
        <v>4771</v>
      </c>
      <c r="Q1796" t="s">
        <v>4807</v>
      </c>
      <c r="R1796" s="118" t="str">
        <f>IF($B1796="","",RIGHT($E1796*1000+100+COUNTIF($E$2:$E1796,$E1796),9))</f>
        <v>041017101</v>
      </c>
    </row>
    <row r="1797" spans="1:18" customFormat="1" x14ac:dyDescent="0.4">
      <c r="A1797" s="259" t="s">
        <v>882</v>
      </c>
      <c r="B1797" s="259">
        <v>1796</v>
      </c>
      <c r="C1797" s="259" t="s">
        <v>2646</v>
      </c>
      <c r="D1797" s="259" t="s">
        <v>2647</v>
      </c>
      <c r="E1797" s="261">
        <v>20040304</v>
      </c>
      <c r="F1797" s="262">
        <v>4</v>
      </c>
      <c r="G1797">
        <v>25</v>
      </c>
      <c r="H1797" s="263" t="s">
        <v>2648</v>
      </c>
      <c r="I1797" s="263" t="s">
        <v>2649</v>
      </c>
      <c r="J1797" t="s">
        <v>4807</v>
      </c>
      <c r="L1797">
        <f>IFERROR(INDEX(所属情報!$E:$E,MATCH(男子登録情報!A1797,所属情報!$A:$A,0)),"")</f>
        <v>492604</v>
      </c>
      <c r="M1797" t="str">
        <f t="shared" si="56"/>
        <v>満嶌　章稔 (4)</v>
      </c>
      <c r="N1797" t="str">
        <f t="shared" si="57"/>
        <v>ﾏｼﾞﾏ ｱｷﾄｼ</v>
      </c>
      <c r="O1797" t="str">
        <f>$J1797&amp;" "&amp;$I1797&amp;" "&amp;"("&amp;$F1797&amp;")"</f>
        <v>JPN Akitoshi (4)</v>
      </c>
      <c r="P1797" t="s">
        <v>4777</v>
      </c>
      <c r="Q1797" t="s">
        <v>4807</v>
      </c>
      <c r="R1797" s="118" t="str">
        <f>IF($B1797="","",RIGHT($E1797*1000+100+COUNTIF($E$2:$E1797,$E1797),9))</f>
        <v>040304103</v>
      </c>
    </row>
    <row r="1798" spans="1:18" customFormat="1" x14ac:dyDescent="0.4">
      <c r="A1798" s="259" t="s">
        <v>882</v>
      </c>
      <c r="B1798" s="259">
        <v>1797</v>
      </c>
      <c r="C1798" s="259" t="s">
        <v>2650</v>
      </c>
      <c r="D1798" s="259" t="s">
        <v>2651</v>
      </c>
      <c r="E1798" s="261">
        <v>20040612</v>
      </c>
      <c r="F1798" s="262">
        <v>3</v>
      </c>
      <c r="G1798">
        <v>25</v>
      </c>
      <c r="H1798" s="263" t="s">
        <v>87</v>
      </c>
      <c r="I1798" s="263" t="s">
        <v>175</v>
      </c>
      <c r="J1798" t="s">
        <v>4807</v>
      </c>
      <c r="L1798">
        <f>IFERROR(INDEX(所属情報!$E:$E,MATCH(男子登録情報!A1798,所属情報!$A:$A,0)),"")</f>
        <v>492604</v>
      </c>
      <c r="M1798" t="str">
        <f t="shared" si="56"/>
        <v>小林　俊輝 (3)</v>
      </c>
      <c r="N1798" t="str">
        <f t="shared" si="57"/>
        <v>ｺﾊﾞﾔｼ ﾄｼｷ</v>
      </c>
      <c r="O1798" t="str">
        <f>$J1798&amp;" "&amp;$I1798&amp;" "&amp;"("&amp;$F1798&amp;")"</f>
        <v>JPN Toshiki (3)</v>
      </c>
      <c r="P1798" t="s">
        <v>4777</v>
      </c>
      <c r="Q1798" t="s">
        <v>4807</v>
      </c>
      <c r="R1798" s="118" t="str">
        <f>IF($B1798="","",RIGHT($E1798*1000+100+COUNTIF($E$2:$E1798,$E1798),9))</f>
        <v>040612103</v>
      </c>
    </row>
    <row r="1799" spans="1:18" customFormat="1" x14ac:dyDescent="0.4">
      <c r="A1799" s="259" t="s">
        <v>882</v>
      </c>
      <c r="B1799" s="259">
        <v>1798</v>
      </c>
      <c r="C1799" s="259" t="s">
        <v>4010</v>
      </c>
      <c r="D1799" s="259" t="s">
        <v>4011</v>
      </c>
      <c r="E1799" s="261">
        <v>20050310</v>
      </c>
      <c r="F1799" s="262">
        <v>3</v>
      </c>
      <c r="G1799">
        <v>25</v>
      </c>
      <c r="H1799" s="263" t="s">
        <v>4555</v>
      </c>
      <c r="I1799" s="263" t="s">
        <v>749</v>
      </c>
      <c r="J1799" t="s">
        <v>4807</v>
      </c>
      <c r="L1799">
        <f>IFERROR(INDEX(所属情報!$E:$E,MATCH(男子登録情報!A1799,所属情報!$A:$A,0)),"")</f>
        <v>492604</v>
      </c>
      <c r="M1799" t="str">
        <f t="shared" si="56"/>
        <v>花染　元太 (3)</v>
      </c>
      <c r="N1799" t="str">
        <f t="shared" si="57"/>
        <v>ﾊﾅｿﾞﾒ ｹﾞﾝﾀ</v>
      </c>
      <c r="O1799" t="str">
        <f>$J1799&amp;" "&amp;$I1799&amp;" "&amp;"("&amp;$F1799&amp;")"</f>
        <v>JPN Genta (3)</v>
      </c>
      <c r="P1799" t="s">
        <v>4771</v>
      </c>
      <c r="Q1799" t="s">
        <v>4807</v>
      </c>
      <c r="R1799" s="118" t="str">
        <f>IF($B1799="","",RIGHT($E1799*1000+100+COUNTIF($E$2:$E1799,$E1799),9))</f>
        <v>050310102</v>
      </c>
    </row>
    <row r="1800" spans="1:18" customFormat="1" x14ac:dyDescent="0.4">
      <c r="A1800" s="259" t="s">
        <v>882</v>
      </c>
      <c r="B1800" s="259">
        <v>1799</v>
      </c>
      <c r="C1800" s="259" t="s">
        <v>4012</v>
      </c>
      <c r="D1800" s="259" t="s">
        <v>4013</v>
      </c>
      <c r="E1800" s="261">
        <v>20040706</v>
      </c>
      <c r="F1800" s="262">
        <v>3</v>
      </c>
      <c r="G1800">
        <v>25</v>
      </c>
      <c r="H1800" s="263" t="s">
        <v>4556</v>
      </c>
      <c r="I1800" s="263" t="s">
        <v>46</v>
      </c>
      <c r="J1800" t="s">
        <v>4807</v>
      </c>
      <c r="L1800">
        <f>IFERROR(INDEX(所属情報!$E:$E,MATCH(男子登録情報!A1800,所属情報!$A:$A,0)),"")</f>
        <v>492604</v>
      </c>
      <c r="M1800" t="str">
        <f t="shared" si="56"/>
        <v>櫛間　涼世 (3)</v>
      </c>
      <c r="N1800" t="str">
        <f t="shared" si="57"/>
        <v>ｸｼﾏ ﾘｮｳｾｲ</v>
      </c>
      <c r="O1800" t="str">
        <f>$J1800&amp;" "&amp;$I1800&amp;" "&amp;"("&amp;$F1800&amp;")"</f>
        <v>JPN Ryosei (3)</v>
      </c>
      <c r="P1800" t="s">
        <v>4765</v>
      </c>
      <c r="Q1800" t="s">
        <v>4807</v>
      </c>
      <c r="R1800" s="118" t="str">
        <f>IF($B1800="","",RIGHT($E1800*1000+100+COUNTIF($E$2:$E1800,$E1800),9))</f>
        <v>040706102</v>
      </c>
    </row>
    <row r="1801" spans="1:18" customFormat="1" x14ac:dyDescent="0.4">
      <c r="A1801" s="259" t="s">
        <v>882</v>
      </c>
      <c r="B1801" s="259">
        <v>1800</v>
      </c>
      <c r="C1801" s="259" t="s">
        <v>6146</v>
      </c>
      <c r="D1801" s="259" t="s">
        <v>6147</v>
      </c>
      <c r="E1801" s="261">
        <v>20050523</v>
      </c>
      <c r="F1801" s="262">
        <v>2</v>
      </c>
      <c r="G1801">
        <v>25</v>
      </c>
      <c r="H1801" s="263" t="s">
        <v>537</v>
      </c>
      <c r="I1801" s="263" t="s">
        <v>6591</v>
      </c>
      <c r="J1801" t="s">
        <v>4807</v>
      </c>
      <c r="L1801">
        <f>IFERROR(INDEX(所属情報!$E:$E,MATCH(男子登録情報!A1801,所属情報!$A:$A,0)),"")</f>
        <v>492604</v>
      </c>
      <c r="M1801" t="str">
        <f t="shared" si="56"/>
        <v>南場　豪力 (2)</v>
      </c>
      <c r="N1801" t="str">
        <f t="shared" si="57"/>
        <v>ﾅﾝﾊﾞ ﾁｶﾗ</v>
      </c>
      <c r="O1801" t="str">
        <f>$J1801&amp;" "&amp;$I1801&amp;" "&amp;"("&amp;$F1801&amp;")"</f>
        <v>JPN Chikara (2)</v>
      </c>
      <c r="P1801" t="s">
        <v>4771</v>
      </c>
      <c r="Q1801" t="s">
        <v>4807</v>
      </c>
      <c r="R1801" s="118" t="str">
        <f>IF($B1801="","",RIGHT($E1801*1000+100+COUNTIF($E$2:$E1801,$E1801),9))</f>
        <v>050523103</v>
      </c>
    </row>
    <row r="1802" spans="1:18" customFormat="1" x14ac:dyDescent="0.4">
      <c r="A1802" s="259" t="s">
        <v>882</v>
      </c>
      <c r="B1802" s="259">
        <v>1801</v>
      </c>
      <c r="C1802" s="259" t="s">
        <v>6148</v>
      </c>
      <c r="D1802" s="259" t="s">
        <v>6149</v>
      </c>
      <c r="E1802" s="261">
        <v>20050517</v>
      </c>
      <c r="F1802" s="262">
        <v>2</v>
      </c>
      <c r="G1802">
        <v>25</v>
      </c>
      <c r="H1802" s="263" t="s">
        <v>887</v>
      </c>
      <c r="I1802" s="263" t="s">
        <v>146</v>
      </c>
      <c r="J1802" t="s">
        <v>4807</v>
      </c>
      <c r="L1802">
        <f>IFERROR(INDEX(所属情報!$E:$E,MATCH(男子登録情報!A1802,所属情報!$A:$A,0)),"")</f>
        <v>492604</v>
      </c>
      <c r="M1802" t="str">
        <f t="shared" si="56"/>
        <v>平尾　優成 (2)</v>
      </c>
      <c r="N1802" t="str">
        <f t="shared" si="57"/>
        <v>ﾋﾗｵ ﾕｳｾｲ</v>
      </c>
      <c r="O1802" t="str">
        <f>$J1802&amp;" "&amp;$I1802&amp;" "&amp;"("&amp;$F1802&amp;")"</f>
        <v>JPN Yusei (2)</v>
      </c>
      <c r="P1802" t="s">
        <v>4771</v>
      </c>
      <c r="Q1802" t="s">
        <v>4807</v>
      </c>
      <c r="R1802" s="118" t="str">
        <f>IF($B1802="","",RIGHT($E1802*1000+100+COUNTIF($E$2:$E1802,$E1802),9))</f>
        <v>050517104</v>
      </c>
    </row>
    <row r="1803" spans="1:18" customFormat="1" x14ac:dyDescent="0.4">
      <c r="A1803" s="259" t="s">
        <v>882</v>
      </c>
      <c r="B1803" s="259">
        <v>1802</v>
      </c>
      <c r="C1803" s="259" t="s">
        <v>6150</v>
      </c>
      <c r="D1803" s="259" t="s">
        <v>6151</v>
      </c>
      <c r="E1803" s="261">
        <v>20050916</v>
      </c>
      <c r="F1803" s="262">
        <v>2</v>
      </c>
      <c r="G1803">
        <v>24</v>
      </c>
      <c r="H1803" s="263" t="s">
        <v>262</v>
      </c>
      <c r="I1803" s="263" t="s">
        <v>6642</v>
      </c>
      <c r="J1803" t="s">
        <v>4807</v>
      </c>
      <c r="L1803">
        <f>IFERROR(INDEX(所属情報!$E:$E,MATCH(男子登録情報!A1803,所属情報!$A:$A,0)),"")</f>
        <v>492604</v>
      </c>
      <c r="M1803" t="str">
        <f t="shared" si="56"/>
        <v>杉本　直幸 (2)</v>
      </c>
      <c r="N1803" t="str">
        <f t="shared" si="57"/>
        <v>ｽｷﾞﾓﾄ ﾅｵﾕｷ</v>
      </c>
      <c r="O1803" t="str">
        <f>$J1803&amp;" "&amp;$I1803&amp;" "&amp;"("&amp;$F1803&amp;")"</f>
        <v>JPN Naoyuki (2)</v>
      </c>
      <c r="P1803" t="s">
        <v>4771</v>
      </c>
      <c r="Q1803" t="s">
        <v>4807</v>
      </c>
      <c r="R1803" s="118" t="str">
        <f>IF($B1803="","",RIGHT($E1803*1000+100+COUNTIF($E$2:$E1803,$E1803),9))</f>
        <v>050916101</v>
      </c>
    </row>
    <row r="1804" spans="1:18" customFormat="1" x14ac:dyDescent="0.4">
      <c r="A1804" s="259" t="s">
        <v>767</v>
      </c>
      <c r="B1804" s="259">
        <v>1803</v>
      </c>
      <c r="C1804" s="259" t="s">
        <v>768</v>
      </c>
      <c r="D1804" s="259" t="s">
        <v>769</v>
      </c>
      <c r="E1804" s="261">
        <v>20020325</v>
      </c>
      <c r="F1804" s="262" t="s">
        <v>150</v>
      </c>
      <c r="G1804">
        <v>49</v>
      </c>
      <c r="H1804" s="263" t="s">
        <v>770</v>
      </c>
      <c r="I1804" s="263" t="s">
        <v>109</v>
      </c>
      <c r="J1804" t="s">
        <v>4807</v>
      </c>
      <c r="L1804">
        <f>IFERROR(INDEX(所属情報!$E:$E,MATCH(男子登録情報!A1804,所属情報!$A:$A,0)),"")</f>
        <v>491015</v>
      </c>
      <c r="M1804" t="str">
        <f t="shared" si="56"/>
        <v>髙野　龍也 (M1)</v>
      </c>
      <c r="N1804" t="str">
        <f t="shared" si="57"/>
        <v>ﾀｶﾉ ﾀﾂﾔ</v>
      </c>
      <c r="O1804" t="str">
        <f>$J1804&amp;" "&amp;$I1804&amp;" "&amp;"("&amp;$F1804&amp;")"</f>
        <v>JPN Tatsuya (M1)</v>
      </c>
      <c r="P1804" t="s">
        <v>4771</v>
      </c>
      <c r="Q1804" t="s">
        <v>4807</v>
      </c>
      <c r="R1804" s="118" t="str">
        <f>IF($B1804="","",RIGHT($E1804*1000+100+COUNTIF($E$2:$E1804,$E1804),9))</f>
        <v>020325101</v>
      </c>
    </row>
    <row r="1805" spans="1:18" customFormat="1" x14ac:dyDescent="0.4">
      <c r="A1805" s="259" t="s">
        <v>767</v>
      </c>
      <c r="B1805" s="259">
        <v>1804</v>
      </c>
      <c r="C1805" s="259" t="s">
        <v>2980</v>
      </c>
      <c r="D1805" s="259" t="s">
        <v>2981</v>
      </c>
      <c r="E1805" s="261">
        <v>20030503</v>
      </c>
      <c r="F1805" s="262">
        <v>3</v>
      </c>
      <c r="G1805">
        <v>26</v>
      </c>
      <c r="H1805" s="263" t="s">
        <v>2982</v>
      </c>
      <c r="I1805" s="263" t="s">
        <v>738</v>
      </c>
      <c r="J1805" t="s">
        <v>4807</v>
      </c>
      <c r="L1805">
        <f>IFERROR(INDEX(所属情報!$E:$E,MATCH(男子登録情報!A1805,所属情報!$A:$A,0)),"")</f>
        <v>491015</v>
      </c>
      <c r="M1805" t="str">
        <f t="shared" si="56"/>
        <v>田岡　信一 (3)</v>
      </c>
      <c r="N1805" t="str">
        <f t="shared" si="57"/>
        <v>ﾀｵｶ ｼﾝｲﾁ</v>
      </c>
      <c r="O1805" t="str">
        <f>$J1805&amp;" "&amp;$I1805&amp;" "&amp;"("&amp;$F1805&amp;")"</f>
        <v>JPN Shinichi (3)</v>
      </c>
      <c r="P1805" t="s">
        <v>4777</v>
      </c>
      <c r="Q1805" t="s">
        <v>4807</v>
      </c>
      <c r="R1805" s="118" t="str">
        <f>IF($B1805="","",RIGHT($E1805*1000+100+COUNTIF($E$2:$E1805,$E1805),9))</f>
        <v>030503101</v>
      </c>
    </row>
    <row r="1806" spans="1:18" customFormat="1" x14ac:dyDescent="0.4">
      <c r="A1806" s="259" t="s">
        <v>767</v>
      </c>
      <c r="B1806" s="259">
        <v>1805</v>
      </c>
      <c r="C1806" s="259" t="s">
        <v>2983</v>
      </c>
      <c r="D1806" s="259" t="s">
        <v>414</v>
      </c>
      <c r="E1806" s="261">
        <v>20030814</v>
      </c>
      <c r="F1806" s="262">
        <v>3</v>
      </c>
      <c r="G1806">
        <v>26</v>
      </c>
      <c r="H1806" s="263" t="s">
        <v>415</v>
      </c>
      <c r="I1806" s="263" t="s">
        <v>55</v>
      </c>
      <c r="J1806" t="s">
        <v>4807</v>
      </c>
      <c r="L1806">
        <f>IFERROR(INDEX(所属情報!$E:$E,MATCH(男子登録情報!A1806,所属情報!$A:$A,0)),"")</f>
        <v>491015</v>
      </c>
      <c r="M1806" t="str">
        <f t="shared" si="56"/>
        <v>宮崎　遼 (3)</v>
      </c>
      <c r="N1806" t="str">
        <f t="shared" si="57"/>
        <v>ﾐﾔｻﾞｷ ﾘｮｳ</v>
      </c>
      <c r="O1806" t="str">
        <f>$J1806&amp;" "&amp;$I1806&amp;" "&amp;"("&amp;$F1806&amp;")"</f>
        <v>JPN Ryo (3)</v>
      </c>
      <c r="P1806" t="s">
        <v>4777</v>
      </c>
      <c r="Q1806" t="s">
        <v>4807</v>
      </c>
      <c r="R1806" s="118" t="str">
        <f>IF($B1806="","",RIGHT($E1806*1000+100+COUNTIF($E$2:$E1806,$E1806),9))</f>
        <v>030814102</v>
      </c>
    </row>
    <row r="1807" spans="1:18" customFormat="1" x14ac:dyDescent="0.4">
      <c r="A1807" s="259" t="s">
        <v>767</v>
      </c>
      <c r="B1807" s="259">
        <v>1806</v>
      </c>
      <c r="C1807" s="259" t="s">
        <v>4222</v>
      </c>
      <c r="D1807" s="259" t="s">
        <v>4223</v>
      </c>
      <c r="E1807" s="261">
        <v>20040915</v>
      </c>
      <c r="F1807" s="262">
        <v>2</v>
      </c>
      <c r="G1807">
        <v>49</v>
      </c>
      <c r="H1807" s="263" t="s">
        <v>65</v>
      </c>
      <c r="I1807" s="263" t="s">
        <v>312</v>
      </c>
      <c r="J1807" t="s">
        <v>4807</v>
      </c>
      <c r="L1807">
        <f>IFERROR(INDEX(所属情報!$E:$E,MATCH(男子登録情報!A1807,所属情報!$A:$A,0)),"")</f>
        <v>491015</v>
      </c>
      <c r="M1807" t="str">
        <f t="shared" si="56"/>
        <v>竹内　大輝 (2)</v>
      </c>
      <c r="N1807" t="str">
        <f t="shared" si="57"/>
        <v>ﾀｹｳﾁ ﾋﾛｷ</v>
      </c>
      <c r="O1807" t="str">
        <f>$J1807&amp;" "&amp;$I1807&amp;" "&amp;"("&amp;$F1807&amp;")"</f>
        <v>JPN Hiroki (2)</v>
      </c>
      <c r="P1807" t="s">
        <v>4777</v>
      </c>
      <c r="Q1807" t="s">
        <v>4807</v>
      </c>
      <c r="R1807" s="118" t="str">
        <f>IF($B1807="","",RIGHT($E1807*1000+100+COUNTIF($E$2:$E1807,$E1807),9))</f>
        <v>040915102</v>
      </c>
    </row>
    <row r="1808" spans="1:18" customFormat="1" x14ac:dyDescent="0.4">
      <c r="A1808" s="259" t="s">
        <v>767</v>
      </c>
      <c r="B1808" s="259">
        <v>1807</v>
      </c>
      <c r="C1808" s="259" t="s">
        <v>6152</v>
      </c>
      <c r="D1808" s="259" t="s">
        <v>6153</v>
      </c>
      <c r="E1808" s="261">
        <v>20050704</v>
      </c>
      <c r="F1808" s="262">
        <v>1</v>
      </c>
      <c r="G1808">
        <v>49</v>
      </c>
      <c r="H1808" s="263" t="s">
        <v>2982</v>
      </c>
      <c r="I1808" s="263" t="s">
        <v>183</v>
      </c>
      <c r="J1808" t="s">
        <v>4807</v>
      </c>
      <c r="L1808">
        <f>IFERROR(INDEX(所属情報!$E:$E,MATCH(男子登録情報!A1808,所属情報!$A:$A,0)),"")</f>
        <v>491015</v>
      </c>
      <c r="M1808" t="str">
        <f t="shared" si="56"/>
        <v>田岡　暁 (1)</v>
      </c>
      <c r="N1808" t="str">
        <f t="shared" si="57"/>
        <v>ﾀｵｶ ｱｷﾗ</v>
      </c>
      <c r="O1808" t="str">
        <f>$J1808&amp;" "&amp;$I1808&amp;" "&amp;"("&amp;$F1808&amp;")"</f>
        <v>JPN Akira (1)</v>
      </c>
      <c r="P1808" t="s">
        <v>4777</v>
      </c>
      <c r="Q1808" t="s">
        <v>4807</v>
      </c>
      <c r="R1808" s="118" t="str">
        <f>IF($B1808="","",RIGHT($E1808*1000+100+COUNTIF($E$2:$E1808,$E1808),9))</f>
        <v>050704104</v>
      </c>
    </row>
    <row r="1809" spans="1:18" customFormat="1" x14ac:dyDescent="0.4">
      <c r="A1809" s="259" t="s">
        <v>767</v>
      </c>
      <c r="B1809" s="259">
        <v>1808</v>
      </c>
      <c r="C1809" s="259" t="s">
        <v>6154</v>
      </c>
      <c r="D1809" s="259" t="s">
        <v>6155</v>
      </c>
      <c r="E1809" s="261">
        <v>20050313</v>
      </c>
      <c r="F1809" s="262">
        <v>1</v>
      </c>
      <c r="G1809">
        <v>49</v>
      </c>
      <c r="H1809" s="263" t="s">
        <v>1924</v>
      </c>
      <c r="I1809" s="263" t="s">
        <v>181</v>
      </c>
      <c r="J1809" t="s">
        <v>4807</v>
      </c>
      <c r="L1809">
        <f>IFERROR(INDEX(所属情報!$E:$E,MATCH(男子登録情報!A1809,所属情報!$A:$A,0)),"")</f>
        <v>491015</v>
      </c>
      <c r="M1809" t="str">
        <f t="shared" si="56"/>
        <v>横田　優斗 (1)</v>
      </c>
      <c r="N1809" t="str">
        <f t="shared" si="57"/>
        <v>ﾖｺﾀ ﾕｳﾄ</v>
      </c>
      <c r="O1809" t="str">
        <f>$J1809&amp;" "&amp;$I1809&amp;" "&amp;"("&amp;$F1809&amp;")"</f>
        <v>JPN Yuto (1)</v>
      </c>
      <c r="P1809" t="s">
        <v>4777</v>
      </c>
      <c r="Q1809" t="s">
        <v>4807</v>
      </c>
      <c r="R1809" s="118" t="str">
        <f>IF($B1809="","",RIGHT($E1809*1000+100+COUNTIF($E$2:$E1809,$E1809),9))</f>
        <v>050313103</v>
      </c>
    </row>
    <row r="1810" spans="1:18" customFormat="1" x14ac:dyDescent="0.4">
      <c r="A1810" s="259" t="s">
        <v>457</v>
      </c>
      <c r="B1810" s="259">
        <v>1809</v>
      </c>
      <c r="C1810" s="259" t="s">
        <v>478</v>
      </c>
      <c r="D1810" s="259" t="s">
        <v>479</v>
      </c>
      <c r="E1810" s="261">
        <v>20020713</v>
      </c>
      <c r="F1810" s="262" t="s">
        <v>150</v>
      </c>
      <c r="G1810">
        <v>28</v>
      </c>
      <c r="H1810" s="263" t="s">
        <v>35</v>
      </c>
      <c r="I1810" s="263" t="s">
        <v>139</v>
      </c>
      <c r="J1810" t="s">
        <v>4807</v>
      </c>
      <c r="L1810">
        <f>IFERROR(INDEX(所属情報!$E:$E,MATCH(男子登録情報!A1810,所属情報!$A:$A,0)),"")</f>
        <v>492218</v>
      </c>
      <c r="M1810" t="str">
        <f t="shared" si="56"/>
        <v>坂本　亘生 (M1)</v>
      </c>
      <c r="N1810" t="str">
        <f t="shared" si="57"/>
        <v>ｻｶﾓﾄ ｺｳｾｲ</v>
      </c>
      <c r="O1810" t="str">
        <f>$J1810&amp;" "&amp;$I1810&amp;" "&amp;"("&amp;$F1810&amp;")"</f>
        <v>JPN Kosei (M1)</v>
      </c>
      <c r="P1810" t="s">
        <v>4777</v>
      </c>
      <c r="Q1810" t="s">
        <v>4807</v>
      </c>
      <c r="R1810" s="118" t="str">
        <f>IF($B1810="","",RIGHT($E1810*1000+100+COUNTIF($E$2:$E1810,$E1810),9))</f>
        <v>020713101</v>
      </c>
    </row>
    <row r="1811" spans="1:18" customFormat="1" x14ac:dyDescent="0.4">
      <c r="A1811" s="259" t="s">
        <v>812</v>
      </c>
      <c r="B1811" s="259">
        <v>1810</v>
      </c>
      <c r="C1811" s="259" t="s">
        <v>3123</v>
      </c>
      <c r="D1811" s="259" t="s">
        <v>3124</v>
      </c>
      <c r="E1811" s="261">
        <v>20030812</v>
      </c>
      <c r="F1811" s="262">
        <v>4</v>
      </c>
      <c r="G1811">
        <v>27</v>
      </c>
      <c r="H1811" s="263" t="s">
        <v>114</v>
      </c>
      <c r="I1811" s="263" t="s">
        <v>868</v>
      </c>
      <c r="J1811" t="s">
        <v>4807</v>
      </c>
      <c r="L1811">
        <f>IFERROR(INDEX(所属情報!$E:$E,MATCH(男子登録情報!A1811,所属情報!$A:$A,0)),"")</f>
        <v>492209</v>
      </c>
      <c r="M1811" t="str">
        <f t="shared" si="56"/>
        <v>齋藤　圭人 (4)</v>
      </c>
      <c r="N1811" t="str">
        <f t="shared" si="57"/>
        <v>ｻｲﾄｳ ｹｲﾄ</v>
      </c>
      <c r="O1811" t="str">
        <f>$J1811&amp;" "&amp;$I1811&amp;" "&amp;"("&amp;$F1811&amp;")"</f>
        <v>JPN Keito (4)</v>
      </c>
      <c r="P1811" t="s">
        <v>4777</v>
      </c>
      <c r="Q1811" t="s">
        <v>4807</v>
      </c>
      <c r="R1811" s="118" t="str">
        <f>IF($B1811="","",RIGHT($E1811*1000+100+COUNTIF($E$2:$E1811,$E1811),9))</f>
        <v>030812101</v>
      </c>
    </row>
    <row r="1812" spans="1:18" customFormat="1" x14ac:dyDescent="0.4">
      <c r="A1812" s="259" t="s">
        <v>812</v>
      </c>
      <c r="B1812" s="259">
        <v>1811</v>
      </c>
      <c r="C1812" s="259" t="s">
        <v>3118</v>
      </c>
      <c r="D1812" s="259" t="s">
        <v>3119</v>
      </c>
      <c r="E1812" s="261">
        <v>20030413</v>
      </c>
      <c r="F1812" s="262">
        <v>4</v>
      </c>
      <c r="G1812">
        <v>27</v>
      </c>
      <c r="H1812" s="263" t="s">
        <v>3120</v>
      </c>
      <c r="I1812" s="263" t="s">
        <v>52</v>
      </c>
      <c r="J1812" t="s">
        <v>4807</v>
      </c>
      <c r="L1812">
        <f>IFERROR(INDEX(所属情報!$E:$E,MATCH(男子登録情報!A1812,所属情報!$A:$A,0)),"")</f>
        <v>492209</v>
      </c>
      <c r="M1812" t="str">
        <f t="shared" si="56"/>
        <v>緒方　将人 (4)</v>
      </c>
      <c r="N1812" t="str">
        <f t="shared" si="57"/>
        <v>ｵｶﾞﾀ ﾏｻﾄ</v>
      </c>
      <c r="O1812" t="str">
        <f>$J1812&amp;" "&amp;$I1812&amp;" "&amp;"("&amp;$F1812&amp;")"</f>
        <v>JPN Masato (4)</v>
      </c>
      <c r="P1812" t="s">
        <v>4777</v>
      </c>
      <c r="Q1812" t="s">
        <v>4807</v>
      </c>
      <c r="R1812" s="118" t="str">
        <f>IF($B1812="","",RIGHT($E1812*1000+100+COUNTIF($E$2:$E1812,$E1812),9))</f>
        <v>030413101</v>
      </c>
    </row>
    <row r="1813" spans="1:18" customFormat="1" x14ac:dyDescent="0.4">
      <c r="A1813" s="259" t="s">
        <v>812</v>
      </c>
      <c r="B1813" s="259">
        <v>1812</v>
      </c>
      <c r="C1813" s="259" t="s">
        <v>3121</v>
      </c>
      <c r="D1813" s="259" t="s">
        <v>3122</v>
      </c>
      <c r="E1813" s="261">
        <v>20031105</v>
      </c>
      <c r="F1813" s="262">
        <v>4</v>
      </c>
      <c r="G1813">
        <v>29</v>
      </c>
      <c r="H1813" s="263" t="s">
        <v>108</v>
      </c>
      <c r="I1813" s="263" t="s">
        <v>403</v>
      </c>
      <c r="J1813" t="s">
        <v>4807</v>
      </c>
      <c r="L1813">
        <f>IFERROR(INDEX(所属情報!$E:$E,MATCH(男子登録情報!A1813,所属情報!$A:$A,0)),"")</f>
        <v>492209</v>
      </c>
      <c r="M1813" t="str">
        <f t="shared" si="56"/>
        <v>田中　昇一 (4)</v>
      </c>
      <c r="N1813" t="str">
        <f t="shared" si="57"/>
        <v>ﾀﾅｶ ｼｮｳｲﾁ</v>
      </c>
      <c r="O1813" t="str">
        <f>$J1813&amp;" "&amp;$I1813&amp;" "&amp;"("&amp;$F1813&amp;")"</f>
        <v>JPN Shoichi (4)</v>
      </c>
      <c r="P1813" t="s">
        <v>4777</v>
      </c>
      <c r="Q1813" t="s">
        <v>4807</v>
      </c>
      <c r="R1813" s="118" t="str">
        <f>IF($B1813="","",RIGHT($E1813*1000+100+COUNTIF($E$2:$E1813,$E1813),9))</f>
        <v>031105104</v>
      </c>
    </row>
    <row r="1814" spans="1:18" customFormat="1" x14ac:dyDescent="0.4">
      <c r="A1814" s="259" t="s">
        <v>812</v>
      </c>
      <c r="B1814" s="259">
        <v>1813</v>
      </c>
      <c r="C1814" s="259" t="s">
        <v>3125</v>
      </c>
      <c r="D1814" s="259" t="s">
        <v>3126</v>
      </c>
      <c r="E1814" s="261">
        <v>20041121</v>
      </c>
      <c r="F1814" s="262">
        <v>3</v>
      </c>
      <c r="G1814">
        <v>28</v>
      </c>
      <c r="H1814" s="263" t="s">
        <v>134</v>
      </c>
      <c r="I1814" s="263" t="s">
        <v>123</v>
      </c>
      <c r="J1814" t="s">
        <v>4807</v>
      </c>
      <c r="L1814">
        <f>IFERROR(INDEX(所属情報!$E:$E,MATCH(男子登録情報!A1814,所属情報!$A:$A,0)),"")</f>
        <v>492209</v>
      </c>
      <c r="M1814" t="str">
        <f t="shared" si="56"/>
        <v>林　奏 (3)</v>
      </c>
      <c r="N1814" t="str">
        <f t="shared" si="57"/>
        <v>ﾊﾔｼ ｿｳ</v>
      </c>
      <c r="O1814" t="str">
        <f>$J1814&amp;" "&amp;$I1814&amp;" "&amp;"("&amp;$F1814&amp;")"</f>
        <v>JPN So (3)</v>
      </c>
      <c r="P1814" t="s">
        <v>4777</v>
      </c>
      <c r="Q1814" t="s">
        <v>4807</v>
      </c>
      <c r="R1814" s="118" t="str">
        <f>IF($B1814="","",RIGHT($E1814*1000+100+COUNTIF($E$2:$E1814,$E1814),9))</f>
        <v>041121102</v>
      </c>
    </row>
    <row r="1815" spans="1:18" customFormat="1" x14ac:dyDescent="0.4">
      <c r="A1815" s="259" t="s">
        <v>812</v>
      </c>
      <c r="B1815" s="259">
        <v>1814</v>
      </c>
      <c r="C1815" s="259" t="s">
        <v>3127</v>
      </c>
      <c r="D1815" s="259" t="s">
        <v>3128</v>
      </c>
      <c r="E1815" s="261">
        <v>20040919</v>
      </c>
      <c r="F1815" s="262">
        <v>3</v>
      </c>
      <c r="G1815">
        <v>25</v>
      </c>
      <c r="H1815" s="263" t="s">
        <v>3129</v>
      </c>
      <c r="I1815" s="263" t="s">
        <v>181</v>
      </c>
      <c r="J1815" t="s">
        <v>4807</v>
      </c>
      <c r="L1815">
        <f>IFERROR(INDEX(所属情報!$E:$E,MATCH(男子登録情報!A1815,所属情報!$A:$A,0)),"")</f>
        <v>492209</v>
      </c>
      <c r="M1815" t="str">
        <f t="shared" si="56"/>
        <v>三塩　雄斗 (3)</v>
      </c>
      <c r="N1815" t="str">
        <f t="shared" si="57"/>
        <v>ﾐｼｵ ﾕｳﾄ</v>
      </c>
      <c r="O1815" t="str">
        <f>$J1815&amp;" "&amp;$I1815&amp;" "&amp;"("&amp;$F1815&amp;")"</f>
        <v>JPN Yuto (3)</v>
      </c>
      <c r="P1815" t="s">
        <v>4777</v>
      </c>
      <c r="Q1815" t="s">
        <v>4807</v>
      </c>
      <c r="R1815" s="118" t="str">
        <f>IF($B1815="","",RIGHT($E1815*1000+100+COUNTIF($E$2:$E1815,$E1815),9))</f>
        <v>040919102</v>
      </c>
    </row>
    <row r="1816" spans="1:18" customFormat="1" x14ac:dyDescent="0.4">
      <c r="A1816" s="259" t="s">
        <v>812</v>
      </c>
      <c r="B1816" s="259">
        <v>1815</v>
      </c>
      <c r="C1816" s="259" t="s">
        <v>3130</v>
      </c>
      <c r="D1816" s="259" t="s">
        <v>3131</v>
      </c>
      <c r="E1816" s="261">
        <v>20040406</v>
      </c>
      <c r="F1816" s="262">
        <v>3</v>
      </c>
      <c r="G1816">
        <v>28</v>
      </c>
      <c r="H1816" s="263" t="s">
        <v>1098</v>
      </c>
      <c r="I1816" s="263" t="s">
        <v>282</v>
      </c>
      <c r="J1816" t="s">
        <v>4807</v>
      </c>
      <c r="L1816">
        <f>IFERROR(INDEX(所属情報!$E:$E,MATCH(男子登録情報!A1816,所属情報!$A:$A,0)),"")</f>
        <v>492209</v>
      </c>
      <c r="M1816" t="str">
        <f t="shared" si="56"/>
        <v>福井　蓮 (3)</v>
      </c>
      <c r="N1816" t="str">
        <f t="shared" si="57"/>
        <v>ﾌｸｲ ﾚﾝ</v>
      </c>
      <c r="O1816" t="str">
        <f>$J1816&amp;" "&amp;$I1816&amp;" "&amp;"("&amp;$F1816&amp;")"</f>
        <v>JPN Ren (3)</v>
      </c>
      <c r="P1816" t="s">
        <v>4771</v>
      </c>
      <c r="Q1816" t="s">
        <v>4807</v>
      </c>
      <c r="R1816" s="118" t="str">
        <f>IF($B1816="","",RIGHT($E1816*1000+100+COUNTIF($E$2:$E1816,$E1816),9))</f>
        <v>040406104</v>
      </c>
    </row>
    <row r="1817" spans="1:18" customFormat="1" x14ac:dyDescent="0.4">
      <c r="A1817" s="259" t="s">
        <v>812</v>
      </c>
      <c r="B1817" s="259">
        <v>1816</v>
      </c>
      <c r="C1817" s="259" t="s">
        <v>3132</v>
      </c>
      <c r="D1817" s="259" t="s">
        <v>3133</v>
      </c>
      <c r="E1817" s="261">
        <v>20050203</v>
      </c>
      <c r="F1817" s="262">
        <v>3</v>
      </c>
      <c r="G1817">
        <v>30</v>
      </c>
      <c r="H1817" s="263" t="s">
        <v>4604</v>
      </c>
      <c r="I1817" s="263" t="s">
        <v>526</v>
      </c>
      <c r="J1817" t="s">
        <v>4807</v>
      </c>
      <c r="L1817">
        <f>IFERROR(INDEX(所属情報!$E:$E,MATCH(男子登録情報!A1817,所属情報!$A:$A,0)),"")</f>
        <v>492209</v>
      </c>
      <c r="M1817" t="str">
        <f t="shared" si="56"/>
        <v>堂野前　玲乙 (3)</v>
      </c>
      <c r="N1817" t="str">
        <f t="shared" si="57"/>
        <v>ﾄﾞｳﾉﾏｴ ﾚｵ</v>
      </c>
      <c r="O1817" t="str">
        <f>$J1817&amp;" "&amp;$I1817&amp;" "&amp;"("&amp;$F1817&amp;")"</f>
        <v>JPN Reo (3)</v>
      </c>
      <c r="P1817" t="s">
        <v>4777</v>
      </c>
      <c r="Q1817" t="s">
        <v>4807</v>
      </c>
      <c r="R1817" s="118" t="str">
        <f>IF($B1817="","",RIGHT($E1817*1000+100+COUNTIF($E$2:$E1817,$E1817),9))</f>
        <v>050203102</v>
      </c>
    </row>
    <row r="1818" spans="1:18" customFormat="1" x14ac:dyDescent="0.4">
      <c r="A1818" s="259" t="s">
        <v>812</v>
      </c>
      <c r="B1818" s="259">
        <v>1817</v>
      </c>
      <c r="C1818" s="259" t="s">
        <v>3134</v>
      </c>
      <c r="D1818" s="259" t="s">
        <v>3135</v>
      </c>
      <c r="E1818" s="261">
        <v>20041010</v>
      </c>
      <c r="F1818" s="262">
        <v>3</v>
      </c>
      <c r="G1818">
        <v>26</v>
      </c>
      <c r="H1818" s="263" t="s">
        <v>53</v>
      </c>
      <c r="I1818" s="263" t="s">
        <v>3136</v>
      </c>
      <c r="J1818" t="s">
        <v>4807</v>
      </c>
      <c r="L1818">
        <f>IFERROR(INDEX(所属情報!$E:$E,MATCH(男子登録情報!A1818,所属情報!$A:$A,0)),"")</f>
        <v>492209</v>
      </c>
      <c r="M1818" t="str">
        <f t="shared" si="56"/>
        <v>伊藤　輝崇 (3)</v>
      </c>
      <c r="N1818" t="str">
        <f t="shared" si="57"/>
        <v>ｲﾄｳ ﾃﾙﾀｶ</v>
      </c>
      <c r="O1818" t="str">
        <f>$J1818&amp;" "&amp;$I1818&amp;" "&amp;"("&amp;$F1818&amp;")"</f>
        <v>JPN Terutaka (3)</v>
      </c>
      <c r="P1818" t="s">
        <v>4777</v>
      </c>
      <c r="Q1818" t="s">
        <v>4807</v>
      </c>
      <c r="R1818" s="118" t="str">
        <f>IF($B1818="","",RIGHT($E1818*1000+100+COUNTIF($E$2:$E1818,$E1818),9))</f>
        <v>041010101</v>
      </c>
    </row>
    <row r="1819" spans="1:18" customFormat="1" x14ac:dyDescent="0.4">
      <c r="A1819" s="259" t="s">
        <v>812</v>
      </c>
      <c r="B1819" s="259">
        <v>1818</v>
      </c>
      <c r="C1819" s="259" t="s">
        <v>3137</v>
      </c>
      <c r="D1819" s="259" t="s">
        <v>3138</v>
      </c>
      <c r="E1819" s="261">
        <v>20041129</v>
      </c>
      <c r="F1819" s="262">
        <v>3</v>
      </c>
      <c r="G1819">
        <v>27</v>
      </c>
      <c r="H1819" s="263" t="s">
        <v>169</v>
      </c>
      <c r="I1819" s="263" t="s">
        <v>388</v>
      </c>
      <c r="J1819" t="s">
        <v>4807</v>
      </c>
      <c r="L1819">
        <f>IFERROR(INDEX(所属情報!$E:$E,MATCH(男子登録情報!A1819,所属情報!$A:$A,0)),"")</f>
        <v>492209</v>
      </c>
      <c r="M1819" t="str">
        <f t="shared" si="56"/>
        <v>山下　航海 (3)</v>
      </c>
      <c r="N1819" t="str">
        <f t="shared" si="57"/>
        <v>ﾔﾏｼﾀ ﾜﾀﾙ</v>
      </c>
      <c r="O1819" t="str">
        <f>$J1819&amp;" "&amp;$I1819&amp;" "&amp;"("&amp;$F1819&amp;")"</f>
        <v>JPN Wataru (3)</v>
      </c>
      <c r="P1819" t="s">
        <v>4774</v>
      </c>
      <c r="Q1819" t="s">
        <v>4807</v>
      </c>
      <c r="R1819" s="118" t="str">
        <f>IF($B1819="","",RIGHT($E1819*1000+100+COUNTIF($E$2:$E1819,$E1819),9))</f>
        <v>041129103</v>
      </c>
    </row>
    <row r="1820" spans="1:18" customFormat="1" x14ac:dyDescent="0.4">
      <c r="A1820" s="259" t="s">
        <v>812</v>
      </c>
      <c r="B1820" s="259">
        <v>1819</v>
      </c>
      <c r="C1820" s="259" t="s">
        <v>3139</v>
      </c>
      <c r="D1820" s="259" t="s">
        <v>3140</v>
      </c>
      <c r="E1820" s="261">
        <v>20040707</v>
      </c>
      <c r="F1820" s="262">
        <v>3</v>
      </c>
      <c r="G1820">
        <v>28</v>
      </c>
      <c r="H1820" s="263" t="s">
        <v>27</v>
      </c>
      <c r="I1820" s="263" t="s">
        <v>179</v>
      </c>
      <c r="J1820" t="s">
        <v>4807</v>
      </c>
      <c r="L1820">
        <f>IFERROR(INDEX(所属情報!$E:$E,MATCH(男子登録情報!A1820,所属情報!$A:$A,0)),"")</f>
        <v>492209</v>
      </c>
      <c r="M1820" t="str">
        <f t="shared" si="56"/>
        <v>藤本　琉世 (3)</v>
      </c>
      <c r="N1820" t="str">
        <f t="shared" si="57"/>
        <v>ﾌｼﾞﾓﾄ ﾘｭｳｾｲ</v>
      </c>
      <c r="O1820" t="str">
        <f>$J1820&amp;" "&amp;$I1820&amp;" "&amp;"("&amp;$F1820&amp;")"</f>
        <v>JPN Ryusei (3)</v>
      </c>
      <c r="P1820" t="s">
        <v>4784</v>
      </c>
      <c r="Q1820" t="s">
        <v>4807</v>
      </c>
      <c r="R1820" s="118" t="str">
        <f>IF($B1820="","",RIGHT($E1820*1000+100+COUNTIF($E$2:$E1820,$E1820),9))</f>
        <v>040707101</v>
      </c>
    </row>
    <row r="1821" spans="1:18" customFormat="1" x14ac:dyDescent="0.4">
      <c r="A1821" s="259" t="s">
        <v>812</v>
      </c>
      <c r="B1821" s="259">
        <v>1820</v>
      </c>
      <c r="C1821" s="259" t="s">
        <v>4176</v>
      </c>
      <c r="D1821" s="259" t="s">
        <v>4177</v>
      </c>
      <c r="E1821" s="261">
        <v>20050117</v>
      </c>
      <c r="F1821" s="262">
        <v>3</v>
      </c>
      <c r="G1821">
        <v>27</v>
      </c>
      <c r="H1821" s="263" t="s">
        <v>399</v>
      </c>
      <c r="I1821" s="263" t="s">
        <v>232</v>
      </c>
      <c r="J1821" t="s">
        <v>4807</v>
      </c>
      <c r="L1821">
        <f>IFERROR(INDEX(所属情報!$E:$E,MATCH(男子登録情報!A1821,所属情報!$A:$A,0)),"")</f>
        <v>492209</v>
      </c>
      <c r="M1821" t="str">
        <f t="shared" si="56"/>
        <v>青木　誠太朗 (3)</v>
      </c>
      <c r="N1821" t="str">
        <f t="shared" si="57"/>
        <v>ｱｵｷ ｾｲﾀﾛｳ</v>
      </c>
      <c r="O1821" t="str">
        <f>$J1821&amp;" "&amp;$I1821&amp;" "&amp;"("&amp;$F1821&amp;")"</f>
        <v>JPN Seitaro (3)</v>
      </c>
      <c r="P1821" t="s">
        <v>4777</v>
      </c>
      <c r="Q1821" t="s">
        <v>4807</v>
      </c>
      <c r="R1821" s="118" t="str">
        <f>IF($B1821="","",RIGHT($E1821*1000+100+COUNTIF($E$2:$E1821,$E1821),9))</f>
        <v>050117103</v>
      </c>
    </row>
    <row r="1822" spans="1:18" customFormat="1" x14ac:dyDescent="0.4">
      <c r="A1822" s="259" t="s">
        <v>812</v>
      </c>
      <c r="B1822" s="259">
        <v>1821</v>
      </c>
      <c r="C1822" s="259" t="s">
        <v>4178</v>
      </c>
      <c r="D1822" s="259" t="s">
        <v>4179</v>
      </c>
      <c r="E1822" s="261">
        <v>20041115</v>
      </c>
      <c r="F1822" s="262">
        <v>3</v>
      </c>
      <c r="G1822">
        <v>27</v>
      </c>
      <c r="H1822" s="263" t="s">
        <v>153</v>
      </c>
      <c r="I1822" s="263" t="s">
        <v>257</v>
      </c>
      <c r="J1822" t="s">
        <v>4807</v>
      </c>
      <c r="L1822">
        <f>IFERROR(INDEX(所属情報!$E:$E,MATCH(男子登録情報!A1822,所属情報!$A:$A,0)),"")</f>
        <v>492209</v>
      </c>
      <c r="M1822" t="str">
        <f t="shared" si="56"/>
        <v>鈴木　仁 (3)</v>
      </c>
      <c r="N1822" t="str">
        <f t="shared" si="57"/>
        <v>ｽｽﾞｷ ｼﾞﾝ</v>
      </c>
      <c r="O1822" t="str">
        <f>$J1822&amp;" "&amp;$I1822&amp;" "&amp;"("&amp;$F1822&amp;")"</f>
        <v>JPN Jin (3)</v>
      </c>
      <c r="P1822" t="s">
        <v>4777</v>
      </c>
      <c r="Q1822" t="s">
        <v>4807</v>
      </c>
      <c r="R1822" s="118" t="str">
        <f>IF($B1822="","",RIGHT($E1822*1000+100+COUNTIF($E$2:$E1822,$E1822),9))</f>
        <v>041115101</v>
      </c>
    </row>
    <row r="1823" spans="1:18" customFormat="1" x14ac:dyDescent="0.4">
      <c r="A1823" s="259" t="s">
        <v>812</v>
      </c>
      <c r="B1823" s="259">
        <v>1822</v>
      </c>
      <c r="C1823" s="259" t="s">
        <v>4180</v>
      </c>
      <c r="D1823" s="259" t="s">
        <v>4181</v>
      </c>
      <c r="E1823" s="261">
        <v>20050301</v>
      </c>
      <c r="F1823" s="262">
        <v>3</v>
      </c>
      <c r="G1823">
        <v>27</v>
      </c>
      <c r="H1823" s="263" t="s">
        <v>4605</v>
      </c>
      <c r="I1823" s="263" t="s">
        <v>181</v>
      </c>
      <c r="J1823" t="s">
        <v>4807</v>
      </c>
      <c r="L1823">
        <f>IFERROR(INDEX(所属情報!$E:$E,MATCH(男子登録情報!A1823,所属情報!$A:$A,0)),"")</f>
        <v>492209</v>
      </c>
      <c r="M1823" t="str">
        <f t="shared" si="56"/>
        <v>東道　佑人 (3)</v>
      </c>
      <c r="N1823" t="str">
        <f t="shared" si="57"/>
        <v>ﾋｶﾞｼﾐﾁ ﾕｳﾄ</v>
      </c>
      <c r="O1823" t="str">
        <f>$J1823&amp;" "&amp;$I1823&amp;" "&amp;"("&amp;$F1823&amp;")"</f>
        <v>JPN Yuto (3)</v>
      </c>
      <c r="P1823" t="s">
        <v>4777</v>
      </c>
      <c r="Q1823" t="s">
        <v>4807</v>
      </c>
      <c r="R1823" s="118" t="str">
        <f>IF($B1823="","",RIGHT($E1823*1000+100+COUNTIF($E$2:$E1823,$E1823),9))</f>
        <v>050301102</v>
      </c>
    </row>
    <row r="1824" spans="1:18" customFormat="1" x14ac:dyDescent="0.4">
      <c r="A1824" s="259" t="s">
        <v>812</v>
      </c>
      <c r="B1824" s="259">
        <v>1823</v>
      </c>
      <c r="C1824" s="259" t="s">
        <v>4182</v>
      </c>
      <c r="D1824" s="259" t="s">
        <v>4183</v>
      </c>
      <c r="E1824" s="261">
        <v>20050318</v>
      </c>
      <c r="F1824" s="262">
        <v>3</v>
      </c>
      <c r="G1824">
        <v>27</v>
      </c>
      <c r="H1824" s="263" t="s">
        <v>4606</v>
      </c>
      <c r="I1824" s="263" t="s">
        <v>4607</v>
      </c>
      <c r="J1824" t="s">
        <v>4807</v>
      </c>
      <c r="L1824">
        <f>IFERROR(INDEX(所属情報!$E:$E,MATCH(男子登録情報!A1824,所属情報!$A:$A,0)),"")</f>
        <v>492209</v>
      </c>
      <c r="M1824" t="str">
        <f t="shared" si="56"/>
        <v>千葉　敬純 (3)</v>
      </c>
      <c r="N1824" t="str">
        <f t="shared" si="57"/>
        <v>ﾁﾊﾞ ﾀｶｽﾐ</v>
      </c>
      <c r="O1824" t="str">
        <f>$J1824&amp;" "&amp;$I1824&amp;" "&amp;"("&amp;$F1824&amp;")"</f>
        <v>JPN Takasumi (3)</v>
      </c>
      <c r="P1824" t="s">
        <v>4770</v>
      </c>
      <c r="Q1824" t="s">
        <v>4807</v>
      </c>
      <c r="R1824" s="118" t="str">
        <f>IF($B1824="","",RIGHT($E1824*1000+100+COUNTIF($E$2:$E1824,$E1824),9))</f>
        <v>050318101</v>
      </c>
    </row>
    <row r="1825" spans="1:18" customFormat="1" x14ac:dyDescent="0.4">
      <c r="A1825" s="259" t="s">
        <v>812</v>
      </c>
      <c r="B1825" s="259">
        <v>1824</v>
      </c>
      <c r="C1825" s="259" t="s">
        <v>4184</v>
      </c>
      <c r="D1825" s="259" t="s">
        <v>4185</v>
      </c>
      <c r="E1825" s="261">
        <v>20040511</v>
      </c>
      <c r="F1825" s="262">
        <v>3</v>
      </c>
      <c r="G1825">
        <v>27</v>
      </c>
      <c r="H1825" s="263" t="s">
        <v>262</v>
      </c>
      <c r="I1825" s="263" t="s">
        <v>919</v>
      </c>
      <c r="J1825" t="s">
        <v>4807</v>
      </c>
      <c r="L1825">
        <f>IFERROR(INDEX(所属情報!$E:$E,MATCH(男子登録情報!A1825,所属情報!$A:$A,0)),"")</f>
        <v>492209</v>
      </c>
      <c r="M1825" t="str">
        <f t="shared" si="56"/>
        <v>杉本　麗也 (3)</v>
      </c>
      <c r="N1825" t="str">
        <f t="shared" si="57"/>
        <v>ｽｷﾞﾓﾄ ﾚｲﾔ</v>
      </c>
      <c r="O1825" t="str">
        <f>$J1825&amp;" "&amp;$I1825&amp;" "&amp;"("&amp;$F1825&amp;")"</f>
        <v>JPN Reiya (3)</v>
      </c>
      <c r="P1825" t="s">
        <v>4771</v>
      </c>
      <c r="Q1825" t="s">
        <v>4807</v>
      </c>
      <c r="R1825" s="118" t="str">
        <f>IF($B1825="","",RIGHT($E1825*1000+100+COUNTIF($E$2:$E1825,$E1825),9))</f>
        <v>040511102</v>
      </c>
    </row>
    <row r="1826" spans="1:18" customFormat="1" x14ac:dyDescent="0.4">
      <c r="A1826" s="259" t="s">
        <v>812</v>
      </c>
      <c r="B1826" s="259">
        <v>1825</v>
      </c>
      <c r="C1826" s="259" t="s">
        <v>4186</v>
      </c>
      <c r="D1826" s="259" t="s">
        <v>4187</v>
      </c>
      <c r="E1826" s="261">
        <v>20040617</v>
      </c>
      <c r="F1826" s="262">
        <v>3</v>
      </c>
      <c r="G1826">
        <v>28</v>
      </c>
      <c r="H1826" s="263" t="s">
        <v>248</v>
      </c>
      <c r="I1826" s="263" t="s">
        <v>36</v>
      </c>
      <c r="J1826" t="s">
        <v>4807</v>
      </c>
      <c r="L1826">
        <f>IFERROR(INDEX(所属情報!$E:$E,MATCH(男子登録情報!A1826,所属情報!$A:$A,0)),"")</f>
        <v>492209</v>
      </c>
      <c r="M1826" t="str">
        <f t="shared" si="56"/>
        <v>井上　裕貴 (3)</v>
      </c>
      <c r="N1826" t="str">
        <f t="shared" si="57"/>
        <v>ｲﾉｳｴ ﾕｳｷ</v>
      </c>
      <c r="O1826" t="str">
        <f>$J1826&amp;" "&amp;$I1826&amp;" "&amp;"("&amp;$F1826&amp;")"</f>
        <v>JPN Yuki (3)</v>
      </c>
      <c r="P1826" t="s">
        <v>4771</v>
      </c>
      <c r="Q1826" t="s">
        <v>4807</v>
      </c>
      <c r="R1826" s="118" t="str">
        <f>IF($B1826="","",RIGHT($E1826*1000+100+COUNTIF($E$2:$E1826,$E1826),9))</f>
        <v>040617106</v>
      </c>
    </row>
    <row r="1827" spans="1:18" customFormat="1" x14ac:dyDescent="0.4">
      <c r="A1827" s="259" t="s">
        <v>812</v>
      </c>
      <c r="B1827" s="259">
        <v>1826</v>
      </c>
      <c r="C1827" s="259" t="s">
        <v>4188</v>
      </c>
      <c r="D1827" s="259" t="s">
        <v>4189</v>
      </c>
      <c r="E1827" s="261">
        <v>20050502</v>
      </c>
      <c r="F1827" s="262">
        <v>2</v>
      </c>
      <c r="G1827">
        <v>38</v>
      </c>
      <c r="H1827" s="263" t="s">
        <v>384</v>
      </c>
      <c r="I1827" s="263" t="s">
        <v>170</v>
      </c>
      <c r="J1827" t="s">
        <v>4807</v>
      </c>
      <c r="L1827">
        <f>IFERROR(INDEX(所属情報!$E:$E,MATCH(男子登録情報!A1827,所属情報!$A:$A,0)),"")</f>
        <v>492209</v>
      </c>
      <c r="M1827" t="str">
        <f t="shared" si="56"/>
        <v>藤井　一晴 (2)</v>
      </c>
      <c r="N1827" t="str">
        <f t="shared" si="57"/>
        <v>ﾌｼﾞｲ ｲｯｾｲ</v>
      </c>
      <c r="O1827" t="str">
        <f>$J1827&amp;" "&amp;$I1827&amp;" "&amp;"("&amp;$F1827&amp;")"</f>
        <v>JPN Issei (2)</v>
      </c>
      <c r="P1827" t="s">
        <v>4771</v>
      </c>
      <c r="Q1827" t="s">
        <v>4807</v>
      </c>
      <c r="R1827" s="118" t="str">
        <f>IF($B1827="","",RIGHT($E1827*1000+100+COUNTIF($E$2:$E1827,$E1827),9))</f>
        <v>050502104</v>
      </c>
    </row>
    <row r="1828" spans="1:18" customFormat="1" x14ac:dyDescent="0.4">
      <c r="A1828" s="259" t="s">
        <v>812</v>
      </c>
      <c r="B1828" s="259">
        <v>1827</v>
      </c>
      <c r="C1828" s="259" t="s">
        <v>4190</v>
      </c>
      <c r="D1828" s="259" t="s">
        <v>4191</v>
      </c>
      <c r="E1828" s="261">
        <v>20050828</v>
      </c>
      <c r="F1828" s="262">
        <v>2</v>
      </c>
      <c r="G1828">
        <v>36</v>
      </c>
      <c r="H1828" s="263" t="s">
        <v>94</v>
      </c>
      <c r="I1828" s="263" t="s">
        <v>253</v>
      </c>
      <c r="J1828" t="s">
        <v>4807</v>
      </c>
      <c r="L1828">
        <f>IFERROR(INDEX(所属情報!$E:$E,MATCH(男子登録情報!A1828,所属情報!$A:$A,0)),"")</f>
        <v>492209</v>
      </c>
      <c r="M1828" t="str">
        <f t="shared" si="56"/>
        <v>前田　真一郎 (2)</v>
      </c>
      <c r="N1828" t="str">
        <f t="shared" si="57"/>
        <v>ﾏｴﾀﾞ ｼﾝｲﾁﾛｳ</v>
      </c>
      <c r="O1828" t="str">
        <f>$J1828&amp;" "&amp;$I1828&amp;" "&amp;"("&amp;$F1828&amp;")"</f>
        <v>JPN Shinichiro (2)</v>
      </c>
      <c r="P1828" t="s">
        <v>4771</v>
      </c>
      <c r="Q1828" t="s">
        <v>4807</v>
      </c>
      <c r="R1828" s="118" t="str">
        <f>IF($B1828="","",RIGHT($E1828*1000+100+COUNTIF($E$2:$E1828,$E1828),9))</f>
        <v>050828101</v>
      </c>
    </row>
    <row r="1829" spans="1:18" customFormat="1" x14ac:dyDescent="0.4">
      <c r="A1829" s="259" t="s">
        <v>812</v>
      </c>
      <c r="B1829" s="259">
        <v>1828</v>
      </c>
      <c r="C1829" s="259" t="s">
        <v>4192</v>
      </c>
      <c r="D1829" s="259" t="s">
        <v>4193</v>
      </c>
      <c r="E1829" s="261">
        <v>20050608</v>
      </c>
      <c r="F1829" s="262">
        <v>2</v>
      </c>
      <c r="G1829">
        <v>28</v>
      </c>
      <c r="H1829" s="263" t="s">
        <v>4608</v>
      </c>
      <c r="I1829" s="263" t="s">
        <v>4609</v>
      </c>
      <c r="J1829" t="s">
        <v>4807</v>
      </c>
      <c r="L1829">
        <f>IFERROR(INDEX(所属情報!$E:$E,MATCH(男子登録情報!A1829,所属情報!$A:$A,0)),"")</f>
        <v>492209</v>
      </c>
      <c r="M1829" t="str">
        <f t="shared" si="56"/>
        <v>三枝　睦哉 (2)</v>
      </c>
      <c r="N1829" t="str">
        <f t="shared" si="57"/>
        <v>ｻｲｸｻ ﾁｶﾔ</v>
      </c>
      <c r="O1829" t="str">
        <f>$J1829&amp;" "&amp;$I1829&amp;" "&amp;"("&amp;$F1829&amp;")"</f>
        <v>JPN Chikaya (2)</v>
      </c>
      <c r="P1829" t="s">
        <v>4771</v>
      </c>
      <c r="Q1829" t="s">
        <v>4807</v>
      </c>
      <c r="R1829" s="118" t="str">
        <f>IF($B1829="","",RIGHT($E1829*1000+100+COUNTIF($E$2:$E1829,$E1829),9))</f>
        <v>050608101</v>
      </c>
    </row>
    <row r="1830" spans="1:18" customFormat="1" x14ac:dyDescent="0.4">
      <c r="A1830" s="259" t="s">
        <v>812</v>
      </c>
      <c r="B1830" s="259">
        <v>1829</v>
      </c>
      <c r="C1830" s="259" t="s">
        <v>4194</v>
      </c>
      <c r="D1830" s="259" t="s">
        <v>4195</v>
      </c>
      <c r="E1830" s="261">
        <v>20051113</v>
      </c>
      <c r="F1830" s="262">
        <v>2</v>
      </c>
      <c r="G1830">
        <v>27</v>
      </c>
      <c r="H1830" s="263" t="s">
        <v>978</v>
      </c>
      <c r="I1830" s="263" t="s">
        <v>84</v>
      </c>
      <c r="J1830" t="s">
        <v>4807</v>
      </c>
      <c r="L1830">
        <f>IFERROR(INDEX(所属情報!$E:$E,MATCH(男子登録情報!A1830,所属情報!$A:$A,0)),"")</f>
        <v>492209</v>
      </c>
      <c r="M1830" t="str">
        <f t="shared" si="56"/>
        <v>古野　太一 (2)</v>
      </c>
      <c r="N1830" t="str">
        <f t="shared" si="57"/>
        <v>ﾌﾙﾉ ﾀｲﾁ</v>
      </c>
      <c r="O1830" t="str">
        <f>$J1830&amp;" "&amp;$I1830&amp;" "&amp;"("&amp;$F1830&amp;")"</f>
        <v>JPN Taichi (2)</v>
      </c>
      <c r="P1830" t="s">
        <v>4771</v>
      </c>
      <c r="Q1830" t="s">
        <v>4807</v>
      </c>
      <c r="R1830" s="118" t="str">
        <f>IF($B1830="","",RIGHT($E1830*1000+100+COUNTIF($E$2:$E1830,$E1830),9))</f>
        <v>051113102</v>
      </c>
    </row>
    <row r="1831" spans="1:18" customFormat="1" x14ac:dyDescent="0.4">
      <c r="A1831" s="259" t="s">
        <v>812</v>
      </c>
      <c r="B1831" s="259">
        <v>1830</v>
      </c>
      <c r="C1831" s="259" t="s">
        <v>4196</v>
      </c>
      <c r="D1831" s="259" t="s">
        <v>4197</v>
      </c>
      <c r="E1831" s="261">
        <v>20060204</v>
      </c>
      <c r="F1831" s="262">
        <v>2</v>
      </c>
      <c r="G1831">
        <v>28</v>
      </c>
      <c r="H1831" s="263" t="s">
        <v>374</v>
      </c>
      <c r="I1831" s="263" t="s">
        <v>2665</v>
      </c>
      <c r="J1831" t="s">
        <v>4807</v>
      </c>
      <c r="L1831">
        <f>IFERROR(INDEX(所属情報!$E:$E,MATCH(男子登録情報!A1831,所属情報!$A:$A,0)),"")</f>
        <v>492209</v>
      </c>
      <c r="M1831" t="str">
        <f t="shared" si="56"/>
        <v>高山　烈 (2)</v>
      </c>
      <c r="N1831" t="str">
        <f t="shared" si="57"/>
        <v>ﾀｶﾔﾏ ﾚﾂ</v>
      </c>
      <c r="O1831" t="str">
        <f>$J1831&amp;" "&amp;$I1831&amp;" "&amp;"("&amp;$F1831&amp;")"</f>
        <v>JPN Retsu (2)</v>
      </c>
      <c r="P1831" t="s">
        <v>4771</v>
      </c>
      <c r="Q1831" t="s">
        <v>4807</v>
      </c>
      <c r="R1831" s="118" t="str">
        <f>IF($B1831="","",RIGHT($E1831*1000+100+COUNTIF($E$2:$E1831,$E1831),9))</f>
        <v>060204103</v>
      </c>
    </row>
    <row r="1832" spans="1:18" customFormat="1" x14ac:dyDescent="0.4">
      <c r="A1832" s="259" t="s">
        <v>812</v>
      </c>
      <c r="B1832" s="259">
        <v>1831</v>
      </c>
      <c r="C1832" s="259" t="s">
        <v>4198</v>
      </c>
      <c r="D1832" s="259" t="s">
        <v>4199</v>
      </c>
      <c r="E1832" s="261">
        <v>20051230</v>
      </c>
      <c r="F1832" s="262">
        <v>2</v>
      </c>
      <c r="G1832">
        <v>27</v>
      </c>
      <c r="H1832" s="263" t="s">
        <v>4610</v>
      </c>
      <c r="I1832" s="263" t="s">
        <v>455</v>
      </c>
      <c r="J1832" t="s">
        <v>4807</v>
      </c>
      <c r="L1832">
        <f>IFERROR(INDEX(所属情報!$E:$E,MATCH(男子登録情報!A1832,所属情報!$A:$A,0)),"")</f>
        <v>492209</v>
      </c>
      <c r="M1832" t="str">
        <f t="shared" si="56"/>
        <v>竹之内　順也 (2)</v>
      </c>
      <c r="N1832" t="str">
        <f t="shared" si="57"/>
        <v>ﾀｹﾉｳﾁ ｼﾞｭﾝﾔ</v>
      </c>
      <c r="O1832" t="str">
        <f>$J1832&amp;" "&amp;$I1832&amp;" "&amp;"("&amp;$F1832&amp;")"</f>
        <v>JPN Junya (2)</v>
      </c>
      <c r="P1832" t="s">
        <v>4771</v>
      </c>
      <c r="Q1832" t="s">
        <v>4807</v>
      </c>
      <c r="R1832" s="118" t="str">
        <f>IF($B1832="","",RIGHT($E1832*1000+100+COUNTIF($E$2:$E1832,$E1832),9))</f>
        <v>051230103</v>
      </c>
    </row>
    <row r="1833" spans="1:18" customFormat="1" x14ac:dyDescent="0.4">
      <c r="A1833" s="259" t="s">
        <v>812</v>
      </c>
      <c r="B1833" s="259">
        <v>1832</v>
      </c>
      <c r="C1833" s="259" t="s">
        <v>4377</v>
      </c>
      <c r="D1833" s="259" t="s">
        <v>6156</v>
      </c>
      <c r="E1833" s="261">
        <v>20050907</v>
      </c>
      <c r="F1833" s="262">
        <v>2</v>
      </c>
      <c r="G1833">
        <v>28</v>
      </c>
      <c r="H1833" s="263" t="s">
        <v>174</v>
      </c>
      <c r="I1833" s="263" t="s">
        <v>146</v>
      </c>
      <c r="J1833" t="s">
        <v>4807</v>
      </c>
      <c r="L1833">
        <f>IFERROR(INDEX(所属情報!$E:$E,MATCH(男子登録情報!A1833,所属情報!$A:$A,0)),"")</f>
        <v>492209</v>
      </c>
      <c r="M1833" t="str">
        <f t="shared" si="56"/>
        <v>木村　悠誠 (2)</v>
      </c>
      <c r="N1833" t="str">
        <f t="shared" si="57"/>
        <v>ｷﾑﾗ ﾕｳｾｲ</v>
      </c>
      <c r="O1833" t="str">
        <f>$J1833&amp;" "&amp;$I1833&amp;" "&amp;"("&amp;$F1833&amp;")"</f>
        <v>JPN Yusei (2)</v>
      </c>
      <c r="P1833" t="s">
        <v>4771</v>
      </c>
      <c r="Q1833" t="s">
        <v>4807</v>
      </c>
      <c r="R1833" s="118" t="str">
        <f>IF($B1833="","",RIGHT($E1833*1000+100+COUNTIF($E$2:$E1833,$E1833),9))</f>
        <v>050907105</v>
      </c>
    </row>
    <row r="1834" spans="1:18" customFormat="1" x14ac:dyDescent="0.4">
      <c r="A1834" s="259" t="s">
        <v>812</v>
      </c>
      <c r="B1834" s="259">
        <v>1833</v>
      </c>
      <c r="C1834" s="259" t="s">
        <v>6157</v>
      </c>
      <c r="D1834" s="259" t="s">
        <v>6158</v>
      </c>
      <c r="E1834" s="261">
        <v>20060307</v>
      </c>
      <c r="F1834" s="262">
        <v>2</v>
      </c>
      <c r="G1834">
        <v>26</v>
      </c>
      <c r="H1834" s="263" t="s">
        <v>32</v>
      </c>
      <c r="I1834" s="263" t="s">
        <v>125</v>
      </c>
      <c r="J1834" t="s">
        <v>4807</v>
      </c>
      <c r="L1834">
        <f>IFERROR(INDEX(所属情報!$E:$E,MATCH(男子登録情報!A1834,所属情報!$A:$A,0)),"")</f>
        <v>492209</v>
      </c>
      <c r="M1834" t="str">
        <f t="shared" si="56"/>
        <v>植村　陸人 (2)</v>
      </c>
      <c r="N1834" t="str">
        <f t="shared" si="57"/>
        <v>ｳｴﾑﾗ ﾘｸﾄ</v>
      </c>
      <c r="O1834" t="str">
        <f>$J1834&amp;" "&amp;$I1834&amp;" "&amp;"("&amp;$F1834&amp;")"</f>
        <v>JPN Rikuto (2)</v>
      </c>
      <c r="P1834" t="s">
        <v>4771</v>
      </c>
      <c r="Q1834" t="s">
        <v>4807</v>
      </c>
      <c r="R1834" s="118" t="str">
        <f>IF($B1834="","",RIGHT($E1834*1000+100+COUNTIF($E$2:$E1834,$E1834),9))</f>
        <v>060307103</v>
      </c>
    </row>
    <row r="1835" spans="1:18" customFormat="1" x14ac:dyDescent="0.4">
      <c r="A1835" s="259" t="s">
        <v>812</v>
      </c>
      <c r="B1835" s="259">
        <v>1834</v>
      </c>
      <c r="C1835" s="259" t="s">
        <v>6159</v>
      </c>
      <c r="D1835" s="259" t="s">
        <v>6160</v>
      </c>
      <c r="E1835" s="261">
        <v>20041011</v>
      </c>
      <c r="F1835" s="262">
        <v>3</v>
      </c>
      <c r="G1835">
        <v>49</v>
      </c>
      <c r="H1835" s="263" t="s">
        <v>6792</v>
      </c>
      <c r="I1835" s="263" t="s">
        <v>430</v>
      </c>
      <c r="J1835" t="s">
        <v>4807</v>
      </c>
      <c r="L1835">
        <f>IFERROR(INDEX(所属情報!$E:$E,MATCH(男子登録情報!A1835,所属情報!$A:$A,0)),"")</f>
        <v>492209</v>
      </c>
      <c r="M1835" t="str">
        <f t="shared" si="56"/>
        <v>名原　弘晃 (3)</v>
      </c>
      <c r="N1835" t="str">
        <f t="shared" si="57"/>
        <v>ﾅﾊﾞﾗ ﾋﾛｱｷ</v>
      </c>
      <c r="O1835" t="str">
        <f>$J1835&amp;" "&amp;$I1835&amp;" "&amp;"("&amp;$F1835&amp;")"</f>
        <v>JPN Hiroaki (3)</v>
      </c>
      <c r="P1835" t="s">
        <v>4771</v>
      </c>
      <c r="Q1835" t="s">
        <v>4807</v>
      </c>
      <c r="R1835" s="118" t="str">
        <f>IF($B1835="","",RIGHT($E1835*1000+100+COUNTIF($E$2:$E1835,$E1835),9))</f>
        <v>041011101</v>
      </c>
    </row>
    <row r="1836" spans="1:18" customFormat="1" x14ac:dyDescent="0.4">
      <c r="A1836" s="259" t="s">
        <v>812</v>
      </c>
      <c r="B1836" s="259">
        <v>1835</v>
      </c>
      <c r="C1836" s="259" t="s">
        <v>6161</v>
      </c>
      <c r="D1836" s="259" t="s">
        <v>6162</v>
      </c>
      <c r="E1836" s="261">
        <v>20060425</v>
      </c>
      <c r="F1836" s="262">
        <v>1</v>
      </c>
      <c r="G1836">
        <v>36</v>
      </c>
      <c r="H1836" s="263" t="s">
        <v>6793</v>
      </c>
      <c r="I1836" s="263" t="s">
        <v>2221</v>
      </c>
      <c r="J1836" t="s">
        <v>4807</v>
      </c>
      <c r="L1836">
        <f>IFERROR(INDEX(所属情報!$E:$E,MATCH(男子登録情報!A1836,所属情報!$A:$A,0)),"")</f>
        <v>492209</v>
      </c>
      <c r="M1836" t="str">
        <f t="shared" si="56"/>
        <v>七條　颯太 (1)</v>
      </c>
      <c r="N1836" t="str">
        <f t="shared" si="57"/>
        <v>ｼﾁｼﾞｮｳ ｿｳﾀ</v>
      </c>
      <c r="O1836" t="str">
        <f>$J1836&amp;" "&amp;$I1836&amp;" "&amp;"("&amp;$F1836&amp;")"</f>
        <v>JPN Souta (1)</v>
      </c>
      <c r="P1836" t="s">
        <v>4770</v>
      </c>
      <c r="Q1836" t="s">
        <v>4807</v>
      </c>
      <c r="R1836" s="118" t="str">
        <f>IF($B1836="","",RIGHT($E1836*1000+100+COUNTIF($E$2:$E1836,$E1836),9))</f>
        <v>060425101</v>
      </c>
    </row>
    <row r="1837" spans="1:18" customFormat="1" x14ac:dyDescent="0.4">
      <c r="A1837" s="259" t="s">
        <v>812</v>
      </c>
      <c r="B1837" s="259">
        <v>1836</v>
      </c>
      <c r="C1837" s="259" t="s">
        <v>6163</v>
      </c>
      <c r="D1837" s="259" t="s">
        <v>6164</v>
      </c>
      <c r="E1837" s="261">
        <v>20060718</v>
      </c>
      <c r="F1837" s="262">
        <v>1</v>
      </c>
      <c r="G1837">
        <v>28</v>
      </c>
      <c r="H1837" s="263" t="s">
        <v>6794</v>
      </c>
      <c r="I1837" s="263" t="s">
        <v>306</v>
      </c>
      <c r="J1837" t="s">
        <v>4807</v>
      </c>
      <c r="L1837">
        <f>IFERROR(INDEX(所属情報!$E:$E,MATCH(男子登録情報!A1837,所属情報!$A:$A,0)),"")</f>
        <v>492209</v>
      </c>
      <c r="M1837" t="str">
        <f t="shared" si="56"/>
        <v>古本　一磨 (1)</v>
      </c>
      <c r="N1837" t="str">
        <f t="shared" si="57"/>
        <v>ﾌﾙﾓﾄ ｶｽﾞﾏ</v>
      </c>
      <c r="O1837" t="str">
        <f>$J1837&amp;" "&amp;$I1837&amp;" "&amp;"("&amp;$F1837&amp;")"</f>
        <v>JPN Kazuma (1)</v>
      </c>
      <c r="P1837" t="s">
        <v>4770</v>
      </c>
      <c r="Q1837" t="s">
        <v>4807</v>
      </c>
      <c r="R1837" s="118" t="str">
        <f>IF($B1837="","",RIGHT($E1837*1000+100+COUNTIF($E$2:$E1837,$E1837),9))</f>
        <v>060718101</v>
      </c>
    </row>
    <row r="1838" spans="1:18" customFormat="1" x14ac:dyDescent="0.4">
      <c r="A1838" s="259" t="s">
        <v>812</v>
      </c>
      <c r="B1838" s="259">
        <v>1837</v>
      </c>
      <c r="C1838" s="259" t="s">
        <v>6165</v>
      </c>
      <c r="D1838" s="259" t="s">
        <v>6166</v>
      </c>
      <c r="E1838" s="261">
        <v>20070313</v>
      </c>
      <c r="F1838" s="262">
        <v>1</v>
      </c>
      <c r="G1838">
        <v>28</v>
      </c>
      <c r="H1838" s="263" t="s">
        <v>6795</v>
      </c>
      <c r="I1838" s="263" t="s">
        <v>2572</v>
      </c>
      <c r="J1838" t="s">
        <v>4807</v>
      </c>
      <c r="L1838">
        <f>IFERROR(INDEX(所属情報!$E:$E,MATCH(男子登録情報!A1838,所属情報!$A:$A,0)),"")</f>
        <v>492209</v>
      </c>
      <c r="M1838" t="str">
        <f t="shared" si="56"/>
        <v>播摩　奏人 (1)</v>
      </c>
      <c r="N1838" t="str">
        <f t="shared" si="57"/>
        <v>ﾊﾘﾏ ｶﾅﾄ</v>
      </c>
      <c r="O1838" t="str">
        <f>$J1838&amp;" "&amp;$I1838&amp;" "&amp;"("&amp;$F1838&amp;")"</f>
        <v>JPN Kanato (1)</v>
      </c>
      <c r="P1838" t="s">
        <v>4770</v>
      </c>
      <c r="Q1838" t="s">
        <v>4807</v>
      </c>
      <c r="R1838" s="118" t="str">
        <f>IF($B1838="","",RIGHT($E1838*1000+100+COUNTIF($E$2:$E1838,$E1838),9))</f>
        <v>070313101</v>
      </c>
    </row>
    <row r="1839" spans="1:18" customFormat="1" x14ac:dyDescent="0.4">
      <c r="A1839" s="259" t="s">
        <v>812</v>
      </c>
      <c r="B1839" s="259">
        <v>1838</v>
      </c>
      <c r="C1839" s="259" t="s">
        <v>6167</v>
      </c>
      <c r="D1839" s="259" t="s">
        <v>6168</v>
      </c>
      <c r="E1839" s="261">
        <v>20061003</v>
      </c>
      <c r="F1839" s="262">
        <v>1</v>
      </c>
      <c r="G1839">
        <v>27</v>
      </c>
      <c r="H1839" s="263" t="s">
        <v>6796</v>
      </c>
      <c r="I1839" s="263" t="s">
        <v>6797</v>
      </c>
      <c r="J1839" t="s">
        <v>4807</v>
      </c>
      <c r="L1839">
        <f>IFERROR(INDEX(所属情報!$E:$E,MATCH(男子登録情報!A1839,所属情報!$A:$A,0)),"")</f>
        <v>492209</v>
      </c>
      <c r="M1839" t="str">
        <f t="shared" si="56"/>
        <v>寺西　心奈 (1)</v>
      </c>
      <c r="N1839" t="str">
        <f t="shared" si="57"/>
        <v>ﾃﾗﾆｼ ｺｺﾅ</v>
      </c>
      <c r="O1839" t="str">
        <f>$J1839&amp;" "&amp;$I1839&amp;" "&amp;"("&amp;$F1839&amp;")"</f>
        <v>JPN Kokona (1)</v>
      </c>
      <c r="P1839" t="s">
        <v>4770</v>
      </c>
      <c r="Q1839" t="s">
        <v>4807</v>
      </c>
      <c r="R1839" s="118" t="str">
        <f>IF($B1839="","",RIGHT($E1839*1000+100+COUNTIF($E$2:$E1839,$E1839),9))</f>
        <v>061003101</v>
      </c>
    </row>
    <row r="1840" spans="1:18" customFormat="1" x14ac:dyDescent="0.4">
      <c r="A1840" s="259" t="s">
        <v>812</v>
      </c>
      <c r="B1840" s="259">
        <v>1839</v>
      </c>
      <c r="C1840" s="259" t="s">
        <v>6169</v>
      </c>
      <c r="D1840" s="259" t="s">
        <v>6170</v>
      </c>
      <c r="E1840" s="261">
        <v>20061119</v>
      </c>
      <c r="F1840" s="262">
        <v>1</v>
      </c>
      <c r="G1840">
        <v>37</v>
      </c>
      <c r="H1840" s="263" t="s">
        <v>108</v>
      </c>
      <c r="I1840" s="263" t="s">
        <v>400</v>
      </c>
      <c r="J1840" t="s">
        <v>4807</v>
      </c>
      <c r="L1840">
        <f>IFERROR(INDEX(所属情報!$E:$E,MATCH(男子登録情報!A1840,所属情報!$A:$A,0)),"")</f>
        <v>492209</v>
      </c>
      <c r="M1840" t="str">
        <f t="shared" si="56"/>
        <v>田中　景 (1)</v>
      </c>
      <c r="N1840" t="str">
        <f t="shared" si="57"/>
        <v>ﾀﾅｶ ｹｲ</v>
      </c>
      <c r="O1840" t="str">
        <f>$J1840&amp;" "&amp;$I1840&amp;" "&amp;"("&amp;$F1840&amp;")"</f>
        <v>JPN Kei (1)</v>
      </c>
      <c r="P1840" t="s">
        <v>4770</v>
      </c>
      <c r="Q1840" t="s">
        <v>4807</v>
      </c>
      <c r="R1840" s="118" t="str">
        <f>IF($B1840="","",RIGHT($E1840*1000+100+COUNTIF($E$2:$E1840,$E1840),9))</f>
        <v>061119101</v>
      </c>
    </row>
    <row r="1841" spans="1:18" customFormat="1" x14ac:dyDescent="0.4">
      <c r="A1841" s="259" t="s">
        <v>812</v>
      </c>
      <c r="B1841" s="259">
        <v>1840</v>
      </c>
      <c r="C1841" s="259" t="s">
        <v>6171</v>
      </c>
      <c r="D1841" s="259" t="s">
        <v>6172</v>
      </c>
      <c r="E1841" s="261">
        <v>20061112</v>
      </c>
      <c r="F1841" s="262">
        <v>1</v>
      </c>
      <c r="G1841">
        <v>27</v>
      </c>
      <c r="H1841" s="263" t="s">
        <v>169</v>
      </c>
      <c r="I1841" s="263" t="s">
        <v>1083</v>
      </c>
      <c r="J1841" t="s">
        <v>4807</v>
      </c>
      <c r="L1841">
        <f>IFERROR(INDEX(所属情報!$E:$E,MATCH(男子登録情報!A1841,所属情報!$A:$A,0)),"")</f>
        <v>492209</v>
      </c>
      <c r="M1841" t="str">
        <f t="shared" si="56"/>
        <v>山下　陽向 (1)</v>
      </c>
      <c r="N1841" t="str">
        <f t="shared" si="57"/>
        <v>ﾔﾏｼﾀ ﾋﾅﾀ</v>
      </c>
      <c r="O1841" t="str">
        <f>$J1841&amp;" "&amp;$I1841&amp;" "&amp;"("&amp;$F1841&amp;")"</f>
        <v>JPN Hinata (1)</v>
      </c>
      <c r="P1841" t="s">
        <v>4770</v>
      </c>
      <c r="Q1841" t="s">
        <v>4807</v>
      </c>
      <c r="R1841" s="118" t="str">
        <f>IF($B1841="","",RIGHT($E1841*1000+100+COUNTIF($E$2:$E1841,$E1841),9))</f>
        <v>061112102</v>
      </c>
    </row>
    <row r="1842" spans="1:18" customFormat="1" x14ac:dyDescent="0.4">
      <c r="A1842" s="259" t="s">
        <v>812</v>
      </c>
      <c r="B1842" s="259">
        <v>1841</v>
      </c>
      <c r="C1842" s="259" t="s">
        <v>6173</v>
      </c>
      <c r="D1842" s="259" t="s">
        <v>6174</v>
      </c>
      <c r="E1842" s="261">
        <v>20060911</v>
      </c>
      <c r="F1842" s="262">
        <v>1</v>
      </c>
      <c r="G1842">
        <v>28</v>
      </c>
      <c r="H1842" s="263" t="s">
        <v>281</v>
      </c>
      <c r="I1842" s="263" t="s">
        <v>155</v>
      </c>
      <c r="J1842" t="s">
        <v>4807</v>
      </c>
      <c r="L1842">
        <f>IFERROR(INDEX(所属情報!$E:$E,MATCH(男子登録情報!A1842,所属情報!$A:$A,0)),"")</f>
        <v>492209</v>
      </c>
      <c r="M1842" t="str">
        <f t="shared" si="56"/>
        <v>足立　涼太 (1)</v>
      </c>
      <c r="N1842" t="str">
        <f t="shared" si="57"/>
        <v>ｱﾀﾞﾁ ﾘｮｳﾀ</v>
      </c>
      <c r="O1842" t="str">
        <f>$J1842&amp;" "&amp;$I1842&amp;" "&amp;"("&amp;$F1842&amp;")"</f>
        <v>JPN Ryota (1)</v>
      </c>
      <c r="P1842" t="s">
        <v>4770</v>
      </c>
      <c r="Q1842" t="s">
        <v>4807</v>
      </c>
      <c r="R1842" s="118" t="str">
        <f>IF($B1842="","",RIGHT($E1842*1000+100+COUNTIF($E$2:$E1842,$E1842),9))</f>
        <v>060911103</v>
      </c>
    </row>
    <row r="1843" spans="1:18" customFormat="1" x14ac:dyDescent="0.4">
      <c r="A1843" s="259" t="s">
        <v>812</v>
      </c>
      <c r="B1843" s="259">
        <v>1842</v>
      </c>
      <c r="C1843" s="259" t="s">
        <v>6175</v>
      </c>
      <c r="D1843" s="259" t="s">
        <v>6176</v>
      </c>
      <c r="E1843" s="261">
        <v>20060822</v>
      </c>
      <c r="F1843" s="262">
        <v>1</v>
      </c>
      <c r="G1843">
        <v>26</v>
      </c>
      <c r="H1843" s="263" t="s">
        <v>6657</v>
      </c>
      <c r="I1843" s="263" t="s">
        <v>6798</v>
      </c>
      <c r="J1843" t="s">
        <v>4807</v>
      </c>
      <c r="L1843">
        <f>IFERROR(INDEX(所属情報!$E:$E,MATCH(男子登録情報!A1843,所属情報!$A:$A,0)),"")</f>
        <v>492209</v>
      </c>
      <c r="M1843" t="str">
        <f t="shared" si="56"/>
        <v>小嶋　龍真 (1)</v>
      </c>
      <c r="N1843" t="str">
        <f t="shared" si="57"/>
        <v>ｵｼﾞﾏ ﾀﾂﾏ</v>
      </c>
      <c r="O1843" t="str">
        <f>$J1843&amp;" "&amp;$I1843&amp;" "&amp;"("&amp;$F1843&amp;")"</f>
        <v>JPN Tatsuma (1)</v>
      </c>
      <c r="P1843" t="s">
        <v>4770</v>
      </c>
      <c r="Q1843" t="s">
        <v>4807</v>
      </c>
      <c r="R1843" s="118" t="str">
        <f>IF($B1843="","",RIGHT($E1843*1000+100+COUNTIF($E$2:$E1843,$E1843),9))</f>
        <v>060822102</v>
      </c>
    </row>
    <row r="1844" spans="1:18" customFormat="1" x14ac:dyDescent="0.4">
      <c r="A1844" s="259" t="s">
        <v>812</v>
      </c>
      <c r="B1844" s="259">
        <v>1843</v>
      </c>
      <c r="C1844" s="259" t="s">
        <v>6177</v>
      </c>
      <c r="D1844" s="259" t="s">
        <v>6178</v>
      </c>
      <c r="E1844" s="261">
        <v>20060413</v>
      </c>
      <c r="F1844" s="262">
        <v>1</v>
      </c>
      <c r="G1844">
        <v>26</v>
      </c>
      <c r="H1844" s="263" t="s">
        <v>6799</v>
      </c>
      <c r="I1844" s="263" t="s">
        <v>222</v>
      </c>
      <c r="J1844" t="s">
        <v>4807</v>
      </c>
      <c r="L1844">
        <f>IFERROR(INDEX(所属情報!$E:$E,MATCH(男子登録情報!A1844,所属情報!$A:$A,0)),"")</f>
        <v>492209</v>
      </c>
      <c r="M1844" t="str">
        <f t="shared" si="56"/>
        <v>石賀　遙斗 (1)</v>
      </c>
      <c r="N1844" t="str">
        <f t="shared" si="57"/>
        <v>ｲｼｶﾞ ﾊﾙﾄ</v>
      </c>
      <c r="O1844" t="str">
        <f>$J1844&amp;" "&amp;$I1844&amp;" "&amp;"("&amp;$F1844&amp;")"</f>
        <v>JPN Haruto (1)</v>
      </c>
      <c r="P1844" t="s">
        <v>4770</v>
      </c>
      <c r="Q1844" t="s">
        <v>4807</v>
      </c>
      <c r="R1844" s="118" t="str">
        <f>IF($B1844="","",RIGHT($E1844*1000+100+COUNTIF($E$2:$E1844,$E1844),9))</f>
        <v>060413102</v>
      </c>
    </row>
    <row r="1845" spans="1:18" customFormat="1" x14ac:dyDescent="0.4">
      <c r="A1845" s="259" t="s">
        <v>812</v>
      </c>
      <c r="B1845" s="259">
        <v>1844</v>
      </c>
      <c r="C1845" s="259" t="s">
        <v>6179</v>
      </c>
      <c r="D1845" s="259" t="s">
        <v>6180</v>
      </c>
      <c r="E1845" s="261">
        <v>20070301</v>
      </c>
      <c r="F1845" s="262">
        <v>1</v>
      </c>
      <c r="G1845">
        <v>29</v>
      </c>
      <c r="H1845" s="263" t="s">
        <v>49</v>
      </c>
      <c r="I1845" s="263" t="s">
        <v>885</v>
      </c>
      <c r="J1845" t="s">
        <v>4807</v>
      </c>
      <c r="L1845">
        <f>IFERROR(INDEX(所属情報!$E:$E,MATCH(男子登録情報!A1845,所属情報!$A:$A,0)),"")</f>
        <v>492209</v>
      </c>
      <c r="M1845" t="str">
        <f t="shared" si="56"/>
        <v>北村　珀斗 (1)</v>
      </c>
      <c r="N1845" t="str">
        <f t="shared" si="57"/>
        <v>ｷﾀﾑﾗ ﾊｸﾄ</v>
      </c>
      <c r="O1845" t="str">
        <f>$J1845&amp;" "&amp;$I1845&amp;" "&amp;"("&amp;$F1845&amp;")"</f>
        <v>JPN Hakuto (1)</v>
      </c>
      <c r="P1845" t="s">
        <v>4770</v>
      </c>
      <c r="Q1845" t="s">
        <v>4807</v>
      </c>
      <c r="R1845" s="118" t="str">
        <f>IF($B1845="","",RIGHT($E1845*1000+100+COUNTIF($E$2:$E1845,$E1845),9))</f>
        <v>070301101</v>
      </c>
    </row>
    <row r="1846" spans="1:18" customFormat="1" x14ac:dyDescent="0.4">
      <c r="A1846" s="259" t="s">
        <v>855</v>
      </c>
      <c r="B1846" s="259">
        <v>1845</v>
      </c>
      <c r="C1846" s="259" t="s">
        <v>3021</v>
      </c>
      <c r="D1846" s="259" t="s">
        <v>3022</v>
      </c>
      <c r="E1846" s="261">
        <v>20031007</v>
      </c>
      <c r="F1846" s="262">
        <v>4</v>
      </c>
      <c r="G1846">
        <v>26</v>
      </c>
      <c r="H1846" s="263" t="s">
        <v>270</v>
      </c>
      <c r="I1846" s="263" t="s">
        <v>257</v>
      </c>
      <c r="J1846" t="s">
        <v>4807</v>
      </c>
      <c r="L1846">
        <f>IFERROR(INDEX(所属情報!$E:$E,MATCH(男子登録情報!A1846,所属情報!$A:$A,0)),"")</f>
        <v>492199</v>
      </c>
      <c r="M1846" t="str">
        <f t="shared" si="56"/>
        <v>平井　迅 (4)</v>
      </c>
      <c r="N1846" t="str">
        <f t="shared" si="57"/>
        <v>ﾋﾗｲ ｼﾞﾝ</v>
      </c>
      <c r="O1846" t="str">
        <f>$J1846&amp;" "&amp;$I1846&amp;" "&amp;"("&amp;$F1846&amp;")"</f>
        <v>JPN Jin (4)</v>
      </c>
      <c r="P1846" t="s">
        <v>4770</v>
      </c>
      <c r="Q1846" t="s">
        <v>4807</v>
      </c>
      <c r="R1846" s="118" t="str">
        <f>IF($B1846="","",RIGHT($E1846*1000+100+COUNTIF($E$2:$E1846,$E1846),9))</f>
        <v>031007102</v>
      </c>
    </row>
    <row r="1847" spans="1:18" customFormat="1" x14ac:dyDescent="0.4">
      <c r="A1847" s="259" t="s">
        <v>855</v>
      </c>
      <c r="B1847" s="259">
        <v>1846</v>
      </c>
      <c r="C1847" s="259" t="s">
        <v>4357</v>
      </c>
      <c r="D1847" s="259" t="s">
        <v>3023</v>
      </c>
      <c r="E1847" s="261">
        <v>20030801</v>
      </c>
      <c r="F1847" s="262">
        <v>4</v>
      </c>
      <c r="G1847">
        <v>26</v>
      </c>
      <c r="H1847" s="263" t="s">
        <v>281</v>
      </c>
      <c r="I1847" s="263" t="s">
        <v>50</v>
      </c>
      <c r="J1847" t="s">
        <v>4807</v>
      </c>
      <c r="L1847">
        <f>IFERROR(INDEX(所属情報!$E:$E,MATCH(男子登録情報!A1847,所属情報!$A:$A,0)),"")</f>
        <v>492199</v>
      </c>
      <c r="M1847" t="str">
        <f t="shared" si="56"/>
        <v>足立　奏太 (4)</v>
      </c>
      <c r="N1847" t="str">
        <f t="shared" si="57"/>
        <v>ｱﾀﾞﾁ ｶﾅﾀ</v>
      </c>
      <c r="O1847" t="str">
        <f>$J1847&amp;" "&amp;$I1847&amp;" "&amp;"("&amp;$F1847&amp;")"</f>
        <v>JPN Kanata (4)</v>
      </c>
      <c r="P1847" t="s">
        <v>4770</v>
      </c>
      <c r="Q1847" t="s">
        <v>4807</v>
      </c>
      <c r="R1847" s="118" t="str">
        <f>IF($B1847="","",RIGHT($E1847*1000+100+COUNTIF($E$2:$E1847,$E1847),9))</f>
        <v>030801103</v>
      </c>
    </row>
    <row r="1848" spans="1:18" customFormat="1" x14ac:dyDescent="0.4">
      <c r="A1848" s="259" t="s">
        <v>855</v>
      </c>
      <c r="B1848" s="259">
        <v>1847</v>
      </c>
      <c r="C1848" s="259" t="s">
        <v>3024</v>
      </c>
      <c r="D1848" s="259" t="s">
        <v>3025</v>
      </c>
      <c r="E1848" s="261">
        <v>20030901</v>
      </c>
      <c r="F1848" s="262">
        <v>4</v>
      </c>
      <c r="G1848">
        <v>26</v>
      </c>
      <c r="H1848" s="263" t="s">
        <v>456</v>
      </c>
      <c r="I1848" s="263" t="s">
        <v>181</v>
      </c>
      <c r="J1848" t="s">
        <v>4807</v>
      </c>
      <c r="L1848">
        <f>IFERROR(INDEX(所属情報!$E:$E,MATCH(男子登録情報!A1848,所属情報!$A:$A,0)),"")</f>
        <v>492199</v>
      </c>
      <c r="M1848" t="str">
        <f t="shared" si="56"/>
        <v>村田　悠人 (4)</v>
      </c>
      <c r="N1848" t="str">
        <f t="shared" si="57"/>
        <v>ﾑﾗﾀ ﾕｳﾄ</v>
      </c>
      <c r="O1848" t="str">
        <f>$J1848&amp;" "&amp;$I1848&amp;" "&amp;"("&amp;$F1848&amp;")"</f>
        <v>JPN Yuto (4)</v>
      </c>
      <c r="P1848" t="s">
        <v>4770</v>
      </c>
      <c r="Q1848" t="s">
        <v>4807</v>
      </c>
      <c r="R1848" s="118" t="str">
        <f>IF($B1848="","",RIGHT($E1848*1000+100+COUNTIF($E$2:$E1848,$E1848),9))</f>
        <v>030901101</v>
      </c>
    </row>
    <row r="1849" spans="1:18" customFormat="1" x14ac:dyDescent="0.4">
      <c r="A1849" s="259" t="s">
        <v>855</v>
      </c>
      <c r="B1849" s="259">
        <v>1848</v>
      </c>
      <c r="C1849" s="259" t="s">
        <v>3026</v>
      </c>
      <c r="D1849" s="259" t="s">
        <v>3027</v>
      </c>
      <c r="E1849" s="261">
        <v>20030416</v>
      </c>
      <c r="F1849" s="262">
        <v>4</v>
      </c>
      <c r="G1849">
        <v>27</v>
      </c>
      <c r="H1849" s="263" t="s">
        <v>3028</v>
      </c>
      <c r="I1849" s="263" t="s">
        <v>37</v>
      </c>
      <c r="J1849" t="s">
        <v>4807</v>
      </c>
      <c r="L1849">
        <f>IFERROR(INDEX(所属情報!$E:$E,MATCH(男子登録情報!A1849,所属情報!$A:$A,0)),"")</f>
        <v>492199</v>
      </c>
      <c r="M1849" t="str">
        <f t="shared" si="56"/>
        <v>神田　遥輝 (4)</v>
      </c>
      <c r="N1849" t="str">
        <f t="shared" si="57"/>
        <v>ｶﾝﾀﾞ ﾊﾙｷ</v>
      </c>
      <c r="O1849" t="str">
        <f>$J1849&amp;" "&amp;$I1849&amp;" "&amp;"("&amp;$F1849&amp;")"</f>
        <v>JPN Haruki (4)</v>
      </c>
      <c r="P1849" t="s">
        <v>4770</v>
      </c>
      <c r="Q1849" t="s">
        <v>4807</v>
      </c>
      <c r="R1849" s="118" t="str">
        <f>IF($B1849="","",RIGHT($E1849*1000+100+COUNTIF($E$2:$E1849,$E1849),9))</f>
        <v>030416102</v>
      </c>
    </row>
    <row r="1850" spans="1:18" customFormat="1" x14ac:dyDescent="0.4">
      <c r="A1850" s="259" t="s">
        <v>855</v>
      </c>
      <c r="B1850" s="259">
        <v>1849</v>
      </c>
      <c r="C1850" s="259" t="s">
        <v>3029</v>
      </c>
      <c r="D1850" s="259" t="s">
        <v>3030</v>
      </c>
      <c r="E1850" s="261">
        <v>20030826</v>
      </c>
      <c r="F1850" s="262">
        <v>4</v>
      </c>
      <c r="G1850">
        <v>26</v>
      </c>
      <c r="H1850" s="263" t="s">
        <v>27</v>
      </c>
      <c r="I1850" s="263" t="s">
        <v>83</v>
      </c>
      <c r="J1850" t="s">
        <v>4807</v>
      </c>
      <c r="L1850">
        <f>IFERROR(INDEX(所属情報!$E:$E,MATCH(男子登録情報!A1850,所属情報!$A:$A,0)),"")</f>
        <v>492199</v>
      </c>
      <c r="M1850" t="str">
        <f t="shared" si="56"/>
        <v>藤本　真吾 (4)</v>
      </c>
      <c r="N1850" t="str">
        <f t="shared" si="57"/>
        <v>ﾌｼﾞﾓﾄ ｼﾝｺﾞ</v>
      </c>
      <c r="O1850" t="str">
        <f>$J1850&amp;" "&amp;$I1850&amp;" "&amp;"("&amp;$F1850&amp;")"</f>
        <v>JPN Shingo (4)</v>
      </c>
      <c r="P1850" t="s">
        <v>4770</v>
      </c>
      <c r="Q1850" t="s">
        <v>4807</v>
      </c>
      <c r="R1850" s="118" t="str">
        <f>IF($B1850="","",RIGHT($E1850*1000+100+COUNTIF($E$2:$E1850,$E1850),9))</f>
        <v>030826102</v>
      </c>
    </row>
    <row r="1851" spans="1:18" customFormat="1" x14ac:dyDescent="0.4">
      <c r="A1851" s="259" t="s">
        <v>855</v>
      </c>
      <c r="B1851" s="259">
        <v>1850</v>
      </c>
      <c r="C1851" s="259" t="s">
        <v>3031</v>
      </c>
      <c r="D1851" s="259" t="s">
        <v>3032</v>
      </c>
      <c r="E1851" s="261">
        <v>20030908</v>
      </c>
      <c r="F1851" s="262">
        <v>4</v>
      </c>
      <c r="G1851">
        <v>30</v>
      </c>
      <c r="H1851" s="263" t="s">
        <v>114</v>
      </c>
      <c r="I1851" s="263" t="s">
        <v>625</v>
      </c>
      <c r="J1851" t="s">
        <v>4807</v>
      </c>
      <c r="L1851">
        <f>IFERROR(INDEX(所属情報!$E:$E,MATCH(男子登録情報!A1851,所属情報!$A:$A,0)),"")</f>
        <v>492199</v>
      </c>
      <c r="M1851" t="str">
        <f t="shared" si="56"/>
        <v>齋藤　拳 (4)</v>
      </c>
      <c r="N1851" t="str">
        <f t="shared" si="57"/>
        <v>ｻｲﾄｳ ｹﾝ</v>
      </c>
      <c r="O1851" t="str">
        <f>$J1851&amp;" "&amp;$I1851&amp;" "&amp;"("&amp;$F1851&amp;")"</f>
        <v>JPN Ken (4)</v>
      </c>
      <c r="P1851" t="s">
        <v>4770</v>
      </c>
      <c r="Q1851" t="s">
        <v>4807</v>
      </c>
      <c r="R1851" s="118" t="str">
        <f>IF($B1851="","",RIGHT($E1851*1000+100+COUNTIF($E$2:$E1851,$E1851),9))</f>
        <v>030908104</v>
      </c>
    </row>
    <row r="1852" spans="1:18" customFormat="1" x14ac:dyDescent="0.4">
      <c r="A1852" s="259" t="s">
        <v>855</v>
      </c>
      <c r="B1852" s="259">
        <v>1851</v>
      </c>
      <c r="C1852" s="259" t="s">
        <v>3034</v>
      </c>
      <c r="D1852" s="259" t="s">
        <v>3035</v>
      </c>
      <c r="E1852" s="261">
        <v>20030726</v>
      </c>
      <c r="F1852" s="262">
        <v>4</v>
      </c>
      <c r="G1852">
        <v>26</v>
      </c>
      <c r="H1852" s="263" t="s">
        <v>120</v>
      </c>
      <c r="I1852" s="263" t="s">
        <v>3036</v>
      </c>
      <c r="J1852" t="s">
        <v>4807</v>
      </c>
      <c r="L1852">
        <f>IFERROR(INDEX(所属情報!$E:$E,MATCH(男子登録情報!A1852,所属情報!$A:$A,0)),"")</f>
        <v>492199</v>
      </c>
      <c r="M1852" t="str">
        <f t="shared" si="56"/>
        <v>岡本　啓志 (4)</v>
      </c>
      <c r="N1852" t="str">
        <f t="shared" si="57"/>
        <v>ｵｶﾓﾄ ｹｲｼ</v>
      </c>
      <c r="O1852" t="str">
        <f>$J1852&amp;" "&amp;$I1852&amp;" "&amp;"("&amp;$F1852&amp;")"</f>
        <v>JPN Keishi (4)</v>
      </c>
      <c r="P1852" t="s">
        <v>4770</v>
      </c>
      <c r="Q1852" t="s">
        <v>4807</v>
      </c>
      <c r="R1852" s="118" t="str">
        <f>IF($B1852="","",RIGHT($E1852*1000+100+COUNTIF($E$2:$E1852,$E1852),9))</f>
        <v>030726102</v>
      </c>
    </row>
    <row r="1853" spans="1:18" customFormat="1" x14ac:dyDescent="0.4">
      <c r="A1853" s="259" t="s">
        <v>855</v>
      </c>
      <c r="B1853" s="259">
        <v>1852</v>
      </c>
      <c r="C1853" s="259" t="s">
        <v>3037</v>
      </c>
      <c r="D1853" s="259" t="s">
        <v>3038</v>
      </c>
      <c r="E1853" s="261">
        <v>20050201</v>
      </c>
      <c r="F1853" s="262">
        <v>3</v>
      </c>
      <c r="G1853">
        <v>26</v>
      </c>
      <c r="H1853" s="263" t="s">
        <v>42</v>
      </c>
      <c r="I1853" s="263" t="s">
        <v>246</v>
      </c>
      <c r="J1853" t="s">
        <v>4807</v>
      </c>
      <c r="L1853">
        <f>IFERROR(INDEX(所属情報!$E:$E,MATCH(男子登録情報!A1853,所属情報!$A:$A,0)),"")</f>
        <v>492199</v>
      </c>
      <c r="M1853" t="str">
        <f t="shared" si="56"/>
        <v>森本　翔太 (3)</v>
      </c>
      <c r="N1853" t="str">
        <f t="shared" si="57"/>
        <v>ﾓﾘﾓﾄ ｼｮｳﾀ</v>
      </c>
      <c r="O1853" t="str">
        <f>$J1853&amp;" "&amp;$I1853&amp;" "&amp;"("&amp;$F1853&amp;")"</f>
        <v>JPN Shota (3)</v>
      </c>
      <c r="P1853" t="s">
        <v>4770</v>
      </c>
      <c r="Q1853" t="s">
        <v>4807</v>
      </c>
      <c r="R1853" s="118" t="str">
        <f>IF($B1853="","",RIGHT($E1853*1000+100+COUNTIF($E$2:$E1853,$E1853),9))</f>
        <v>050201102</v>
      </c>
    </row>
    <row r="1854" spans="1:18" customFormat="1" x14ac:dyDescent="0.4">
      <c r="A1854" s="259" t="s">
        <v>855</v>
      </c>
      <c r="B1854" s="259">
        <v>1853</v>
      </c>
      <c r="C1854" s="259" t="s">
        <v>3039</v>
      </c>
      <c r="D1854" s="259" t="s">
        <v>3040</v>
      </c>
      <c r="E1854" s="261">
        <v>20040602</v>
      </c>
      <c r="F1854" s="262">
        <v>3</v>
      </c>
      <c r="G1854">
        <v>26</v>
      </c>
      <c r="H1854" s="263" t="s">
        <v>924</v>
      </c>
      <c r="I1854" s="263" t="s">
        <v>3041</v>
      </c>
      <c r="J1854" t="s">
        <v>4807</v>
      </c>
      <c r="L1854">
        <f>IFERROR(INDEX(所属情報!$E:$E,MATCH(男子登録情報!A1854,所属情報!$A:$A,0)),"")</f>
        <v>492199</v>
      </c>
      <c r="M1854" t="str">
        <f t="shared" si="56"/>
        <v>白井　皇美都 (3)</v>
      </c>
      <c r="N1854" t="str">
        <f t="shared" si="57"/>
        <v>ｼﾗｲ ｵﾐﾄ</v>
      </c>
      <c r="O1854" t="str">
        <f>$J1854&amp;" "&amp;$I1854&amp;" "&amp;"("&amp;$F1854&amp;")"</f>
        <v>JPN Omito (3)</v>
      </c>
      <c r="P1854" t="s">
        <v>4770</v>
      </c>
      <c r="Q1854" t="s">
        <v>4807</v>
      </c>
      <c r="R1854" s="118" t="str">
        <f>IF($B1854="","",RIGHT($E1854*1000+100+COUNTIF($E$2:$E1854,$E1854),9))</f>
        <v>040602102</v>
      </c>
    </row>
    <row r="1855" spans="1:18" customFormat="1" x14ac:dyDescent="0.4">
      <c r="A1855" s="259" t="s">
        <v>855</v>
      </c>
      <c r="B1855" s="259">
        <v>1854</v>
      </c>
      <c r="C1855" s="259" t="s">
        <v>3042</v>
      </c>
      <c r="D1855" s="259" t="s">
        <v>3043</v>
      </c>
      <c r="E1855" s="261">
        <v>20040918</v>
      </c>
      <c r="F1855" s="262">
        <v>3</v>
      </c>
      <c r="G1855">
        <v>26</v>
      </c>
      <c r="H1855" s="263" t="s">
        <v>45</v>
      </c>
      <c r="I1855" s="263" t="s">
        <v>3044</v>
      </c>
      <c r="J1855" t="s">
        <v>4807</v>
      </c>
      <c r="L1855">
        <f>IFERROR(INDEX(所属情報!$E:$E,MATCH(男子登録情報!A1855,所属情報!$A:$A,0)),"")</f>
        <v>492199</v>
      </c>
      <c r="M1855" t="str">
        <f t="shared" si="56"/>
        <v>森田　えん (3)</v>
      </c>
      <c r="N1855" t="str">
        <f t="shared" si="57"/>
        <v>ﾓﾘﾀ ｴﾝ</v>
      </c>
      <c r="O1855" t="str">
        <f>$J1855&amp;" "&amp;$I1855&amp;" "&amp;"("&amp;$F1855&amp;")"</f>
        <v>JPN En (3)</v>
      </c>
      <c r="P1855" t="s">
        <v>4770</v>
      </c>
      <c r="Q1855" t="s">
        <v>4807</v>
      </c>
      <c r="R1855" s="118" t="str">
        <f>IF($B1855="","",RIGHT($E1855*1000+100+COUNTIF($E$2:$E1855,$E1855),9))</f>
        <v>040918102</v>
      </c>
    </row>
    <row r="1856" spans="1:18" customFormat="1" x14ac:dyDescent="0.4">
      <c r="A1856" s="259" t="s">
        <v>855</v>
      </c>
      <c r="B1856" s="259">
        <v>1855</v>
      </c>
      <c r="C1856" s="259" t="s">
        <v>4358</v>
      </c>
      <c r="D1856" s="259" t="s">
        <v>4359</v>
      </c>
      <c r="E1856" s="261">
        <v>20040829</v>
      </c>
      <c r="F1856" s="262">
        <v>3</v>
      </c>
      <c r="G1856">
        <v>28</v>
      </c>
      <c r="H1856" s="263" t="s">
        <v>248</v>
      </c>
      <c r="I1856" s="263" t="s">
        <v>68</v>
      </c>
      <c r="J1856" t="s">
        <v>4807</v>
      </c>
      <c r="L1856">
        <f>IFERROR(INDEX(所属情報!$E:$E,MATCH(男子登録情報!A1856,所属情報!$A:$A,0)),"")</f>
        <v>492199</v>
      </c>
      <c r="M1856" t="str">
        <f t="shared" si="56"/>
        <v>井上　晃汰 (3)</v>
      </c>
      <c r="N1856" t="str">
        <f t="shared" si="57"/>
        <v>ｲﾉｳｴ ｺｳﾀ</v>
      </c>
      <c r="O1856" t="str">
        <f>$J1856&amp;" "&amp;$I1856&amp;" "&amp;"("&amp;$F1856&amp;")"</f>
        <v>JPN Kota (3)</v>
      </c>
      <c r="P1856" t="s">
        <v>4770</v>
      </c>
      <c r="Q1856" t="s">
        <v>4807</v>
      </c>
      <c r="R1856" s="118" t="str">
        <f>IF($B1856="","",RIGHT($E1856*1000+100+COUNTIF($E$2:$E1856,$E1856),9))</f>
        <v>040829102</v>
      </c>
    </row>
    <row r="1857" spans="1:18" customFormat="1" x14ac:dyDescent="0.4">
      <c r="A1857" s="259" t="s">
        <v>855</v>
      </c>
      <c r="B1857" s="259">
        <v>1856</v>
      </c>
      <c r="C1857" s="259" t="s">
        <v>4360</v>
      </c>
      <c r="D1857" s="259" t="s">
        <v>4361</v>
      </c>
      <c r="E1857" s="261">
        <v>20041102</v>
      </c>
      <c r="F1857" s="262">
        <v>3</v>
      </c>
      <c r="G1857">
        <v>26</v>
      </c>
      <c r="H1857" s="263" t="s">
        <v>2197</v>
      </c>
      <c r="I1857" s="263" t="s">
        <v>4477</v>
      </c>
      <c r="J1857" t="s">
        <v>4807</v>
      </c>
      <c r="L1857">
        <f>IFERROR(INDEX(所属情報!$E:$E,MATCH(男子登録情報!A1857,所属情報!$A:$A,0)),"")</f>
        <v>492199</v>
      </c>
      <c r="M1857" t="str">
        <f t="shared" si="56"/>
        <v>村山　心太 (3)</v>
      </c>
      <c r="N1857" t="str">
        <f t="shared" si="57"/>
        <v>ﾑﾗﾔﾏ ｼﾝﾀ</v>
      </c>
      <c r="O1857" t="str">
        <f>$J1857&amp;" "&amp;$I1857&amp;" "&amp;"("&amp;$F1857&amp;")"</f>
        <v>JPN Shinta (3)</v>
      </c>
      <c r="P1857" t="s">
        <v>4770</v>
      </c>
      <c r="Q1857" t="s">
        <v>4807</v>
      </c>
      <c r="R1857" s="118" t="str">
        <f>IF($B1857="","",RIGHT($E1857*1000+100+COUNTIF($E$2:$E1857,$E1857),9))</f>
        <v>041102102</v>
      </c>
    </row>
    <row r="1858" spans="1:18" customFormat="1" x14ac:dyDescent="0.4">
      <c r="A1858" s="259" t="s">
        <v>855</v>
      </c>
      <c r="B1858" s="259">
        <v>1857</v>
      </c>
      <c r="C1858" s="259" t="s">
        <v>4362</v>
      </c>
      <c r="D1858" s="259" t="s">
        <v>4363</v>
      </c>
      <c r="E1858" s="261">
        <v>20041205</v>
      </c>
      <c r="F1858" s="262">
        <v>3</v>
      </c>
      <c r="G1858">
        <v>49</v>
      </c>
      <c r="H1858" s="263" t="s">
        <v>493</v>
      </c>
      <c r="I1858" s="263" t="s">
        <v>487</v>
      </c>
      <c r="J1858" t="s">
        <v>4807</v>
      </c>
      <c r="L1858">
        <f>IFERROR(INDEX(所属情報!$E:$E,MATCH(男子登録情報!A1858,所属情報!$A:$A,0)),"")</f>
        <v>492199</v>
      </c>
      <c r="M1858" t="str">
        <f t="shared" ref="M1858:M1921" si="58">$C1858&amp;" "&amp;"("&amp;$F1858&amp;")"</f>
        <v>吉村　青空 (3)</v>
      </c>
      <c r="N1858" t="str">
        <f t="shared" si="57"/>
        <v>ﾖｼﾑﾗ ｿﾗ</v>
      </c>
      <c r="O1858" t="str">
        <f>$J1858&amp;" "&amp;$I1858&amp;" "&amp;"("&amp;$F1858&amp;")"</f>
        <v>JPN Sora (3)</v>
      </c>
      <c r="P1858" t="s">
        <v>4771</v>
      </c>
      <c r="Q1858" t="s">
        <v>4807</v>
      </c>
      <c r="R1858" s="118" t="str">
        <f>IF($B1858="","",RIGHT($E1858*1000+100+COUNTIF($E$2:$E1858,$E1858),9))</f>
        <v>041205101</v>
      </c>
    </row>
    <row r="1859" spans="1:18" customFormat="1" x14ac:dyDescent="0.4">
      <c r="A1859" s="259" t="s">
        <v>855</v>
      </c>
      <c r="B1859" s="259">
        <v>1858</v>
      </c>
      <c r="C1859" s="259" t="s">
        <v>4364</v>
      </c>
      <c r="D1859" s="259" t="s">
        <v>4365</v>
      </c>
      <c r="E1859" s="261">
        <v>20041112</v>
      </c>
      <c r="F1859" s="262">
        <v>3</v>
      </c>
      <c r="G1859">
        <v>49</v>
      </c>
      <c r="H1859" s="263" t="s">
        <v>361</v>
      </c>
      <c r="I1859" s="263" t="s">
        <v>526</v>
      </c>
      <c r="J1859" t="s">
        <v>4807</v>
      </c>
      <c r="L1859">
        <f>IFERROR(INDEX(所属情報!$E:$E,MATCH(男子登録情報!A1859,所属情報!$A:$A,0)),"")</f>
        <v>492199</v>
      </c>
      <c r="M1859" t="str">
        <f t="shared" si="58"/>
        <v>高橋　伶旺 (3)</v>
      </c>
      <c r="N1859" t="str">
        <f t="shared" ref="N1859:N1922" si="59">$D1859</f>
        <v>ﾀｶﾊｼ ﾚｵ</v>
      </c>
      <c r="O1859" t="str">
        <f>$J1859&amp;" "&amp;$I1859&amp;" "&amp;"("&amp;$F1859&amp;")"</f>
        <v>JPN Reo (3)</v>
      </c>
      <c r="P1859" t="s">
        <v>4770</v>
      </c>
      <c r="Q1859" t="s">
        <v>4807</v>
      </c>
      <c r="R1859" s="118" t="str">
        <f>IF($B1859="","",RIGHT($E1859*1000+100+COUNTIF($E$2:$E1859,$E1859),9))</f>
        <v>041112105</v>
      </c>
    </row>
    <row r="1860" spans="1:18" customFormat="1" x14ac:dyDescent="0.4">
      <c r="A1860" s="259" t="s">
        <v>855</v>
      </c>
      <c r="B1860" s="259">
        <v>1859</v>
      </c>
      <c r="C1860" s="259" t="s">
        <v>4366</v>
      </c>
      <c r="D1860" s="259" t="s">
        <v>4367</v>
      </c>
      <c r="E1860" s="261">
        <v>20041015</v>
      </c>
      <c r="F1860" s="262">
        <v>3</v>
      </c>
      <c r="G1860">
        <v>49</v>
      </c>
      <c r="H1860" s="263" t="s">
        <v>180</v>
      </c>
      <c r="I1860" s="263" t="s">
        <v>1645</v>
      </c>
      <c r="J1860" t="s">
        <v>4807</v>
      </c>
      <c r="L1860">
        <f>IFERROR(INDEX(所属情報!$E:$E,MATCH(男子登録情報!A1860,所属情報!$A:$A,0)),"")</f>
        <v>492199</v>
      </c>
      <c r="M1860" t="str">
        <f t="shared" si="58"/>
        <v>藤田　大二朗 (3)</v>
      </c>
      <c r="N1860" t="str">
        <f t="shared" si="59"/>
        <v>ﾌｼﾞﾀ ﾀﾞｲｼﾞﾛｳ</v>
      </c>
      <c r="O1860" t="str">
        <f>$J1860&amp;" "&amp;$I1860&amp;" "&amp;"("&amp;$F1860&amp;")"</f>
        <v>JPN Daijiro (3)</v>
      </c>
      <c r="P1860" t="s">
        <v>4770</v>
      </c>
      <c r="Q1860" t="s">
        <v>4807</v>
      </c>
      <c r="R1860" s="118" t="str">
        <f>IF($B1860="","",RIGHT($E1860*1000+100+COUNTIF($E$2:$E1860,$E1860),9))</f>
        <v>041015102</v>
      </c>
    </row>
    <row r="1861" spans="1:18" customFormat="1" x14ac:dyDescent="0.4">
      <c r="A1861" s="259" t="s">
        <v>855</v>
      </c>
      <c r="B1861" s="259">
        <v>1860</v>
      </c>
      <c r="C1861" s="259" t="s">
        <v>4368</v>
      </c>
      <c r="D1861" s="259" t="s">
        <v>4369</v>
      </c>
      <c r="E1861" s="261">
        <v>20050721</v>
      </c>
      <c r="F1861" s="262">
        <v>2</v>
      </c>
      <c r="G1861">
        <v>26</v>
      </c>
      <c r="H1861" s="263" t="s">
        <v>4457</v>
      </c>
      <c r="I1861" s="263" t="s">
        <v>54</v>
      </c>
      <c r="J1861" t="s">
        <v>4807</v>
      </c>
      <c r="L1861">
        <f>IFERROR(INDEX(所属情報!$E:$E,MATCH(男子登録情報!A1861,所属情報!$A:$A,0)),"")</f>
        <v>492199</v>
      </c>
      <c r="M1861" t="str">
        <f t="shared" si="58"/>
        <v>白石　香葵 (2)</v>
      </c>
      <c r="N1861" t="str">
        <f t="shared" si="59"/>
        <v>ｼﾗｲｼ ｺｳｷ</v>
      </c>
      <c r="O1861" t="str">
        <f>$J1861&amp;" "&amp;$I1861&amp;" "&amp;"("&amp;$F1861&amp;")"</f>
        <v>JPN Koki (2)</v>
      </c>
      <c r="P1861" t="s">
        <v>4770</v>
      </c>
      <c r="Q1861" t="s">
        <v>4807</v>
      </c>
      <c r="R1861" s="118" t="str">
        <f>IF($B1861="","",RIGHT($E1861*1000+100+COUNTIF($E$2:$E1861,$E1861),9))</f>
        <v>050721101</v>
      </c>
    </row>
    <row r="1862" spans="1:18" customFormat="1" x14ac:dyDescent="0.4">
      <c r="A1862" s="259" t="s">
        <v>855</v>
      </c>
      <c r="B1862" s="259">
        <v>1861</v>
      </c>
      <c r="C1862" s="259" t="s">
        <v>4370</v>
      </c>
      <c r="D1862" s="259" t="s">
        <v>4371</v>
      </c>
      <c r="E1862" s="261">
        <v>20060324</v>
      </c>
      <c r="F1862" s="262">
        <v>2</v>
      </c>
      <c r="G1862">
        <v>26</v>
      </c>
      <c r="H1862" s="263" t="s">
        <v>4658</v>
      </c>
      <c r="I1862" s="263" t="s">
        <v>4659</v>
      </c>
      <c r="J1862" t="s">
        <v>4807</v>
      </c>
      <c r="L1862">
        <f>IFERROR(INDEX(所属情報!$E:$E,MATCH(男子登録情報!A1862,所属情報!$A:$A,0)),"")</f>
        <v>492199</v>
      </c>
      <c r="M1862" t="str">
        <f t="shared" si="58"/>
        <v>弓削　晴慈 (2)</v>
      </c>
      <c r="N1862" t="str">
        <f t="shared" si="59"/>
        <v>ﾕｹﾞ ﾊﾙﾖｼ</v>
      </c>
      <c r="O1862" t="str">
        <f>$J1862&amp;" "&amp;$I1862&amp;" "&amp;"("&amp;$F1862&amp;")"</f>
        <v>JPN Haruyoshi (2)</v>
      </c>
      <c r="P1862" t="s">
        <v>4770</v>
      </c>
      <c r="Q1862" t="s">
        <v>4807</v>
      </c>
      <c r="R1862" s="118" t="str">
        <f>IF($B1862="","",RIGHT($E1862*1000+100+COUNTIF($E$2:$E1862,$E1862),9))</f>
        <v>060324102</v>
      </c>
    </row>
    <row r="1863" spans="1:18" customFormat="1" x14ac:dyDescent="0.4">
      <c r="A1863" s="259" t="s">
        <v>855</v>
      </c>
      <c r="B1863" s="259">
        <v>1862</v>
      </c>
      <c r="C1863" s="259" t="s">
        <v>4372</v>
      </c>
      <c r="D1863" s="259" t="s">
        <v>4373</v>
      </c>
      <c r="E1863" s="261">
        <v>20030506</v>
      </c>
      <c r="F1863" s="262">
        <v>4</v>
      </c>
      <c r="G1863">
        <v>49</v>
      </c>
      <c r="H1863" s="263" t="s">
        <v>4660</v>
      </c>
      <c r="I1863" s="263" t="s">
        <v>187</v>
      </c>
      <c r="J1863" t="s">
        <v>4807</v>
      </c>
      <c r="L1863">
        <f>IFERROR(INDEX(所属情報!$E:$E,MATCH(男子登録情報!A1863,所属情報!$A:$A,0)),"")</f>
        <v>492199</v>
      </c>
      <c r="M1863" t="str">
        <f t="shared" si="58"/>
        <v>廣渡　剛志 (4)</v>
      </c>
      <c r="N1863" t="str">
        <f t="shared" si="59"/>
        <v>ﾋﾛﾜﾀﾘ ﾂﾖｼ</v>
      </c>
      <c r="O1863" t="str">
        <f>$J1863&amp;" "&amp;$I1863&amp;" "&amp;"("&amp;$F1863&amp;")"</f>
        <v>JPN Tsuyoshi (4)</v>
      </c>
      <c r="P1863" t="s">
        <v>4770</v>
      </c>
      <c r="Q1863" t="s">
        <v>4807</v>
      </c>
      <c r="R1863" s="118" t="str">
        <f>IF($B1863="","",RIGHT($E1863*1000+100+COUNTIF($E$2:$E1863,$E1863),9))</f>
        <v>030506102</v>
      </c>
    </row>
    <row r="1864" spans="1:18" customFormat="1" x14ac:dyDescent="0.4">
      <c r="A1864" s="259" t="s">
        <v>855</v>
      </c>
      <c r="B1864" s="259">
        <v>1863</v>
      </c>
      <c r="C1864" s="259" t="s">
        <v>6181</v>
      </c>
      <c r="D1864" s="259" t="s">
        <v>6182</v>
      </c>
      <c r="E1864" s="261">
        <v>20050523</v>
      </c>
      <c r="F1864" s="262">
        <v>2</v>
      </c>
      <c r="G1864">
        <v>26</v>
      </c>
      <c r="H1864" s="263" t="s">
        <v>6800</v>
      </c>
      <c r="I1864" s="263" t="s">
        <v>28</v>
      </c>
      <c r="J1864" t="s">
        <v>4807</v>
      </c>
      <c r="L1864">
        <f>IFERROR(INDEX(所属情報!$E:$E,MATCH(男子登録情報!A1864,所属情報!$A:$A,0)),"")</f>
        <v>492199</v>
      </c>
      <c r="M1864" t="str">
        <f t="shared" si="58"/>
        <v>松久　航太朗 (2)</v>
      </c>
      <c r="N1864" t="str">
        <f t="shared" si="59"/>
        <v>ﾏﾂﾋｻ ｺｳﾀﾛｳ</v>
      </c>
      <c r="O1864" t="str">
        <f>$J1864&amp;" "&amp;$I1864&amp;" "&amp;"("&amp;$F1864&amp;")"</f>
        <v>JPN Kotaro (2)</v>
      </c>
      <c r="P1864" t="s">
        <v>4777</v>
      </c>
      <c r="Q1864" t="s">
        <v>4807</v>
      </c>
      <c r="R1864" s="118" t="str">
        <f>IF($B1864="","",RIGHT($E1864*1000+100+COUNTIF($E$2:$E1864,$E1864),9))</f>
        <v>050523104</v>
      </c>
    </row>
    <row r="1865" spans="1:18" customFormat="1" x14ac:dyDescent="0.4">
      <c r="A1865" s="259" t="s">
        <v>855</v>
      </c>
      <c r="B1865" s="259">
        <v>1864</v>
      </c>
      <c r="C1865" s="259" t="s">
        <v>6183</v>
      </c>
      <c r="D1865" s="259" t="s">
        <v>6184</v>
      </c>
      <c r="E1865" s="261">
        <v>20050402</v>
      </c>
      <c r="F1865" s="262">
        <v>2</v>
      </c>
      <c r="G1865">
        <v>26</v>
      </c>
      <c r="H1865" s="263" t="s">
        <v>45</v>
      </c>
      <c r="I1865" s="263" t="s">
        <v>73</v>
      </c>
      <c r="J1865" t="s">
        <v>4807</v>
      </c>
      <c r="L1865">
        <f>IFERROR(INDEX(所属情報!$E:$E,MATCH(男子登録情報!A1865,所属情報!$A:$A,0)),"")</f>
        <v>492199</v>
      </c>
      <c r="M1865" t="str">
        <f t="shared" si="58"/>
        <v>森田　隼斗 (2)</v>
      </c>
      <c r="N1865" t="str">
        <f t="shared" si="59"/>
        <v>ﾓﾘﾀ ﾊﾔﾄ</v>
      </c>
      <c r="O1865" t="str">
        <f>$J1865&amp;" "&amp;$I1865&amp;" "&amp;"("&amp;$F1865&amp;")"</f>
        <v>JPN Hayato (2)</v>
      </c>
      <c r="P1865" t="s">
        <v>4777</v>
      </c>
      <c r="Q1865" t="s">
        <v>4807</v>
      </c>
      <c r="R1865" s="118" t="str">
        <f>IF($B1865="","",RIGHT($E1865*1000+100+COUNTIF($E$2:$E1865,$E1865),9))</f>
        <v>050402104</v>
      </c>
    </row>
    <row r="1866" spans="1:18" customFormat="1" x14ac:dyDescent="0.4">
      <c r="A1866" s="259" t="s">
        <v>855</v>
      </c>
      <c r="B1866" s="259">
        <v>1865</v>
      </c>
      <c r="C1866" s="259" t="s">
        <v>6185</v>
      </c>
      <c r="D1866" s="259" t="s">
        <v>6186</v>
      </c>
      <c r="E1866" s="261">
        <v>20050918</v>
      </c>
      <c r="F1866" s="262">
        <v>2</v>
      </c>
      <c r="G1866">
        <v>26</v>
      </c>
      <c r="H1866" s="263" t="s">
        <v>156</v>
      </c>
      <c r="I1866" s="263" t="s">
        <v>6801</v>
      </c>
      <c r="J1866" t="s">
        <v>4807</v>
      </c>
      <c r="L1866">
        <f>IFERROR(INDEX(所属情報!$E:$E,MATCH(男子登録情報!A1866,所属情報!$A:$A,0)),"")</f>
        <v>492199</v>
      </c>
      <c r="M1866" t="str">
        <f t="shared" si="58"/>
        <v>永田　翔洋 (2)</v>
      </c>
      <c r="N1866" t="str">
        <f t="shared" si="59"/>
        <v>ﾅｶﾞﾀ ｼｮｳﾖｳ</v>
      </c>
      <c r="O1866" t="str">
        <f>$J1866&amp;" "&amp;$I1866&amp;" "&amp;"("&amp;$F1866&amp;")"</f>
        <v>JPN Shoyo (2)</v>
      </c>
      <c r="P1866" t="s">
        <v>4777</v>
      </c>
      <c r="Q1866" t="s">
        <v>4807</v>
      </c>
      <c r="R1866" s="118" t="str">
        <f>IF($B1866="","",RIGHT($E1866*1000+100+COUNTIF($E$2:$E1866,$E1866),9))</f>
        <v>050918103</v>
      </c>
    </row>
    <row r="1867" spans="1:18" customFormat="1" x14ac:dyDescent="0.4">
      <c r="A1867" s="259" t="s">
        <v>855</v>
      </c>
      <c r="B1867" s="259">
        <v>1866</v>
      </c>
      <c r="C1867" s="259" t="s">
        <v>6187</v>
      </c>
      <c r="D1867" s="259" t="s">
        <v>6188</v>
      </c>
      <c r="E1867" s="261">
        <v>20061006</v>
      </c>
      <c r="F1867" s="262">
        <v>1</v>
      </c>
      <c r="G1867">
        <v>26</v>
      </c>
      <c r="H1867" s="263" t="s">
        <v>929</v>
      </c>
      <c r="I1867" s="263" t="s">
        <v>729</v>
      </c>
      <c r="J1867" t="s">
        <v>4807</v>
      </c>
      <c r="L1867">
        <f>IFERROR(INDEX(所属情報!$E:$E,MATCH(男子登録情報!A1867,所属情報!$A:$A,0)),"")</f>
        <v>492199</v>
      </c>
      <c r="M1867" t="str">
        <f t="shared" si="58"/>
        <v>山岸　諒也 (1)</v>
      </c>
      <c r="N1867" t="str">
        <f t="shared" si="59"/>
        <v>ﾔﾏｷﾞｼ ﾘｮｳﾔ</v>
      </c>
      <c r="O1867" t="str">
        <f>$J1867&amp;" "&amp;$I1867&amp;" "&amp;"("&amp;$F1867&amp;")"</f>
        <v>JPN Ryoya (1)</v>
      </c>
      <c r="P1867" t="s">
        <v>4770</v>
      </c>
      <c r="Q1867" t="s">
        <v>4807</v>
      </c>
      <c r="R1867" s="118" t="str">
        <f>IF($B1867="","",RIGHT($E1867*1000+100+COUNTIF($E$2:$E1867,$E1867),9))</f>
        <v>061006103</v>
      </c>
    </row>
    <row r="1868" spans="1:18" customFormat="1" x14ac:dyDescent="0.4">
      <c r="A1868" s="259" t="s">
        <v>855</v>
      </c>
      <c r="B1868" s="259">
        <v>1867</v>
      </c>
      <c r="C1868" s="259" t="s">
        <v>6189</v>
      </c>
      <c r="D1868" s="259" t="s">
        <v>6190</v>
      </c>
      <c r="E1868" s="261">
        <v>20060616</v>
      </c>
      <c r="F1868" s="262">
        <v>1</v>
      </c>
      <c r="G1868">
        <v>26</v>
      </c>
      <c r="H1868" s="263" t="s">
        <v>1106</v>
      </c>
      <c r="I1868" s="263" t="s">
        <v>36</v>
      </c>
      <c r="J1868" t="s">
        <v>4807</v>
      </c>
      <c r="L1868">
        <f>IFERROR(INDEX(所属情報!$E:$E,MATCH(男子登録情報!A1868,所属情報!$A:$A,0)),"")</f>
        <v>492199</v>
      </c>
      <c r="M1868" t="str">
        <f t="shared" si="58"/>
        <v>水田　優貴 (1)</v>
      </c>
      <c r="N1868" t="str">
        <f t="shared" si="59"/>
        <v>ﾐｽﾞﾀ ﾕｳｷ</v>
      </c>
      <c r="O1868" t="str">
        <f>$J1868&amp;" "&amp;$I1868&amp;" "&amp;"("&amp;$F1868&amp;")"</f>
        <v>JPN Yuki (1)</v>
      </c>
      <c r="P1868" t="s">
        <v>4766</v>
      </c>
      <c r="Q1868" t="s">
        <v>4807</v>
      </c>
      <c r="R1868" s="118" t="str">
        <f>IF($B1868="","",RIGHT($E1868*1000+100+COUNTIF($E$2:$E1868,$E1868),9))</f>
        <v>060616102</v>
      </c>
    </row>
    <row r="1869" spans="1:18" customFormat="1" x14ac:dyDescent="0.4">
      <c r="A1869" s="259" t="s">
        <v>855</v>
      </c>
      <c r="B1869" s="259">
        <v>1868</v>
      </c>
      <c r="C1869" s="259" t="s">
        <v>6191</v>
      </c>
      <c r="D1869" s="259" t="s">
        <v>6192</v>
      </c>
      <c r="E1869" s="261">
        <v>20070116</v>
      </c>
      <c r="F1869" s="262">
        <v>1</v>
      </c>
      <c r="G1869">
        <v>26</v>
      </c>
      <c r="H1869" s="263" t="s">
        <v>319</v>
      </c>
      <c r="I1869" s="263" t="s">
        <v>487</v>
      </c>
      <c r="J1869" t="s">
        <v>4807</v>
      </c>
      <c r="L1869">
        <f>IFERROR(INDEX(所属情報!$E:$E,MATCH(男子登録情報!A1869,所属情報!$A:$A,0)),"")</f>
        <v>492199</v>
      </c>
      <c r="M1869" t="str">
        <f t="shared" si="58"/>
        <v>高岡　颯良 (1)</v>
      </c>
      <c r="N1869" t="str">
        <f t="shared" si="59"/>
        <v>ﾀｶｵｶ ｿﾗ</v>
      </c>
      <c r="O1869" t="str">
        <f>$J1869&amp;" "&amp;$I1869&amp;" "&amp;"("&amp;$F1869&amp;")"</f>
        <v>JPN Sora (1)</v>
      </c>
      <c r="P1869" t="s">
        <v>4765</v>
      </c>
      <c r="Q1869" t="s">
        <v>4807</v>
      </c>
      <c r="R1869" s="118" t="str">
        <f>IF($B1869="","",RIGHT($E1869*1000+100+COUNTIF($E$2:$E1869,$E1869),9))</f>
        <v>070116101</v>
      </c>
    </row>
    <row r="1870" spans="1:18" customFormat="1" x14ac:dyDescent="0.4">
      <c r="A1870" s="259" t="s">
        <v>784</v>
      </c>
      <c r="B1870" s="259">
        <v>1869</v>
      </c>
      <c r="C1870" s="259" t="s">
        <v>3235</v>
      </c>
      <c r="D1870" s="259" t="s">
        <v>3236</v>
      </c>
      <c r="E1870" s="261">
        <v>20031015</v>
      </c>
      <c r="F1870" s="262">
        <v>4</v>
      </c>
      <c r="G1870">
        <v>27</v>
      </c>
      <c r="H1870" s="263" t="s">
        <v>97</v>
      </c>
      <c r="I1870" s="263" t="s">
        <v>52</v>
      </c>
      <c r="J1870" t="s">
        <v>4807</v>
      </c>
      <c r="L1870">
        <f>IFERROR(INDEX(所属情報!$E:$E,MATCH(男子登録情報!A1870,所属情報!$A:$A,0)),"")</f>
        <v>492228</v>
      </c>
      <c r="M1870" t="str">
        <f t="shared" si="58"/>
        <v>濱田　雅人 (4)</v>
      </c>
      <c r="N1870" t="str">
        <f t="shared" si="59"/>
        <v>ﾊﾏﾀﾞ ﾏｻﾄ</v>
      </c>
      <c r="O1870" t="str">
        <f>$J1870&amp;" "&amp;$I1870&amp;" "&amp;"("&amp;$F1870&amp;")"</f>
        <v>JPN Masato (4)</v>
      </c>
      <c r="P1870" t="s">
        <v>4765</v>
      </c>
      <c r="Q1870" t="s">
        <v>4807</v>
      </c>
      <c r="R1870" s="118" t="str">
        <f>IF($B1870="","",RIGHT($E1870*1000+100+COUNTIF($E$2:$E1870,$E1870),9))</f>
        <v>031015102</v>
      </c>
    </row>
    <row r="1871" spans="1:18" customFormat="1" x14ac:dyDescent="0.4">
      <c r="A1871" s="259" t="s">
        <v>784</v>
      </c>
      <c r="B1871" s="259">
        <v>1870</v>
      </c>
      <c r="C1871" s="259" t="s">
        <v>3237</v>
      </c>
      <c r="D1871" s="259" t="s">
        <v>3238</v>
      </c>
      <c r="E1871" s="261">
        <v>20030827</v>
      </c>
      <c r="F1871" s="262">
        <v>4</v>
      </c>
      <c r="G1871">
        <v>27</v>
      </c>
      <c r="H1871" s="263" t="s">
        <v>244</v>
      </c>
      <c r="I1871" s="263" t="s">
        <v>33</v>
      </c>
      <c r="J1871" t="s">
        <v>4807</v>
      </c>
      <c r="L1871">
        <f>IFERROR(INDEX(所属情報!$E:$E,MATCH(男子登録情報!A1871,所属情報!$A:$A,0)),"")</f>
        <v>492228</v>
      </c>
      <c r="M1871" t="str">
        <f t="shared" si="58"/>
        <v>山元　悠也 (4)</v>
      </c>
      <c r="N1871" t="str">
        <f t="shared" si="59"/>
        <v>ﾔﾏﾓﾄ ﾕｳﾔ</v>
      </c>
      <c r="O1871" t="str">
        <f>$J1871&amp;" "&amp;$I1871&amp;" "&amp;"("&amp;$F1871&amp;")"</f>
        <v>JPN Yuya (4)</v>
      </c>
      <c r="P1871" t="s">
        <v>4765</v>
      </c>
      <c r="Q1871" t="s">
        <v>4807</v>
      </c>
      <c r="R1871" s="118" t="str">
        <f>IF($B1871="","",RIGHT($E1871*1000+100+COUNTIF($E$2:$E1871,$E1871),9))</f>
        <v>030827102</v>
      </c>
    </row>
    <row r="1872" spans="1:18" customFormat="1" x14ac:dyDescent="0.4">
      <c r="A1872" s="259" t="s">
        <v>784</v>
      </c>
      <c r="B1872" s="259">
        <v>1871</v>
      </c>
      <c r="C1872" s="259" t="s">
        <v>3239</v>
      </c>
      <c r="D1872" s="259" t="s">
        <v>3240</v>
      </c>
      <c r="E1872" s="261">
        <v>20030730</v>
      </c>
      <c r="F1872" s="262">
        <v>4</v>
      </c>
      <c r="G1872">
        <v>27</v>
      </c>
      <c r="H1872" s="263" t="s">
        <v>2127</v>
      </c>
      <c r="I1872" s="263" t="s">
        <v>181</v>
      </c>
      <c r="J1872" t="s">
        <v>4807</v>
      </c>
      <c r="L1872">
        <f>IFERROR(INDEX(所属情報!$E:$E,MATCH(男子登録情報!A1872,所属情報!$A:$A,0)),"")</f>
        <v>492228</v>
      </c>
      <c r="M1872" t="str">
        <f t="shared" si="58"/>
        <v>赤井　優斗 (4)</v>
      </c>
      <c r="N1872" t="str">
        <f t="shared" si="59"/>
        <v>ｱｶｲ ﾕｳﾄ</v>
      </c>
      <c r="O1872" t="str">
        <f>$J1872&amp;" "&amp;$I1872&amp;" "&amp;"("&amp;$F1872&amp;")"</f>
        <v>JPN Yuto (4)</v>
      </c>
      <c r="P1872" t="s">
        <v>4765</v>
      </c>
      <c r="Q1872" t="s">
        <v>4807</v>
      </c>
      <c r="R1872" s="118" t="str">
        <f>IF($B1872="","",RIGHT($E1872*1000+100+COUNTIF($E$2:$E1872,$E1872),9))</f>
        <v>030730103</v>
      </c>
    </row>
    <row r="1873" spans="1:18" customFormat="1" x14ac:dyDescent="0.4">
      <c r="A1873" s="259" t="s">
        <v>784</v>
      </c>
      <c r="B1873" s="259">
        <v>1872</v>
      </c>
      <c r="C1873" s="259" t="s">
        <v>3241</v>
      </c>
      <c r="D1873" s="259" t="s">
        <v>3242</v>
      </c>
      <c r="E1873" s="261">
        <v>20030827</v>
      </c>
      <c r="F1873" s="262">
        <v>4</v>
      </c>
      <c r="G1873">
        <v>27</v>
      </c>
      <c r="H1873" s="263" t="s">
        <v>267</v>
      </c>
      <c r="I1873" s="263" t="s">
        <v>33</v>
      </c>
      <c r="J1873" t="s">
        <v>4807</v>
      </c>
      <c r="L1873">
        <f>IFERROR(INDEX(所属情報!$E:$E,MATCH(男子登録情報!A1873,所属情報!$A:$A,0)),"")</f>
        <v>492228</v>
      </c>
      <c r="M1873" t="str">
        <f t="shared" si="58"/>
        <v>中西　優弥 (4)</v>
      </c>
      <c r="N1873" t="str">
        <f t="shared" si="59"/>
        <v>ﾅｶﾆｼ ﾕｳﾔ</v>
      </c>
      <c r="O1873" t="str">
        <f>$J1873&amp;" "&amp;$I1873&amp;" "&amp;"("&amp;$F1873&amp;")"</f>
        <v>JPN Yuya (4)</v>
      </c>
      <c r="P1873" t="s">
        <v>4765</v>
      </c>
      <c r="Q1873" t="s">
        <v>4807</v>
      </c>
      <c r="R1873" s="118" t="str">
        <f>IF($B1873="","",RIGHT($E1873*1000+100+COUNTIF($E$2:$E1873,$E1873),9))</f>
        <v>030827103</v>
      </c>
    </row>
    <row r="1874" spans="1:18" customFormat="1" x14ac:dyDescent="0.4">
      <c r="A1874" s="259" t="s">
        <v>784</v>
      </c>
      <c r="B1874" s="259">
        <v>1873</v>
      </c>
      <c r="C1874" s="259" t="s">
        <v>4129</v>
      </c>
      <c r="D1874" s="259" t="s">
        <v>4130</v>
      </c>
      <c r="E1874" s="261">
        <v>20040410</v>
      </c>
      <c r="F1874" s="262">
        <v>3</v>
      </c>
      <c r="G1874">
        <v>27</v>
      </c>
      <c r="H1874" s="263" t="s">
        <v>1858</v>
      </c>
      <c r="I1874" s="263" t="s">
        <v>863</v>
      </c>
      <c r="J1874" t="s">
        <v>4807</v>
      </c>
      <c r="L1874">
        <f>IFERROR(INDEX(所属情報!$E:$E,MATCH(男子登録情報!A1874,所属情報!$A:$A,0)),"")</f>
        <v>492228</v>
      </c>
      <c r="M1874" t="str">
        <f t="shared" si="58"/>
        <v>川股　哲瑠 (3)</v>
      </c>
      <c r="N1874" t="str">
        <f t="shared" si="59"/>
        <v>ｶﾜﾏﾀ ｻﾄﾙ</v>
      </c>
      <c r="O1874" t="str">
        <f>$J1874&amp;" "&amp;$I1874&amp;" "&amp;"("&amp;$F1874&amp;")"</f>
        <v>JPN Satoru (3)</v>
      </c>
      <c r="P1874" t="s">
        <v>4766</v>
      </c>
      <c r="Q1874" t="s">
        <v>4807</v>
      </c>
      <c r="R1874" s="118" t="str">
        <f>IF($B1874="","",RIGHT($E1874*1000+100+COUNTIF($E$2:$E1874,$E1874),9))</f>
        <v>040410102</v>
      </c>
    </row>
    <row r="1875" spans="1:18" customFormat="1" x14ac:dyDescent="0.4">
      <c r="A1875" s="259" t="s">
        <v>784</v>
      </c>
      <c r="B1875" s="259">
        <v>1874</v>
      </c>
      <c r="C1875" s="259" t="s">
        <v>4131</v>
      </c>
      <c r="D1875" s="259" t="s">
        <v>4132</v>
      </c>
      <c r="E1875" s="261">
        <v>20041231</v>
      </c>
      <c r="F1875" s="262">
        <v>3</v>
      </c>
      <c r="G1875">
        <v>27</v>
      </c>
      <c r="H1875" s="263" t="s">
        <v>2813</v>
      </c>
      <c r="I1875" s="263" t="s">
        <v>240</v>
      </c>
      <c r="J1875" t="s">
        <v>4807</v>
      </c>
      <c r="L1875">
        <f>IFERROR(INDEX(所属情報!$E:$E,MATCH(男子登録情報!A1875,所属情報!$A:$A,0)),"")</f>
        <v>492228</v>
      </c>
      <c r="M1875" t="str">
        <f t="shared" si="58"/>
        <v>在津　壮真 (3)</v>
      </c>
      <c r="N1875" t="str">
        <f t="shared" si="59"/>
        <v>ｻﾞｲﾂ ｿｳﾏ</v>
      </c>
      <c r="O1875" t="str">
        <f>$J1875&amp;" "&amp;$I1875&amp;" "&amp;"("&amp;$F1875&amp;")"</f>
        <v>JPN Soma (3)</v>
      </c>
      <c r="P1875" t="s">
        <v>4766</v>
      </c>
      <c r="Q1875" t="s">
        <v>4807</v>
      </c>
      <c r="R1875" s="118" t="str">
        <f>IF($B1875="","",RIGHT($E1875*1000+100+COUNTIF($E$2:$E1875,$E1875),9))</f>
        <v>041231101</v>
      </c>
    </row>
    <row r="1876" spans="1:18" customFormat="1" x14ac:dyDescent="0.4">
      <c r="A1876" s="259" t="s">
        <v>784</v>
      </c>
      <c r="B1876" s="259">
        <v>1875</v>
      </c>
      <c r="C1876" s="259" t="s">
        <v>4133</v>
      </c>
      <c r="D1876" s="259" t="s">
        <v>4134</v>
      </c>
      <c r="E1876" s="261">
        <v>20050303</v>
      </c>
      <c r="F1876" s="262">
        <v>3</v>
      </c>
      <c r="G1876">
        <v>27</v>
      </c>
      <c r="H1876" s="263" t="s">
        <v>407</v>
      </c>
      <c r="I1876" s="263" t="s">
        <v>240</v>
      </c>
      <c r="J1876" t="s">
        <v>4807</v>
      </c>
      <c r="L1876">
        <f>IFERROR(INDEX(所属情報!$E:$E,MATCH(男子登録情報!A1876,所属情報!$A:$A,0)),"")</f>
        <v>492228</v>
      </c>
      <c r="M1876" t="str">
        <f t="shared" si="58"/>
        <v>松下　惺真 (3)</v>
      </c>
      <c r="N1876" t="str">
        <f t="shared" si="59"/>
        <v>ﾏﾂｼﾀ ｿｳﾏ</v>
      </c>
      <c r="O1876" t="str">
        <f>$J1876&amp;" "&amp;$I1876&amp;" "&amp;"("&amp;$F1876&amp;")"</f>
        <v>JPN Soma (3)</v>
      </c>
      <c r="P1876" t="s">
        <v>4766</v>
      </c>
      <c r="Q1876" t="s">
        <v>4807</v>
      </c>
      <c r="R1876" s="118" t="str">
        <f>IF($B1876="","",RIGHT($E1876*1000+100+COUNTIF($E$2:$E1876,$E1876),9))</f>
        <v>050303102</v>
      </c>
    </row>
    <row r="1877" spans="1:18" customFormat="1" x14ac:dyDescent="0.4">
      <c r="A1877" s="259" t="s">
        <v>784</v>
      </c>
      <c r="B1877" s="259">
        <v>1876</v>
      </c>
      <c r="C1877" s="259" t="s">
        <v>4135</v>
      </c>
      <c r="D1877" s="259" t="s">
        <v>4136</v>
      </c>
      <c r="E1877" s="261">
        <v>20040830</v>
      </c>
      <c r="F1877" s="262">
        <v>3</v>
      </c>
      <c r="G1877">
        <v>27</v>
      </c>
      <c r="H1877" s="263" t="s">
        <v>428</v>
      </c>
      <c r="I1877" s="263" t="s">
        <v>155</v>
      </c>
      <c r="J1877" t="s">
        <v>4807</v>
      </c>
      <c r="L1877">
        <f>IFERROR(INDEX(所属情報!$E:$E,MATCH(男子登録情報!A1877,所属情報!$A:$A,0)),"")</f>
        <v>492228</v>
      </c>
      <c r="M1877" t="str">
        <f t="shared" si="58"/>
        <v>長谷川　椋大 (3)</v>
      </c>
      <c r="N1877" t="str">
        <f t="shared" si="59"/>
        <v>ﾊｾｶﾞﾜ ﾘｮｳﾀ</v>
      </c>
      <c r="O1877" t="str">
        <f>$J1877&amp;" "&amp;$I1877&amp;" "&amp;"("&amp;$F1877&amp;")"</f>
        <v>JPN Ryota (3)</v>
      </c>
      <c r="P1877" t="s">
        <v>4777</v>
      </c>
      <c r="Q1877" t="s">
        <v>4807</v>
      </c>
      <c r="R1877" s="118" t="str">
        <f>IF($B1877="","",RIGHT($E1877*1000+100+COUNTIF($E$2:$E1877,$E1877),9))</f>
        <v>040830102</v>
      </c>
    </row>
    <row r="1878" spans="1:18" customFormat="1" x14ac:dyDescent="0.4">
      <c r="A1878" s="259" t="s">
        <v>784</v>
      </c>
      <c r="B1878" s="259">
        <v>1877</v>
      </c>
      <c r="C1878" s="259" t="s">
        <v>6193</v>
      </c>
      <c r="D1878" s="259" t="s">
        <v>6194</v>
      </c>
      <c r="E1878" s="261">
        <v>20050526</v>
      </c>
      <c r="F1878" s="262">
        <v>2</v>
      </c>
      <c r="G1878">
        <v>49</v>
      </c>
      <c r="H1878" s="263" t="s">
        <v>6802</v>
      </c>
      <c r="I1878" s="263" t="s">
        <v>288</v>
      </c>
      <c r="J1878" t="s">
        <v>4807</v>
      </c>
      <c r="L1878">
        <f>IFERROR(INDEX(所属情報!$E:$E,MATCH(男子登録情報!A1878,所属情報!$A:$A,0)),"")</f>
        <v>492228</v>
      </c>
      <c r="M1878" t="str">
        <f t="shared" si="58"/>
        <v>勝本　健斗 (2)</v>
      </c>
      <c r="N1878" t="str">
        <f t="shared" si="59"/>
        <v>ｶﾂﾓﾄ ｹﾝﾄ</v>
      </c>
      <c r="O1878" t="str">
        <f>$J1878&amp;" "&amp;$I1878&amp;" "&amp;"("&amp;$F1878&amp;")"</f>
        <v>JPN Kento (2)</v>
      </c>
      <c r="P1878" t="s">
        <v>4766</v>
      </c>
      <c r="Q1878" t="s">
        <v>4807</v>
      </c>
      <c r="R1878" s="118" t="str">
        <f>IF($B1878="","",RIGHT($E1878*1000+100+COUNTIF($E$2:$E1878,$E1878),9))</f>
        <v>050526102</v>
      </c>
    </row>
    <row r="1879" spans="1:18" customFormat="1" x14ac:dyDescent="0.4">
      <c r="A1879" s="259" t="s">
        <v>784</v>
      </c>
      <c r="B1879" s="259">
        <v>1878</v>
      </c>
      <c r="C1879" s="259" t="s">
        <v>6195</v>
      </c>
      <c r="D1879" s="259" t="s">
        <v>6196</v>
      </c>
      <c r="E1879" s="261">
        <v>20050618</v>
      </c>
      <c r="F1879" s="262">
        <v>2</v>
      </c>
      <c r="G1879">
        <v>49</v>
      </c>
      <c r="H1879" s="263" t="s">
        <v>281</v>
      </c>
      <c r="I1879" s="263" t="s">
        <v>675</v>
      </c>
      <c r="J1879" t="s">
        <v>4807</v>
      </c>
      <c r="L1879">
        <f>IFERROR(INDEX(所属情報!$E:$E,MATCH(男子登録情報!A1879,所属情報!$A:$A,0)),"")</f>
        <v>492228</v>
      </c>
      <c r="M1879" t="str">
        <f t="shared" si="58"/>
        <v>足立　雅典 (2)</v>
      </c>
      <c r="N1879" t="str">
        <f t="shared" si="59"/>
        <v>ｱﾀﾞﾁ ﾏｻﾉﾘ</v>
      </c>
      <c r="O1879" t="str">
        <f>$J1879&amp;" "&amp;$I1879&amp;" "&amp;"("&amp;$F1879&amp;")"</f>
        <v>JPN Masanori (2)</v>
      </c>
      <c r="P1879" t="s">
        <v>4766</v>
      </c>
      <c r="Q1879" t="s">
        <v>4807</v>
      </c>
      <c r="R1879" s="118" t="str">
        <f>IF($B1879="","",RIGHT($E1879*1000+100+COUNTIF($E$2:$E1879,$E1879),9))</f>
        <v>050618102</v>
      </c>
    </row>
    <row r="1880" spans="1:18" customFormat="1" x14ac:dyDescent="0.4">
      <c r="A1880" s="259" t="s">
        <v>784</v>
      </c>
      <c r="B1880" s="259">
        <v>1879</v>
      </c>
      <c r="C1880" s="259" t="s">
        <v>6197</v>
      </c>
      <c r="D1880" s="259" t="s">
        <v>6198</v>
      </c>
      <c r="E1880" s="261">
        <v>20030921</v>
      </c>
      <c r="F1880" s="262">
        <v>4</v>
      </c>
      <c r="G1880">
        <v>49</v>
      </c>
      <c r="H1880" s="263" t="s">
        <v>244</v>
      </c>
      <c r="I1880" s="263" t="s">
        <v>535</v>
      </c>
      <c r="J1880" t="s">
        <v>4807</v>
      </c>
      <c r="L1880">
        <f>IFERROR(INDEX(所属情報!$E:$E,MATCH(男子登録情報!A1880,所属情報!$A:$A,0)),"")</f>
        <v>492228</v>
      </c>
      <c r="M1880" t="str">
        <f t="shared" si="58"/>
        <v>山本　陽太 (4)</v>
      </c>
      <c r="N1880" t="str">
        <f t="shared" si="59"/>
        <v>ﾔﾏﾓﾄ ﾖｳﾀ</v>
      </c>
      <c r="O1880" t="str">
        <f>$J1880&amp;" "&amp;$I1880&amp;" "&amp;"("&amp;$F1880&amp;")"</f>
        <v>JPN Yota (4)</v>
      </c>
      <c r="P1880" t="s">
        <v>4766</v>
      </c>
      <c r="Q1880" t="s">
        <v>4807</v>
      </c>
      <c r="R1880" s="118" t="str">
        <f>IF($B1880="","",RIGHT($E1880*1000+100+COUNTIF($E$2:$E1880,$E1880),9))</f>
        <v>030921104</v>
      </c>
    </row>
    <row r="1881" spans="1:18" customFormat="1" x14ac:dyDescent="0.4">
      <c r="A1881" s="259" t="s">
        <v>784</v>
      </c>
      <c r="B1881" s="259">
        <v>1880</v>
      </c>
      <c r="C1881" s="259" t="s">
        <v>6199</v>
      </c>
      <c r="D1881" s="259" t="s">
        <v>6200</v>
      </c>
      <c r="E1881" s="261">
        <v>20050512</v>
      </c>
      <c r="F1881" s="262">
        <v>2</v>
      </c>
      <c r="G1881">
        <v>49</v>
      </c>
      <c r="H1881" s="263" t="s">
        <v>6803</v>
      </c>
      <c r="I1881" s="263" t="s">
        <v>881</v>
      </c>
      <c r="J1881" t="s">
        <v>4807</v>
      </c>
      <c r="L1881">
        <f>IFERROR(INDEX(所属情報!$E:$E,MATCH(男子登録情報!A1881,所属情報!$A:$A,0)),"")</f>
        <v>492228</v>
      </c>
      <c r="M1881" t="str">
        <f t="shared" si="58"/>
        <v>射場　政利 (2)</v>
      </c>
      <c r="N1881" t="str">
        <f t="shared" si="59"/>
        <v>ｲﾊﾞ ﾏｻﾄｼ</v>
      </c>
      <c r="O1881" t="str">
        <f>$J1881&amp;" "&amp;$I1881&amp;" "&amp;"("&amp;$F1881&amp;")"</f>
        <v>JPN Masatoshi (2)</v>
      </c>
      <c r="P1881" t="s">
        <v>4777</v>
      </c>
      <c r="Q1881" t="s">
        <v>4807</v>
      </c>
      <c r="R1881" s="118" t="str">
        <f>IF($B1881="","",RIGHT($E1881*1000+100+COUNTIF($E$2:$E1881,$E1881),9))</f>
        <v>050512102</v>
      </c>
    </row>
    <row r="1882" spans="1:18" customFormat="1" x14ac:dyDescent="0.4">
      <c r="A1882" s="259" t="s">
        <v>784</v>
      </c>
      <c r="B1882" s="259">
        <v>1881</v>
      </c>
      <c r="C1882" s="259" t="s">
        <v>2399</v>
      </c>
      <c r="D1882" s="259" t="s">
        <v>2400</v>
      </c>
      <c r="E1882" s="261">
        <v>20060121</v>
      </c>
      <c r="F1882" s="262">
        <v>2</v>
      </c>
      <c r="G1882">
        <v>49</v>
      </c>
      <c r="H1882" s="263" t="s">
        <v>108</v>
      </c>
      <c r="I1882" s="263" t="s">
        <v>240</v>
      </c>
      <c r="J1882" t="s">
        <v>4807</v>
      </c>
      <c r="L1882">
        <f>IFERROR(INDEX(所属情報!$E:$E,MATCH(男子登録情報!A1882,所属情報!$A:$A,0)),"")</f>
        <v>492228</v>
      </c>
      <c r="M1882" t="str">
        <f t="shared" si="58"/>
        <v>田中　颯真 (2)</v>
      </c>
      <c r="N1882" t="str">
        <f t="shared" si="59"/>
        <v>ﾀﾅｶ ｿｳﾏ</v>
      </c>
      <c r="O1882" t="str">
        <f>$J1882&amp;" "&amp;$I1882&amp;" "&amp;"("&amp;$F1882&amp;")"</f>
        <v>JPN Soma (2)</v>
      </c>
      <c r="P1882" t="s">
        <v>4777</v>
      </c>
      <c r="Q1882" t="s">
        <v>4807</v>
      </c>
      <c r="R1882" s="118" t="str">
        <f>IF($B1882="","",RIGHT($E1882*1000+100+COUNTIF($E$2:$E1882,$E1882),9))</f>
        <v>060121102</v>
      </c>
    </row>
    <row r="1883" spans="1:18" customFormat="1" x14ac:dyDescent="0.4">
      <c r="A1883" s="259" t="s">
        <v>772</v>
      </c>
      <c r="B1883" s="259">
        <v>1882</v>
      </c>
      <c r="C1883" s="259" t="s">
        <v>3271</v>
      </c>
      <c r="D1883" s="259" t="s">
        <v>3272</v>
      </c>
      <c r="E1883" s="261">
        <v>20030919</v>
      </c>
      <c r="F1883" s="262">
        <v>4</v>
      </c>
      <c r="G1883">
        <v>27</v>
      </c>
      <c r="H1883" s="263" t="s">
        <v>3273</v>
      </c>
      <c r="I1883" s="263" t="s">
        <v>1983</v>
      </c>
      <c r="J1883" t="s">
        <v>4807</v>
      </c>
      <c r="L1883">
        <f>IFERROR(INDEX(所属情報!$E:$E,MATCH(男子登録情報!A1883,所属情報!$A:$A,0)),"")</f>
        <v>492220</v>
      </c>
      <c r="M1883" t="str">
        <f t="shared" si="58"/>
        <v>宮口　絹道 (4)</v>
      </c>
      <c r="N1883" t="str">
        <f t="shared" si="59"/>
        <v>ﾐﾔｸﾞﾁ ﾏｻﾐﾁ</v>
      </c>
      <c r="O1883" t="str">
        <f>$J1883&amp;" "&amp;$I1883&amp;" "&amp;"("&amp;$F1883&amp;")"</f>
        <v>JPN Masamichi (4)</v>
      </c>
      <c r="P1883" t="s">
        <v>4765</v>
      </c>
      <c r="Q1883" t="s">
        <v>4807</v>
      </c>
      <c r="R1883" s="118" t="str">
        <f>IF($B1883="","",RIGHT($E1883*1000+100+COUNTIF($E$2:$E1883,$E1883),9))</f>
        <v>030919104</v>
      </c>
    </row>
    <row r="1884" spans="1:18" customFormat="1" x14ac:dyDescent="0.4">
      <c r="A1884" s="259" t="s">
        <v>772</v>
      </c>
      <c r="B1884" s="259">
        <v>1883</v>
      </c>
      <c r="C1884" s="259" t="s">
        <v>3274</v>
      </c>
      <c r="D1884" s="259" t="s">
        <v>3275</v>
      </c>
      <c r="E1884" s="261">
        <v>20030408</v>
      </c>
      <c r="F1884" s="262">
        <v>4</v>
      </c>
      <c r="G1884">
        <v>27</v>
      </c>
      <c r="H1884" s="263" t="s">
        <v>1095</v>
      </c>
      <c r="I1884" s="263" t="s">
        <v>526</v>
      </c>
      <c r="J1884" t="s">
        <v>4807</v>
      </c>
      <c r="L1884">
        <f>IFERROR(INDEX(所属情報!$E:$E,MATCH(男子登録情報!A1884,所属情報!$A:$A,0)),"")</f>
        <v>492220</v>
      </c>
      <c r="M1884" t="str">
        <f t="shared" si="58"/>
        <v>細川　怜央 (4)</v>
      </c>
      <c r="N1884" t="str">
        <f t="shared" si="59"/>
        <v>ﾎｿｶﾜ ﾚｵ</v>
      </c>
      <c r="O1884" t="str">
        <f>$J1884&amp;" "&amp;$I1884&amp;" "&amp;"("&amp;$F1884&amp;")"</f>
        <v>JPN Reo (4)</v>
      </c>
      <c r="P1884" t="s">
        <v>4765</v>
      </c>
      <c r="Q1884" t="s">
        <v>4807</v>
      </c>
      <c r="R1884" s="118" t="str">
        <f>IF($B1884="","",RIGHT($E1884*1000+100+COUNTIF($E$2:$E1884,$E1884),9))</f>
        <v>030408102</v>
      </c>
    </row>
    <row r="1885" spans="1:18" customFormat="1" x14ac:dyDescent="0.4">
      <c r="A1885" s="259" t="s">
        <v>772</v>
      </c>
      <c r="B1885" s="259">
        <v>1884</v>
      </c>
      <c r="C1885" s="259" t="s">
        <v>3276</v>
      </c>
      <c r="D1885" s="259" t="s">
        <v>3277</v>
      </c>
      <c r="E1885" s="261">
        <v>20030903</v>
      </c>
      <c r="F1885" s="262">
        <v>4</v>
      </c>
      <c r="G1885">
        <v>27</v>
      </c>
      <c r="H1885" s="263" t="s">
        <v>293</v>
      </c>
      <c r="I1885" s="263" t="s">
        <v>43</v>
      </c>
      <c r="J1885" t="s">
        <v>4807</v>
      </c>
      <c r="L1885">
        <f>IFERROR(INDEX(所属情報!$E:$E,MATCH(男子登録情報!A1885,所属情報!$A:$A,0)),"")</f>
        <v>492220</v>
      </c>
      <c r="M1885" t="str">
        <f t="shared" si="58"/>
        <v>白川　拓実 (4)</v>
      </c>
      <c r="N1885" t="str">
        <f t="shared" si="59"/>
        <v>ｼﾗｶﾜ ﾀｸﾐ</v>
      </c>
      <c r="O1885" t="str">
        <f>$J1885&amp;" "&amp;$I1885&amp;" "&amp;"("&amp;$F1885&amp;")"</f>
        <v>JPN Takumi (4)</v>
      </c>
      <c r="P1885" t="s">
        <v>4765</v>
      </c>
      <c r="Q1885" t="s">
        <v>4807</v>
      </c>
      <c r="R1885" s="118" t="str">
        <f>IF($B1885="","",RIGHT($E1885*1000+100+COUNTIF($E$2:$E1885,$E1885),9))</f>
        <v>030903101</v>
      </c>
    </row>
    <row r="1886" spans="1:18" customFormat="1" x14ac:dyDescent="0.4">
      <c r="A1886" s="259" t="s">
        <v>772</v>
      </c>
      <c r="B1886" s="259">
        <v>1885</v>
      </c>
      <c r="C1886" s="259" t="s">
        <v>3278</v>
      </c>
      <c r="D1886" s="259" t="s">
        <v>3279</v>
      </c>
      <c r="E1886" s="261">
        <v>20040111</v>
      </c>
      <c r="F1886" s="262">
        <v>4</v>
      </c>
      <c r="G1886">
        <v>37</v>
      </c>
      <c r="H1886" s="263" t="s">
        <v>537</v>
      </c>
      <c r="I1886" s="263" t="s">
        <v>75</v>
      </c>
      <c r="J1886" t="s">
        <v>4807</v>
      </c>
      <c r="L1886">
        <f>IFERROR(INDEX(所属情報!$E:$E,MATCH(男子登録情報!A1886,所属情報!$A:$A,0)),"")</f>
        <v>492220</v>
      </c>
      <c r="M1886" t="str">
        <f t="shared" si="58"/>
        <v>難波　颯太 (4)</v>
      </c>
      <c r="N1886" t="str">
        <f t="shared" si="59"/>
        <v>ﾅﾝﾊﾞ ｿｳﾀ</v>
      </c>
      <c r="O1886" t="str">
        <f>$J1886&amp;" "&amp;$I1886&amp;" "&amp;"("&amp;$F1886&amp;")"</f>
        <v>JPN Sota (4)</v>
      </c>
      <c r="P1886" t="s">
        <v>4765</v>
      </c>
      <c r="Q1886" t="s">
        <v>4807</v>
      </c>
      <c r="R1886" s="118" t="str">
        <f>IF($B1886="","",RIGHT($E1886*1000+100+COUNTIF($E$2:$E1886,$E1886),9))</f>
        <v>040111101</v>
      </c>
    </row>
    <row r="1887" spans="1:18" customFormat="1" x14ac:dyDescent="0.4">
      <c r="A1887" s="259" t="s">
        <v>772</v>
      </c>
      <c r="B1887" s="259">
        <v>1886</v>
      </c>
      <c r="C1887" s="259" t="s">
        <v>6201</v>
      </c>
      <c r="D1887" s="259" t="s">
        <v>3280</v>
      </c>
      <c r="E1887" s="261">
        <v>20030811</v>
      </c>
      <c r="F1887" s="262">
        <v>4</v>
      </c>
      <c r="G1887">
        <v>26</v>
      </c>
      <c r="H1887" s="263" t="s">
        <v>3281</v>
      </c>
      <c r="I1887" s="263" t="s">
        <v>360</v>
      </c>
      <c r="J1887" t="s">
        <v>4807</v>
      </c>
      <c r="L1887">
        <f>IFERROR(INDEX(所属情報!$E:$E,MATCH(男子登録情報!A1887,所属情報!$A:$A,0)),"")</f>
        <v>492220</v>
      </c>
      <c r="M1887" t="str">
        <f t="shared" si="58"/>
        <v>髙田　虎雅 (4)</v>
      </c>
      <c r="N1887" t="str">
        <f t="shared" si="59"/>
        <v>ﾀｶﾀ ﾀｲｶﾞ</v>
      </c>
      <c r="O1887" t="str">
        <f>$J1887&amp;" "&amp;$I1887&amp;" "&amp;"("&amp;$F1887&amp;")"</f>
        <v>JPN Taiga (4)</v>
      </c>
      <c r="P1887" t="s">
        <v>4765</v>
      </c>
      <c r="Q1887" t="s">
        <v>4807</v>
      </c>
      <c r="R1887" s="118" t="str">
        <f>IF($B1887="","",RIGHT($E1887*1000+100+COUNTIF($E$2:$E1887,$E1887),9))</f>
        <v>030811102</v>
      </c>
    </row>
    <row r="1888" spans="1:18" customFormat="1" x14ac:dyDescent="0.4">
      <c r="A1888" s="259" t="s">
        <v>772</v>
      </c>
      <c r="B1888" s="259">
        <v>1887</v>
      </c>
      <c r="C1888" s="259" t="s">
        <v>4233</v>
      </c>
      <c r="D1888" s="259" t="s">
        <v>4234</v>
      </c>
      <c r="E1888" s="261">
        <v>20040525</v>
      </c>
      <c r="F1888" s="262">
        <v>3</v>
      </c>
      <c r="G1888">
        <v>27</v>
      </c>
      <c r="H1888" s="263" t="s">
        <v>4618</v>
      </c>
      <c r="I1888" s="263" t="s">
        <v>722</v>
      </c>
      <c r="J1888" t="s">
        <v>4807</v>
      </c>
      <c r="L1888">
        <f>IFERROR(INDEX(所属情報!$E:$E,MATCH(男子登録情報!A1888,所属情報!$A:$A,0)),"")</f>
        <v>492220</v>
      </c>
      <c r="M1888" t="str">
        <f t="shared" si="58"/>
        <v>川東　世汰 (3)</v>
      </c>
      <c r="N1888" t="str">
        <f t="shared" si="59"/>
        <v>ｶﾜﾋｶﾞｼ ｾｲﾀ</v>
      </c>
      <c r="O1888" t="str">
        <f>$J1888&amp;" "&amp;$I1888&amp;" "&amp;"("&amp;$F1888&amp;")"</f>
        <v>JPN Seita (3)</v>
      </c>
      <c r="P1888" t="s">
        <v>4771</v>
      </c>
      <c r="Q1888" t="s">
        <v>4807</v>
      </c>
      <c r="R1888" s="118" t="str">
        <f>IF($B1888="","",RIGHT($E1888*1000+100+COUNTIF($E$2:$E1888,$E1888),9))</f>
        <v>040525102</v>
      </c>
    </row>
    <row r="1889" spans="1:18" customFormat="1" x14ac:dyDescent="0.4">
      <c r="A1889" s="259" t="s">
        <v>772</v>
      </c>
      <c r="B1889" s="259">
        <v>1888</v>
      </c>
      <c r="C1889" s="259" t="s">
        <v>4235</v>
      </c>
      <c r="D1889" s="259" t="s">
        <v>4236</v>
      </c>
      <c r="E1889" s="261">
        <v>20030428</v>
      </c>
      <c r="F1889" s="262">
        <v>3</v>
      </c>
      <c r="G1889">
        <v>40</v>
      </c>
      <c r="H1889" s="263" t="s">
        <v>4619</v>
      </c>
      <c r="I1889" s="263" t="s">
        <v>68</v>
      </c>
      <c r="J1889" t="s">
        <v>4807</v>
      </c>
      <c r="L1889">
        <f>IFERROR(INDEX(所属情報!$E:$E,MATCH(男子登録情報!A1889,所属情報!$A:$A,0)),"")</f>
        <v>492220</v>
      </c>
      <c r="M1889" t="str">
        <f t="shared" si="58"/>
        <v>白濱　紘太 (3)</v>
      </c>
      <c r="N1889" t="str">
        <f t="shared" si="59"/>
        <v>ｼﾗﾊﾏ ｺｳﾀ</v>
      </c>
      <c r="O1889" t="str">
        <f>$J1889&amp;" "&amp;$I1889&amp;" "&amp;"("&amp;$F1889&amp;")"</f>
        <v>JPN Kota (3)</v>
      </c>
      <c r="P1889" t="s">
        <v>4765</v>
      </c>
      <c r="Q1889" t="s">
        <v>4807</v>
      </c>
      <c r="R1889" s="118" t="str">
        <f>IF($B1889="","",RIGHT($E1889*1000+100+COUNTIF($E$2:$E1889,$E1889),9))</f>
        <v>030428104</v>
      </c>
    </row>
    <row r="1890" spans="1:18" customFormat="1" x14ac:dyDescent="0.4">
      <c r="A1890" s="259" t="s">
        <v>772</v>
      </c>
      <c r="B1890" s="259">
        <v>1889</v>
      </c>
      <c r="C1890" s="259" t="s">
        <v>4237</v>
      </c>
      <c r="D1890" s="259" t="s">
        <v>4238</v>
      </c>
      <c r="E1890" s="261">
        <v>20041203</v>
      </c>
      <c r="F1890" s="262">
        <v>3</v>
      </c>
      <c r="G1890">
        <v>49</v>
      </c>
      <c r="H1890" s="263" t="s">
        <v>56</v>
      </c>
      <c r="I1890" s="263" t="s">
        <v>411</v>
      </c>
      <c r="J1890" t="s">
        <v>4807</v>
      </c>
      <c r="L1890">
        <f>IFERROR(INDEX(所属情報!$E:$E,MATCH(男子登録情報!A1890,所属情報!$A:$A,0)),"")</f>
        <v>492220</v>
      </c>
      <c r="M1890" t="str">
        <f t="shared" si="58"/>
        <v>村上　陽太郎 (3)</v>
      </c>
      <c r="N1890" t="str">
        <f t="shared" si="59"/>
        <v>ﾑﾗｶﾐ ﾖｳﾀﾛｳ</v>
      </c>
      <c r="O1890" t="str">
        <f>$J1890&amp;" "&amp;$I1890&amp;" "&amp;"("&amp;$F1890&amp;")"</f>
        <v>JPN Yotaro (3)</v>
      </c>
      <c r="P1890" t="s">
        <v>4765</v>
      </c>
      <c r="Q1890" t="s">
        <v>4807</v>
      </c>
      <c r="R1890" s="118" t="str">
        <f>IF($B1890="","",RIGHT($E1890*1000+100+COUNTIF($E$2:$E1890,$E1890),9))</f>
        <v>041203101</v>
      </c>
    </row>
    <row r="1891" spans="1:18" customFormat="1" x14ac:dyDescent="0.4">
      <c r="A1891" s="259" t="s">
        <v>772</v>
      </c>
      <c r="B1891" s="259">
        <v>1890</v>
      </c>
      <c r="C1891" s="259" t="s">
        <v>6202</v>
      </c>
      <c r="D1891" s="259" t="s">
        <v>6203</v>
      </c>
      <c r="E1891" s="261">
        <v>20050510</v>
      </c>
      <c r="F1891" s="262">
        <v>2</v>
      </c>
      <c r="G1891">
        <v>27</v>
      </c>
      <c r="H1891" s="263" t="s">
        <v>129</v>
      </c>
      <c r="I1891" s="263" t="s">
        <v>884</v>
      </c>
      <c r="J1891" t="s">
        <v>4807</v>
      </c>
      <c r="L1891">
        <f>IFERROR(INDEX(所属情報!$E:$E,MATCH(男子登録情報!A1891,所属情報!$A:$A,0)),"")</f>
        <v>492220</v>
      </c>
      <c r="M1891" t="str">
        <f t="shared" si="58"/>
        <v>佐藤　琉輝也 (2)</v>
      </c>
      <c r="N1891" t="str">
        <f t="shared" si="59"/>
        <v>ｻﾄｳ ﾙｷﾔ</v>
      </c>
      <c r="O1891" t="str">
        <f>$J1891&amp;" "&amp;$I1891&amp;" "&amp;"("&amp;$F1891&amp;")"</f>
        <v>JPN Rukiya (2)</v>
      </c>
      <c r="P1891" t="s">
        <v>4765</v>
      </c>
      <c r="Q1891" t="s">
        <v>4807</v>
      </c>
      <c r="R1891" s="118" t="str">
        <f>IF($B1891="","",RIGHT($E1891*1000+100+COUNTIF($E$2:$E1891,$E1891),9))</f>
        <v>050510103</v>
      </c>
    </row>
    <row r="1892" spans="1:18" customFormat="1" x14ac:dyDescent="0.4">
      <c r="A1892" s="259" t="s">
        <v>772</v>
      </c>
      <c r="B1892" s="259">
        <v>1891</v>
      </c>
      <c r="C1892" s="259" t="s">
        <v>6204</v>
      </c>
      <c r="D1892" s="259" t="s">
        <v>6205</v>
      </c>
      <c r="E1892" s="261">
        <v>20020503</v>
      </c>
      <c r="F1892" s="262">
        <v>4</v>
      </c>
      <c r="G1892">
        <v>27</v>
      </c>
      <c r="H1892" s="263" t="s">
        <v>544</v>
      </c>
      <c r="I1892" s="263" t="s">
        <v>6804</v>
      </c>
      <c r="J1892" t="s">
        <v>4807</v>
      </c>
      <c r="L1892">
        <f>IFERROR(INDEX(所属情報!$E:$E,MATCH(男子登録情報!A1892,所属情報!$A:$A,0)),"")</f>
        <v>492220</v>
      </c>
      <c r="M1892" t="str">
        <f t="shared" si="58"/>
        <v>杉浦　哲太 (4)</v>
      </c>
      <c r="N1892" t="str">
        <f t="shared" si="59"/>
        <v>ｽｷﾞｳﾗ ﾃｯﾀ</v>
      </c>
      <c r="O1892" t="str">
        <f>$J1892&amp;" "&amp;$I1892&amp;" "&amp;"("&amp;$F1892&amp;")"</f>
        <v>JPN Tetta (4)</v>
      </c>
      <c r="P1892" t="s">
        <v>4765</v>
      </c>
      <c r="Q1892" t="s">
        <v>4807</v>
      </c>
      <c r="R1892" s="118" t="str">
        <f>IF($B1892="","",RIGHT($E1892*1000+100+COUNTIF($E$2:$E1892,$E1892),9))</f>
        <v>020503101</v>
      </c>
    </row>
    <row r="1893" spans="1:18" customFormat="1" x14ac:dyDescent="0.4">
      <c r="A1893" s="259" t="s">
        <v>772</v>
      </c>
      <c r="B1893" s="259">
        <v>1892</v>
      </c>
      <c r="C1893" s="259" t="s">
        <v>6206</v>
      </c>
      <c r="D1893" s="259" t="s">
        <v>6207</v>
      </c>
      <c r="E1893" s="261">
        <v>20050516</v>
      </c>
      <c r="F1893" s="262">
        <v>2</v>
      </c>
      <c r="G1893">
        <v>26</v>
      </c>
      <c r="H1893" s="263" t="s">
        <v>6805</v>
      </c>
      <c r="I1893" s="263" t="s">
        <v>858</v>
      </c>
      <c r="J1893" t="s">
        <v>4807</v>
      </c>
      <c r="L1893">
        <f>IFERROR(INDEX(所属情報!$E:$E,MATCH(男子登録情報!A1893,所属情報!$A:$A,0)),"")</f>
        <v>492220</v>
      </c>
      <c r="M1893" t="str">
        <f t="shared" si="58"/>
        <v>小牧　蒼翔 (2)</v>
      </c>
      <c r="N1893" t="str">
        <f t="shared" si="59"/>
        <v>ｺﾏｷ ｱｵﾄ</v>
      </c>
      <c r="O1893" t="str">
        <f>$J1893&amp;" "&amp;$I1893&amp;" "&amp;"("&amp;$F1893&amp;")"</f>
        <v>JPN Aoto (2)</v>
      </c>
      <c r="P1893" t="s">
        <v>4765</v>
      </c>
      <c r="Q1893" t="s">
        <v>4807</v>
      </c>
      <c r="R1893" s="118" t="str">
        <f>IF($B1893="","",RIGHT($E1893*1000+100+COUNTIF($E$2:$E1893,$E1893),9))</f>
        <v>050516104</v>
      </c>
    </row>
    <row r="1894" spans="1:18" customFormat="1" x14ac:dyDescent="0.4">
      <c r="A1894" s="259" t="s">
        <v>772</v>
      </c>
      <c r="B1894" s="259">
        <v>1893</v>
      </c>
      <c r="C1894" s="259" t="s">
        <v>6208</v>
      </c>
      <c r="D1894" s="259" t="s">
        <v>6209</v>
      </c>
      <c r="E1894" s="261">
        <v>20050824</v>
      </c>
      <c r="F1894" s="262">
        <v>2</v>
      </c>
      <c r="G1894">
        <v>46</v>
      </c>
      <c r="H1894" s="263" t="s">
        <v>6806</v>
      </c>
      <c r="I1894" s="263" t="s">
        <v>851</v>
      </c>
      <c r="J1894" t="s">
        <v>4807</v>
      </c>
      <c r="L1894">
        <f>IFERROR(INDEX(所属情報!$E:$E,MATCH(男子登録情報!A1894,所属情報!$A:$A,0)),"")</f>
        <v>492220</v>
      </c>
      <c r="M1894" t="str">
        <f t="shared" si="58"/>
        <v>有村　優咲 (2)</v>
      </c>
      <c r="N1894" t="str">
        <f t="shared" si="59"/>
        <v>ｱﾘﾑﾗ ﾕｳｻｸ</v>
      </c>
      <c r="O1894" t="str">
        <f>$J1894&amp;" "&amp;$I1894&amp;" "&amp;"("&amp;$F1894&amp;")"</f>
        <v>JPN Yusaku (2)</v>
      </c>
      <c r="P1894" t="s">
        <v>4765</v>
      </c>
      <c r="Q1894" t="s">
        <v>4807</v>
      </c>
      <c r="R1894" s="118" t="str">
        <f>IF($B1894="","",RIGHT($E1894*1000+100+COUNTIF($E$2:$E1894,$E1894),9))</f>
        <v>050824103</v>
      </c>
    </row>
    <row r="1895" spans="1:18" customFormat="1" x14ac:dyDescent="0.4">
      <c r="A1895" s="259" t="s">
        <v>772</v>
      </c>
      <c r="B1895" s="259">
        <v>1894</v>
      </c>
      <c r="C1895" s="259" t="s">
        <v>6210</v>
      </c>
      <c r="D1895" s="259" t="s">
        <v>6211</v>
      </c>
      <c r="E1895" s="261">
        <v>20051117</v>
      </c>
      <c r="F1895" s="262">
        <v>2</v>
      </c>
      <c r="G1895">
        <v>49</v>
      </c>
      <c r="H1895" s="263" t="s">
        <v>130</v>
      </c>
      <c r="I1895" s="263" t="s">
        <v>574</v>
      </c>
      <c r="J1895" t="s">
        <v>4807</v>
      </c>
      <c r="L1895">
        <f>IFERROR(INDEX(所属情報!$E:$E,MATCH(男子登録情報!A1895,所属情報!$A:$A,0)),"")</f>
        <v>492220</v>
      </c>
      <c r="M1895" t="str">
        <f t="shared" si="58"/>
        <v>荻野　颯亮 (2)</v>
      </c>
      <c r="N1895" t="str">
        <f t="shared" si="59"/>
        <v>ｵｷﾞﾉ ｿｳｽｹ</v>
      </c>
      <c r="O1895" t="str">
        <f>$J1895&amp;" "&amp;$I1895&amp;" "&amp;"("&amp;$F1895&amp;")"</f>
        <v>JPN Sosuke (2)</v>
      </c>
      <c r="P1895" t="s">
        <v>4765</v>
      </c>
      <c r="Q1895" t="s">
        <v>4807</v>
      </c>
      <c r="R1895" s="118" t="str">
        <f>IF($B1895="","",RIGHT($E1895*1000+100+COUNTIF($E$2:$E1895,$E1895),9))</f>
        <v>051117101</v>
      </c>
    </row>
    <row r="1896" spans="1:18" customFormat="1" x14ac:dyDescent="0.4">
      <c r="A1896" s="259" t="s">
        <v>730</v>
      </c>
      <c r="B1896" s="259">
        <v>1895</v>
      </c>
      <c r="C1896" s="259" t="s">
        <v>1031</v>
      </c>
      <c r="D1896" s="259" t="s">
        <v>1032</v>
      </c>
      <c r="E1896" s="261">
        <v>20020727</v>
      </c>
      <c r="F1896" s="262" t="s">
        <v>150</v>
      </c>
      <c r="G1896">
        <v>28</v>
      </c>
      <c r="H1896" s="263" t="s">
        <v>1033</v>
      </c>
      <c r="I1896" s="263" t="s">
        <v>202</v>
      </c>
      <c r="J1896" t="s">
        <v>4807</v>
      </c>
      <c r="L1896">
        <f>IFERROR(INDEX(所属情報!$E:$E,MATCH(男子登録情報!A1896,所属情報!$A:$A,0)),"")</f>
        <v>491082</v>
      </c>
      <c r="M1896" t="str">
        <f t="shared" si="58"/>
        <v>池本　陽介 (M1)</v>
      </c>
      <c r="N1896" t="str">
        <f t="shared" si="59"/>
        <v>ｲｹﾓﾄ ﾖｳｽｹ</v>
      </c>
      <c r="O1896" t="str">
        <f>$J1896&amp;" "&amp;$I1896&amp;" "&amp;"("&amp;$F1896&amp;")"</f>
        <v>JPN Yosuke (M1)</v>
      </c>
      <c r="P1896" t="s">
        <v>4765</v>
      </c>
      <c r="Q1896" t="s">
        <v>4807</v>
      </c>
      <c r="R1896" s="118" t="str">
        <f>IF($B1896="","",RIGHT($E1896*1000+100+COUNTIF($E$2:$E1896,$E1896),9))</f>
        <v>020727101</v>
      </c>
    </row>
    <row r="1897" spans="1:18" customFormat="1" x14ac:dyDescent="0.4">
      <c r="A1897" s="259" t="s">
        <v>730</v>
      </c>
      <c r="B1897" s="259">
        <v>1896</v>
      </c>
      <c r="C1897" s="259" t="s">
        <v>1034</v>
      </c>
      <c r="D1897" s="259" t="s">
        <v>1035</v>
      </c>
      <c r="E1897" s="261">
        <v>20021202</v>
      </c>
      <c r="F1897" s="262" t="s">
        <v>150</v>
      </c>
      <c r="G1897">
        <v>28</v>
      </c>
      <c r="H1897" s="263" t="s">
        <v>469</v>
      </c>
      <c r="I1897" s="263" t="s">
        <v>375</v>
      </c>
      <c r="J1897" t="s">
        <v>4807</v>
      </c>
      <c r="L1897">
        <f>IFERROR(INDEX(所属情報!$E:$E,MATCH(男子登録情報!A1897,所属情報!$A:$A,0)),"")</f>
        <v>491082</v>
      </c>
      <c r="M1897" t="str">
        <f t="shared" si="58"/>
        <v>原　麻嘉 (M1)</v>
      </c>
      <c r="N1897" t="str">
        <f t="shared" si="59"/>
        <v>ﾊﾗ ﾏﾋﾛ</v>
      </c>
      <c r="O1897" t="str">
        <f>$J1897&amp;" "&amp;$I1897&amp;" "&amp;"("&amp;$F1897&amp;")"</f>
        <v>JPN Mahiro (M1)</v>
      </c>
      <c r="P1897" t="s">
        <v>4777</v>
      </c>
      <c r="Q1897" t="s">
        <v>4807</v>
      </c>
      <c r="R1897" s="118" t="str">
        <f>IF($B1897="","",RIGHT($E1897*1000+100+COUNTIF($E$2:$E1897,$E1897),9))</f>
        <v>021202101</v>
      </c>
    </row>
    <row r="1898" spans="1:18" customFormat="1" x14ac:dyDescent="0.4">
      <c r="A1898" s="259" t="s">
        <v>730</v>
      </c>
      <c r="B1898" s="259">
        <v>1897</v>
      </c>
      <c r="C1898" s="259" t="s">
        <v>3099</v>
      </c>
      <c r="D1898" s="259" t="s">
        <v>3100</v>
      </c>
      <c r="E1898" s="261">
        <v>20040103</v>
      </c>
      <c r="F1898" s="262">
        <v>4</v>
      </c>
      <c r="G1898">
        <v>28</v>
      </c>
      <c r="H1898" s="263" t="s">
        <v>3101</v>
      </c>
      <c r="I1898" s="263" t="s">
        <v>430</v>
      </c>
      <c r="J1898" t="s">
        <v>4807</v>
      </c>
      <c r="L1898">
        <f>IFERROR(INDEX(所属情報!$E:$E,MATCH(男子登録情報!A1898,所属情報!$A:$A,0)),"")</f>
        <v>491082</v>
      </c>
      <c r="M1898" t="str">
        <f t="shared" si="58"/>
        <v>葛西　央明 (4)</v>
      </c>
      <c r="N1898" t="str">
        <f t="shared" si="59"/>
        <v>ｶｻｲ ﾋﾛｱｷ</v>
      </c>
      <c r="O1898" t="str">
        <f>$J1898&amp;" "&amp;$I1898&amp;" "&amp;"("&amp;$F1898&amp;")"</f>
        <v>JPN Hiroaki (4)</v>
      </c>
      <c r="P1898" t="s">
        <v>4777</v>
      </c>
      <c r="Q1898" t="s">
        <v>4807</v>
      </c>
      <c r="R1898" s="118" t="str">
        <f>IF($B1898="","",RIGHT($E1898*1000+100+COUNTIF($E$2:$E1898,$E1898),9))</f>
        <v>040103103</v>
      </c>
    </row>
    <row r="1899" spans="1:18" customFormat="1" x14ac:dyDescent="0.4">
      <c r="A1899" s="259" t="s">
        <v>730</v>
      </c>
      <c r="B1899" s="259">
        <v>1898</v>
      </c>
      <c r="C1899" s="259" t="s">
        <v>3102</v>
      </c>
      <c r="D1899" s="259" t="s">
        <v>3103</v>
      </c>
      <c r="E1899" s="261">
        <v>20040121</v>
      </c>
      <c r="F1899" s="262">
        <v>4</v>
      </c>
      <c r="G1899">
        <v>28</v>
      </c>
      <c r="H1899" s="263" t="s">
        <v>3104</v>
      </c>
      <c r="I1899" s="263" t="s">
        <v>43</v>
      </c>
      <c r="J1899" t="s">
        <v>4807</v>
      </c>
      <c r="L1899">
        <f>IFERROR(INDEX(所属情報!$E:$E,MATCH(男子登録情報!A1899,所属情報!$A:$A,0)),"")</f>
        <v>491082</v>
      </c>
      <c r="M1899" t="str">
        <f t="shared" si="58"/>
        <v>北垣　拓己 (4)</v>
      </c>
      <c r="N1899" t="str">
        <f t="shared" si="59"/>
        <v>ｷﾀｶﾞｷ ﾀｸﾐ</v>
      </c>
      <c r="O1899" t="str">
        <f>$J1899&amp;" "&amp;$I1899&amp;" "&amp;"("&amp;$F1899&amp;")"</f>
        <v>JPN Takumi (4)</v>
      </c>
      <c r="P1899" t="s">
        <v>4777</v>
      </c>
      <c r="Q1899" t="s">
        <v>4807</v>
      </c>
      <c r="R1899" s="118" t="str">
        <f>IF($B1899="","",RIGHT($E1899*1000+100+COUNTIF($E$2:$E1899,$E1899),9))</f>
        <v>040121103</v>
      </c>
    </row>
    <row r="1900" spans="1:18" customFormat="1" x14ac:dyDescent="0.4">
      <c r="A1900" s="259" t="s">
        <v>730</v>
      </c>
      <c r="B1900" s="259">
        <v>1899</v>
      </c>
      <c r="C1900" s="259" t="s">
        <v>3105</v>
      </c>
      <c r="D1900" s="259" t="s">
        <v>3106</v>
      </c>
      <c r="E1900" s="261">
        <v>20021008</v>
      </c>
      <c r="F1900" s="262">
        <v>4</v>
      </c>
      <c r="G1900">
        <v>28</v>
      </c>
      <c r="H1900" s="263" t="s">
        <v>813</v>
      </c>
      <c r="I1900" s="263" t="s">
        <v>418</v>
      </c>
      <c r="J1900" t="s">
        <v>4807</v>
      </c>
      <c r="L1900">
        <f>IFERROR(INDEX(所属情報!$E:$E,MATCH(男子登録情報!A1900,所属情報!$A:$A,0)),"")</f>
        <v>491082</v>
      </c>
      <c r="M1900" t="str">
        <f t="shared" si="58"/>
        <v>黒瀬　拓真 (4)</v>
      </c>
      <c r="N1900" t="str">
        <f t="shared" si="59"/>
        <v>ｸﾛｾ ﾀｸﾏ</v>
      </c>
      <c r="O1900" t="str">
        <f>$J1900&amp;" "&amp;$I1900&amp;" "&amp;"("&amp;$F1900&amp;")"</f>
        <v>JPN Takuma (4)</v>
      </c>
      <c r="P1900" t="s">
        <v>4777</v>
      </c>
      <c r="Q1900" t="s">
        <v>4807</v>
      </c>
      <c r="R1900" s="118" t="str">
        <f>IF($B1900="","",RIGHT($E1900*1000+100+COUNTIF($E$2:$E1900,$E1900),9))</f>
        <v>021008102</v>
      </c>
    </row>
    <row r="1901" spans="1:18" customFormat="1" x14ac:dyDescent="0.4">
      <c r="A1901" s="259" t="s">
        <v>730</v>
      </c>
      <c r="B1901" s="259">
        <v>1900</v>
      </c>
      <c r="C1901" s="259" t="s">
        <v>3107</v>
      </c>
      <c r="D1901" s="259" t="s">
        <v>3108</v>
      </c>
      <c r="E1901" s="261">
        <v>20031112</v>
      </c>
      <c r="F1901" s="262">
        <v>4</v>
      </c>
      <c r="G1901">
        <v>28</v>
      </c>
      <c r="H1901" s="263" t="s">
        <v>172</v>
      </c>
      <c r="I1901" s="263" t="s">
        <v>386</v>
      </c>
      <c r="J1901" t="s">
        <v>4807</v>
      </c>
      <c r="L1901">
        <f>IFERROR(INDEX(所属情報!$E:$E,MATCH(男子登録情報!A1901,所属情報!$A:$A,0)),"")</f>
        <v>491082</v>
      </c>
      <c r="M1901" t="str">
        <f t="shared" si="58"/>
        <v>近藤　啓太 (4)</v>
      </c>
      <c r="N1901" t="str">
        <f t="shared" si="59"/>
        <v>ｺﾝﾄﾞｳ ｹｲﾀ</v>
      </c>
      <c r="O1901" t="str">
        <f>$J1901&amp;" "&amp;$I1901&amp;" "&amp;"("&amp;$F1901&amp;")"</f>
        <v>JPN Keita (4)</v>
      </c>
      <c r="P1901" t="s">
        <v>4777</v>
      </c>
      <c r="Q1901" t="s">
        <v>4807</v>
      </c>
      <c r="R1901" s="118" t="str">
        <f>IF($B1901="","",RIGHT($E1901*1000+100+COUNTIF($E$2:$E1901,$E1901),9))</f>
        <v>031112102</v>
      </c>
    </row>
    <row r="1902" spans="1:18" customFormat="1" x14ac:dyDescent="0.4">
      <c r="A1902" s="259" t="s">
        <v>730</v>
      </c>
      <c r="B1902" s="259">
        <v>1901</v>
      </c>
      <c r="C1902" s="259" t="s">
        <v>3109</v>
      </c>
      <c r="D1902" s="259" t="s">
        <v>3110</v>
      </c>
      <c r="E1902" s="261">
        <v>20031121</v>
      </c>
      <c r="F1902" s="262">
        <v>4</v>
      </c>
      <c r="G1902">
        <v>28</v>
      </c>
      <c r="H1902" s="263" t="s">
        <v>45</v>
      </c>
      <c r="I1902" s="263" t="s">
        <v>400</v>
      </c>
      <c r="J1902" t="s">
        <v>4807</v>
      </c>
      <c r="L1902">
        <f>IFERROR(INDEX(所属情報!$E:$E,MATCH(男子登録情報!A1902,所属情報!$A:$A,0)),"")</f>
        <v>491082</v>
      </c>
      <c r="M1902" t="str">
        <f t="shared" si="58"/>
        <v>森田　慧 (4)</v>
      </c>
      <c r="N1902" t="str">
        <f t="shared" si="59"/>
        <v>ﾓﾘﾀ ｹｲ</v>
      </c>
      <c r="O1902" t="str">
        <f>$J1902&amp;" "&amp;$I1902&amp;" "&amp;"("&amp;$F1902&amp;")"</f>
        <v>JPN Kei (4)</v>
      </c>
      <c r="P1902" t="s">
        <v>4777</v>
      </c>
      <c r="Q1902" t="s">
        <v>4807</v>
      </c>
      <c r="R1902" s="118" t="str">
        <f>IF($B1902="","",RIGHT($E1902*1000+100+COUNTIF($E$2:$E1902,$E1902),9))</f>
        <v>031121102</v>
      </c>
    </row>
    <row r="1903" spans="1:18" customFormat="1" x14ac:dyDescent="0.4">
      <c r="A1903" s="259" t="s">
        <v>730</v>
      </c>
      <c r="B1903" s="259">
        <v>1902</v>
      </c>
      <c r="C1903" s="259" t="s">
        <v>3111</v>
      </c>
      <c r="D1903" s="259" t="s">
        <v>3112</v>
      </c>
      <c r="E1903" s="261">
        <v>20031209</v>
      </c>
      <c r="F1903" s="262">
        <v>4</v>
      </c>
      <c r="G1903">
        <v>28</v>
      </c>
      <c r="H1903" s="263" t="s">
        <v>245</v>
      </c>
      <c r="I1903" s="263" t="s">
        <v>3113</v>
      </c>
      <c r="J1903" t="s">
        <v>4807</v>
      </c>
      <c r="L1903">
        <f>IFERROR(INDEX(所属情報!$E:$E,MATCH(男子登録情報!A1903,所属情報!$A:$A,0)),"")</f>
        <v>491082</v>
      </c>
      <c r="M1903" t="str">
        <f t="shared" si="58"/>
        <v>渡辺　直意 (4)</v>
      </c>
      <c r="N1903" t="str">
        <f t="shared" si="59"/>
        <v>ﾜﾀﾅﾍﾞ ﾅｵｲ</v>
      </c>
      <c r="O1903" t="str">
        <f>$J1903&amp;" "&amp;$I1903&amp;" "&amp;"("&amp;$F1903&amp;")"</f>
        <v>JPN Naoi (4)</v>
      </c>
      <c r="P1903" t="s">
        <v>4771</v>
      </c>
      <c r="Q1903" t="s">
        <v>4807</v>
      </c>
      <c r="R1903" s="118" t="str">
        <f>IF($B1903="","",RIGHT($E1903*1000+100+COUNTIF($E$2:$E1903,$E1903),9))</f>
        <v>031209101</v>
      </c>
    </row>
    <row r="1904" spans="1:18" customFormat="1" x14ac:dyDescent="0.4">
      <c r="A1904" s="259" t="s">
        <v>730</v>
      </c>
      <c r="B1904" s="259">
        <v>1903</v>
      </c>
      <c r="C1904" s="259" t="s">
        <v>3114</v>
      </c>
      <c r="D1904" s="259" t="s">
        <v>3115</v>
      </c>
      <c r="E1904" s="261">
        <v>20030620</v>
      </c>
      <c r="F1904" s="262">
        <v>4</v>
      </c>
      <c r="G1904">
        <v>28</v>
      </c>
      <c r="H1904" s="263" t="s">
        <v>108</v>
      </c>
      <c r="I1904" s="263" t="s">
        <v>100</v>
      </c>
      <c r="J1904" t="s">
        <v>4807</v>
      </c>
      <c r="L1904">
        <f>IFERROR(INDEX(所属情報!$E:$E,MATCH(男子登録情報!A1904,所属情報!$A:$A,0)),"")</f>
        <v>491082</v>
      </c>
      <c r="M1904" t="str">
        <f t="shared" si="58"/>
        <v>田中　修平 (4)</v>
      </c>
      <c r="N1904" t="str">
        <f t="shared" si="59"/>
        <v>ﾀﾅｶ ｼｭｳﾍｲ</v>
      </c>
      <c r="O1904" t="str">
        <f>$J1904&amp;" "&amp;$I1904&amp;" "&amp;"("&amp;$F1904&amp;")"</f>
        <v>JPN Shuhei (4)</v>
      </c>
      <c r="P1904" t="s">
        <v>4777</v>
      </c>
      <c r="Q1904" t="s">
        <v>4807</v>
      </c>
      <c r="R1904" s="118" t="str">
        <f>IF($B1904="","",RIGHT($E1904*1000+100+COUNTIF($E$2:$E1904,$E1904),9))</f>
        <v>030620102</v>
      </c>
    </row>
    <row r="1905" spans="1:18" customFormat="1" x14ac:dyDescent="0.4">
      <c r="A1905" s="259" t="s">
        <v>730</v>
      </c>
      <c r="B1905" s="259">
        <v>1904</v>
      </c>
      <c r="C1905" s="259" t="s">
        <v>3116</v>
      </c>
      <c r="D1905" s="259" t="s">
        <v>3117</v>
      </c>
      <c r="E1905" s="261">
        <v>20031220</v>
      </c>
      <c r="F1905" s="262">
        <v>4</v>
      </c>
      <c r="G1905">
        <v>28</v>
      </c>
      <c r="H1905" s="263" t="s">
        <v>429</v>
      </c>
      <c r="I1905" s="263" t="s">
        <v>201</v>
      </c>
      <c r="J1905" t="s">
        <v>4807</v>
      </c>
      <c r="L1905">
        <f>IFERROR(INDEX(所属情報!$E:$E,MATCH(男子登録情報!A1905,所属情報!$A:$A,0)),"")</f>
        <v>491082</v>
      </c>
      <c r="M1905" t="str">
        <f t="shared" si="58"/>
        <v>畑　諒太郎 (4)</v>
      </c>
      <c r="N1905" t="str">
        <f t="shared" si="59"/>
        <v>ﾊﾀ ﾘｮｳﾀﾛｳ</v>
      </c>
      <c r="O1905" t="str">
        <f>$J1905&amp;" "&amp;$I1905&amp;" "&amp;"("&amp;$F1905&amp;")"</f>
        <v>JPN Ryotaro (4)</v>
      </c>
      <c r="P1905" t="s">
        <v>4777</v>
      </c>
      <c r="Q1905" t="s">
        <v>4807</v>
      </c>
      <c r="R1905" s="118" t="str">
        <f>IF($B1905="","",RIGHT($E1905*1000+100+COUNTIF($E$2:$E1905,$E1905),9))</f>
        <v>031220102</v>
      </c>
    </row>
    <row r="1906" spans="1:18" customFormat="1" x14ac:dyDescent="0.4">
      <c r="A1906" s="259" t="s">
        <v>730</v>
      </c>
      <c r="B1906" s="259">
        <v>1905</v>
      </c>
      <c r="C1906" s="259" t="s">
        <v>4200</v>
      </c>
      <c r="D1906" s="259" t="s">
        <v>4201</v>
      </c>
      <c r="E1906" s="261">
        <v>20041117</v>
      </c>
      <c r="F1906" s="262">
        <v>3</v>
      </c>
      <c r="G1906">
        <v>28</v>
      </c>
      <c r="H1906" s="263" t="s">
        <v>4611</v>
      </c>
      <c r="I1906" s="263" t="s">
        <v>139</v>
      </c>
      <c r="J1906" t="s">
        <v>4807</v>
      </c>
      <c r="L1906">
        <f>IFERROR(INDEX(所属情報!$E:$E,MATCH(男子登録情報!A1906,所属情報!$A:$A,0)),"")</f>
        <v>491082</v>
      </c>
      <c r="M1906" t="str">
        <f t="shared" si="58"/>
        <v>沖中　康生 (3)</v>
      </c>
      <c r="N1906" t="str">
        <f t="shared" si="59"/>
        <v>ｵｷﾅｶ ｺｳｾｲ</v>
      </c>
      <c r="O1906" t="str">
        <f>$J1906&amp;" "&amp;$I1906&amp;" "&amp;"("&amp;$F1906&amp;")"</f>
        <v>JPN Kosei (3)</v>
      </c>
      <c r="P1906" t="s">
        <v>4776</v>
      </c>
      <c r="Q1906" t="s">
        <v>4807</v>
      </c>
      <c r="R1906" s="118" t="str">
        <f>IF($B1906="","",RIGHT($E1906*1000+100+COUNTIF($E$2:$E1906,$E1906),9))</f>
        <v>041117102</v>
      </c>
    </row>
    <row r="1907" spans="1:18" customFormat="1" x14ac:dyDescent="0.4">
      <c r="A1907" s="259" t="s">
        <v>730</v>
      </c>
      <c r="B1907" s="259">
        <v>1906</v>
      </c>
      <c r="C1907" s="259" t="s">
        <v>4202</v>
      </c>
      <c r="D1907" s="259" t="s">
        <v>4203</v>
      </c>
      <c r="E1907" s="261">
        <v>20041001</v>
      </c>
      <c r="F1907" s="262">
        <v>3</v>
      </c>
      <c r="G1907">
        <v>27</v>
      </c>
      <c r="H1907" s="263" t="s">
        <v>4612</v>
      </c>
      <c r="I1907" s="263" t="s">
        <v>279</v>
      </c>
      <c r="J1907" t="s">
        <v>4807</v>
      </c>
      <c r="L1907">
        <f>IFERROR(INDEX(所属情報!$E:$E,MATCH(男子登録情報!A1907,所属情報!$A:$A,0)),"")</f>
        <v>491082</v>
      </c>
      <c r="M1907" t="str">
        <f t="shared" si="58"/>
        <v>光隨　隼弥 (3)</v>
      </c>
      <c r="N1907" t="str">
        <f t="shared" si="59"/>
        <v>ｺｳｽﾞｲ ｼｭﾝﾔ</v>
      </c>
      <c r="O1907" t="str">
        <f>$J1907&amp;" "&amp;$I1907&amp;" "&amp;"("&amp;$F1907&amp;")"</f>
        <v>JPN Shunya (3)</v>
      </c>
      <c r="P1907" t="s">
        <v>4777</v>
      </c>
      <c r="Q1907" t="s">
        <v>4807</v>
      </c>
      <c r="R1907" s="118" t="str">
        <f>IF($B1907="","",RIGHT($E1907*1000+100+COUNTIF($E$2:$E1907,$E1907),9))</f>
        <v>041001101</v>
      </c>
    </row>
    <row r="1908" spans="1:18" customFormat="1" x14ac:dyDescent="0.4">
      <c r="A1908" s="259" t="s">
        <v>730</v>
      </c>
      <c r="B1908" s="259">
        <v>1907</v>
      </c>
      <c r="C1908" s="259" t="s">
        <v>4204</v>
      </c>
      <c r="D1908" s="259" t="s">
        <v>4205</v>
      </c>
      <c r="E1908" s="261">
        <v>20040312</v>
      </c>
      <c r="F1908" s="262">
        <v>3</v>
      </c>
      <c r="G1908">
        <v>28</v>
      </c>
      <c r="H1908" s="263" t="s">
        <v>133</v>
      </c>
      <c r="I1908" s="263" t="s">
        <v>222</v>
      </c>
      <c r="J1908" t="s">
        <v>4807</v>
      </c>
      <c r="L1908">
        <f>IFERROR(INDEX(所属情報!$E:$E,MATCH(男子登録情報!A1908,所属情報!$A:$A,0)),"")</f>
        <v>491082</v>
      </c>
      <c r="M1908" t="str">
        <f t="shared" si="58"/>
        <v>髙田　陽人 (3)</v>
      </c>
      <c r="N1908" t="str">
        <f t="shared" si="59"/>
        <v>ﾀｶﾀﾞ ﾊﾙﾄ</v>
      </c>
      <c r="O1908" t="str">
        <f>$J1908&amp;" "&amp;$I1908&amp;" "&amp;"("&amp;$F1908&amp;")"</f>
        <v>JPN Haruto (3)</v>
      </c>
      <c r="P1908" t="s">
        <v>4777</v>
      </c>
      <c r="Q1908" t="s">
        <v>4807</v>
      </c>
      <c r="R1908" s="118" t="str">
        <f>IF($B1908="","",RIGHT($E1908*1000+100+COUNTIF($E$2:$E1908,$E1908),9))</f>
        <v>040312101</v>
      </c>
    </row>
    <row r="1909" spans="1:18" customFormat="1" x14ac:dyDescent="0.4">
      <c r="A1909" s="259" t="s">
        <v>730</v>
      </c>
      <c r="B1909" s="259">
        <v>1908</v>
      </c>
      <c r="C1909" s="259" t="s">
        <v>4206</v>
      </c>
      <c r="D1909" s="259" t="s">
        <v>4207</v>
      </c>
      <c r="E1909" s="261">
        <v>20040823</v>
      </c>
      <c r="F1909" s="262">
        <v>3</v>
      </c>
      <c r="G1909">
        <v>28</v>
      </c>
      <c r="H1909" s="263" t="s">
        <v>1095</v>
      </c>
      <c r="I1909" s="263" t="s">
        <v>430</v>
      </c>
      <c r="J1909" t="s">
        <v>4807</v>
      </c>
      <c r="L1909">
        <f>IFERROR(INDEX(所属情報!$E:$E,MATCH(男子登録情報!A1909,所属情報!$A:$A,0)),"")</f>
        <v>491082</v>
      </c>
      <c r="M1909" t="str">
        <f t="shared" si="58"/>
        <v>細川　裕明 (3)</v>
      </c>
      <c r="N1909" t="str">
        <f t="shared" si="59"/>
        <v>ﾎｿｶﾜ ﾋﾛｱｷ</v>
      </c>
      <c r="O1909" t="str">
        <f>$J1909&amp;" "&amp;$I1909&amp;" "&amp;"("&amp;$F1909&amp;")"</f>
        <v>JPN Hiroaki (3)</v>
      </c>
      <c r="P1909" t="s">
        <v>4777</v>
      </c>
      <c r="Q1909" t="s">
        <v>4807</v>
      </c>
      <c r="R1909" s="118" t="str">
        <f>IF($B1909="","",RIGHT($E1909*1000+100+COUNTIF($E$2:$E1909,$E1909),9))</f>
        <v>040823101</v>
      </c>
    </row>
    <row r="1910" spans="1:18" customFormat="1" x14ac:dyDescent="0.4">
      <c r="A1910" s="259" t="s">
        <v>730</v>
      </c>
      <c r="B1910" s="259">
        <v>1909</v>
      </c>
      <c r="C1910" s="259" t="s">
        <v>4208</v>
      </c>
      <c r="D1910" s="259" t="s">
        <v>4209</v>
      </c>
      <c r="E1910" s="261">
        <v>20030827</v>
      </c>
      <c r="F1910" s="262">
        <v>3</v>
      </c>
      <c r="G1910">
        <v>27</v>
      </c>
      <c r="H1910" s="263" t="s">
        <v>4613</v>
      </c>
      <c r="I1910" s="263" t="s">
        <v>4614</v>
      </c>
      <c r="J1910" t="s">
        <v>4807</v>
      </c>
      <c r="L1910">
        <f>IFERROR(INDEX(所属情報!$E:$E,MATCH(男子登録情報!A1910,所属情報!$A:$A,0)),"")</f>
        <v>491082</v>
      </c>
      <c r="M1910" t="str">
        <f t="shared" si="58"/>
        <v>鎌田　理郎 (3)</v>
      </c>
      <c r="N1910" t="str">
        <f t="shared" si="59"/>
        <v>ｶﾏﾀﾞ ﾐﾁﾛｳ</v>
      </c>
      <c r="O1910" t="str">
        <f>$J1910&amp;" "&amp;$I1910&amp;" "&amp;"("&amp;$F1910&amp;")"</f>
        <v>JPN Michiro (3)</v>
      </c>
      <c r="P1910" t="s">
        <v>4777</v>
      </c>
      <c r="Q1910" t="s">
        <v>4807</v>
      </c>
      <c r="R1910" s="118" t="str">
        <f>IF($B1910="","",RIGHT($E1910*1000+100+COUNTIF($E$2:$E1910,$E1910),9))</f>
        <v>030827104</v>
      </c>
    </row>
    <row r="1911" spans="1:18" customFormat="1" x14ac:dyDescent="0.4">
      <c r="A1911" s="259" t="s">
        <v>730</v>
      </c>
      <c r="B1911" s="259">
        <v>1910</v>
      </c>
      <c r="C1911" s="259" t="s">
        <v>4210</v>
      </c>
      <c r="D1911" s="259" t="s">
        <v>4211</v>
      </c>
      <c r="E1911" s="261">
        <v>20040416</v>
      </c>
      <c r="F1911" s="262">
        <v>3</v>
      </c>
      <c r="G1911">
        <v>28</v>
      </c>
      <c r="H1911" s="263" t="s">
        <v>4463</v>
      </c>
      <c r="I1911" s="263" t="s">
        <v>365</v>
      </c>
      <c r="J1911" t="s">
        <v>4807</v>
      </c>
      <c r="L1911">
        <f>IFERROR(INDEX(所属情報!$E:$E,MATCH(男子登録情報!A1911,所属情報!$A:$A,0)),"")</f>
        <v>491082</v>
      </c>
      <c r="M1911" t="str">
        <f t="shared" si="58"/>
        <v>原田　大輝 (3)</v>
      </c>
      <c r="N1911" t="str">
        <f t="shared" si="59"/>
        <v>ﾊﾗﾀﾞ ﾀｲｷ</v>
      </c>
      <c r="O1911" t="str">
        <f>$J1911&amp;" "&amp;$I1911&amp;" "&amp;"("&amp;$F1911&amp;")"</f>
        <v>JPN Taiki (3)</v>
      </c>
      <c r="P1911" t="s">
        <v>4777</v>
      </c>
      <c r="Q1911" t="s">
        <v>4807</v>
      </c>
      <c r="R1911" s="118" t="str">
        <f>IF($B1911="","",RIGHT($E1911*1000+100+COUNTIF($E$2:$E1911,$E1911),9))</f>
        <v>040416106</v>
      </c>
    </row>
    <row r="1912" spans="1:18" customFormat="1" x14ac:dyDescent="0.4">
      <c r="A1912" s="259" t="s">
        <v>730</v>
      </c>
      <c r="B1912" s="259">
        <v>1911</v>
      </c>
      <c r="C1912" s="259" t="s">
        <v>4212</v>
      </c>
      <c r="D1912" s="259" t="s">
        <v>4213</v>
      </c>
      <c r="E1912" s="261">
        <v>20040606</v>
      </c>
      <c r="F1912" s="262">
        <v>3</v>
      </c>
      <c r="G1912">
        <v>28</v>
      </c>
      <c r="H1912" s="263" t="s">
        <v>372</v>
      </c>
      <c r="I1912" s="263" t="s">
        <v>100</v>
      </c>
      <c r="J1912" t="s">
        <v>4807</v>
      </c>
      <c r="L1912">
        <f>IFERROR(INDEX(所属情報!$E:$E,MATCH(男子登録情報!A1912,所属情報!$A:$A,0)),"")</f>
        <v>491082</v>
      </c>
      <c r="M1912" t="str">
        <f t="shared" si="58"/>
        <v>木下　秀平 (3)</v>
      </c>
      <c r="N1912" t="str">
        <f t="shared" si="59"/>
        <v>ｷﾉｼﾀ ｼｭｳﾍｲ</v>
      </c>
      <c r="O1912" t="str">
        <f>$J1912&amp;" "&amp;$I1912&amp;" "&amp;"("&amp;$F1912&amp;")"</f>
        <v>JPN Shuhei (3)</v>
      </c>
      <c r="P1912" t="s">
        <v>4777</v>
      </c>
      <c r="Q1912" t="s">
        <v>4807</v>
      </c>
      <c r="R1912" s="118" t="str">
        <f>IF($B1912="","",RIGHT($E1912*1000+100+COUNTIF($E$2:$E1912,$E1912),9))</f>
        <v>040606101</v>
      </c>
    </row>
    <row r="1913" spans="1:18" customFormat="1" x14ac:dyDescent="0.4">
      <c r="A1913" s="259" t="s">
        <v>730</v>
      </c>
      <c r="B1913" s="259">
        <v>1912</v>
      </c>
      <c r="C1913" s="259" t="s">
        <v>4214</v>
      </c>
      <c r="D1913" s="259" t="s">
        <v>4215</v>
      </c>
      <c r="E1913" s="261">
        <v>20050121</v>
      </c>
      <c r="F1913" s="262">
        <v>3</v>
      </c>
      <c r="G1913">
        <v>28</v>
      </c>
      <c r="H1913" s="263" t="s">
        <v>129</v>
      </c>
      <c r="I1913" s="263" t="s">
        <v>991</v>
      </c>
      <c r="J1913" t="s">
        <v>4807</v>
      </c>
      <c r="L1913">
        <f>IFERROR(INDEX(所属情報!$E:$E,MATCH(男子登録情報!A1913,所属情報!$A:$A,0)),"")</f>
        <v>491082</v>
      </c>
      <c r="M1913" t="str">
        <f t="shared" si="58"/>
        <v>佐藤　秀磨 (3)</v>
      </c>
      <c r="N1913" t="str">
        <f t="shared" si="59"/>
        <v>ｻﾄｳ ｼｭｳﾏ</v>
      </c>
      <c r="O1913" t="str">
        <f>$J1913&amp;" "&amp;$I1913&amp;" "&amp;"("&amp;$F1913&amp;")"</f>
        <v>JPN Shuma (3)</v>
      </c>
      <c r="P1913" t="s">
        <v>4777</v>
      </c>
      <c r="Q1913" t="s">
        <v>4807</v>
      </c>
      <c r="R1913" s="118" t="str">
        <f>IF($B1913="","",RIGHT($E1913*1000+100+COUNTIF($E$2:$E1913,$E1913),9))</f>
        <v>050121104</v>
      </c>
    </row>
    <row r="1914" spans="1:18" customFormat="1" x14ac:dyDescent="0.4">
      <c r="A1914" s="259" t="s">
        <v>730</v>
      </c>
      <c r="B1914" s="259">
        <v>1913</v>
      </c>
      <c r="C1914" s="259" t="s">
        <v>4216</v>
      </c>
      <c r="D1914" s="259" t="s">
        <v>4217</v>
      </c>
      <c r="E1914" s="261">
        <v>20041101</v>
      </c>
      <c r="F1914" s="262">
        <v>3</v>
      </c>
      <c r="G1914">
        <v>28</v>
      </c>
      <c r="H1914" s="263" t="s">
        <v>4615</v>
      </c>
      <c r="I1914" s="263" t="s">
        <v>760</v>
      </c>
      <c r="J1914" t="s">
        <v>4807</v>
      </c>
      <c r="L1914">
        <f>IFERROR(INDEX(所属情報!$E:$E,MATCH(男子登録情報!A1914,所属情報!$A:$A,0)),"")</f>
        <v>491082</v>
      </c>
      <c r="M1914" t="str">
        <f t="shared" si="58"/>
        <v>新井　和彬 (3)</v>
      </c>
      <c r="N1914" t="str">
        <f t="shared" si="59"/>
        <v>ｱﾗｲ ｶｽﾞｱｷ</v>
      </c>
      <c r="O1914" t="str">
        <f>$J1914&amp;" "&amp;$I1914&amp;" "&amp;"("&amp;$F1914&amp;")"</f>
        <v>JPN Kazuaki (3)</v>
      </c>
      <c r="P1914" t="s">
        <v>4777</v>
      </c>
      <c r="Q1914" t="s">
        <v>4807</v>
      </c>
      <c r="R1914" s="118" t="str">
        <f>IF($B1914="","",RIGHT($E1914*1000+100+COUNTIF($E$2:$E1914,$E1914),9))</f>
        <v>041101102</v>
      </c>
    </row>
    <row r="1915" spans="1:18" customFormat="1" x14ac:dyDescent="0.4">
      <c r="A1915" s="259" t="s">
        <v>730</v>
      </c>
      <c r="B1915" s="259">
        <v>1914</v>
      </c>
      <c r="C1915" s="259" t="s">
        <v>4218</v>
      </c>
      <c r="D1915" s="259" t="s">
        <v>4219</v>
      </c>
      <c r="E1915" s="261">
        <v>20040730</v>
      </c>
      <c r="F1915" s="262">
        <v>3</v>
      </c>
      <c r="G1915">
        <v>28</v>
      </c>
      <c r="H1915" s="263" t="s">
        <v>161</v>
      </c>
      <c r="I1915" s="263" t="s">
        <v>109</v>
      </c>
      <c r="J1915" t="s">
        <v>4807</v>
      </c>
      <c r="L1915">
        <f>IFERROR(INDEX(所属情報!$E:$E,MATCH(男子登録情報!A1915,所属情報!$A:$A,0)),"")</f>
        <v>491082</v>
      </c>
      <c r="M1915" t="str">
        <f t="shared" si="58"/>
        <v>吉田　達哉 (3)</v>
      </c>
      <c r="N1915" t="str">
        <f t="shared" si="59"/>
        <v>ﾖｼﾀﾞ ﾀﾂﾔ</v>
      </c>
      <c r="O1915" t="str">
        <f>$J1915&amp;" "&amp;$I1915&amp;" "&amp;"("&amp;$F1915&amp;")"</f>
        <v>JPN Tatsuya (3)</v>
      </c>
      <c r="P1915" t="s">
        <v>4777</v>
      </c>
      <c r="Q1915" t="s">
        <v>4807</v>
      </c>
      <c r="R1915" s="118" t="str">
        <f>IF($B1915="","",RIGHT($E1915*1000+100+COUNTIF($E$2:$E1915,$E1915),9))</f>
        <v>040730104</v>
      </c>
    </row>
    <row r="1916" spans="1:18" customFormat="1" x14ac:dyDescent="0.4">
      <c r="A1916" s="259" t="s">
        <v>730</v>
      </c>
      <c r="B1916" s="259">
        <v>1915</v>
      </c>
      <c r="C1916" s="259" t="s">
        <v>4220</v>
      </c>
      <c r="D1916" s="259" t="s">
        <v>4221</v>
      </c>
      <c r="E1916" s="261">
        <v>20040923</v>
      </c>
      <c r="F1916" s="262">
        <v>3</v>
      </c>
      <c r="G1916">
        <v>28</v>
      </c>
      <c r="H1916" s="263" t="s">
        <v>3354</v>
      </c>
      <c r="I1916" s="263" t="s">
        <v>4616</v>
      </c>
      <c r="J1916" t="s">
        <v>4807</v>
      </c>
      <c r="L1916">
        <f>IFERROR(INDEX(所属情報!$E:$E,MATCH(男子登録情報!A1916,所属情報!$A:$A,0)),"")</f>
        <v>491082</v>
      </c>
      <c r="M1916" t="str">
        <f t="shared" si="58"/>
        <v>小池　一功 (3)</v>
      </c>
      <c r="N1916" t="str">
        <f t="shared" si="59"/>
        <v>ｺｲｹ ｶｽﾞﾅﾘ</v>
      </c>
      <c r="O1916" t="str">
        <f>$J1916&amp;" "&amp;$I1916&amp;" "&amp;"("&amp;$F1916&amp;")"</f>
        <v>JPN Kazunari (3)</v>
      </c>
      <c r="P1916" t="s">
        <v>4777</v>
      </c>
      <c r="Q1916" t="s">
        <v>4807</v>
      </c>
      <c r="R1916" s="118" t="str">
        <f>IF($B1916="","",RIGHT($E1916*1000+100+COUNTIF($E$2:$E1916,$E1916),9))</f>
        <v>040923102</v>
      </c>
    </row>
    <row r="1917" spans="1:18" customFormat="1" x14ac:dyDescent="0.4">
      <c r="A1917" s="259" t="s">
        <v>730</v>
      </c>
      <c r="B1917" s="259">
        <v>1916</v>
      </c>
      <c r="C1917" s="259" t="s">
        <v>6212</v>
      </c>
      <c r="D1917" s="259" t="s">
        <v>6213</v>
      </c>
      <c r="E1917" s="261">
        <v>20050928</v>
      </c>
      <c r="F1917" s="262">
        <v>2</v>
      </c>
      <c r="G1917">
        <v>49</v>
      </c>
      <c r="H1917" s="263" t="s">
        <v>431</v>
      </c>
      <c r="I1917" s="263" t="s">
        <v>494</v>
      </c>
      <c r="J1917" t="s">
        <v>4807</v>
      </c>
      <c r="L1917">
        <f>IFERROR(INDEX(所属情報!$E:$E,MATCH(男子登録情報!A1917,所属情報!$A:$A,0)),"")</f>
        <v>491082</v>
      </c>
      <c r="M1917" t="str">
        <f t="shared" si="58"/>
        <v>奥村　俊太 (2)</v>
      </c>
      <c r="N1917" t="str">
        <f t="shared" si="59"/>
        <v>ｵｸﾑﾗ ｼｭﾝﾀ</v>
      </c>
      <c r="O1917" t="str">
        <f>$J1917&amp;" "&amp;$I1917&amp;" "&amp;"("&amp;$F1917&amp;")"</f>
        <v>JPN Shunta (2)</v>
      </c>
      <c r="P1917" t="s">
        <v>4777</v>
      </c>
      <c r="Q1917" t="s">
        <v>4807</v>
      </c>
      <c r="R1917" s="118" t="str">
        <f>IF($B1917="","",RIGHT($E1917*1000+100+COUNTIF($E$2:$E1917,$E1917),9))</f>
        <v>050928104</v>
      </c>
    </row>
    <row r="1918" spans="1:18" customFormat="1" x14ac:dyDescent="0.4">
      <c r="A1918" s="259" t="s">
        <v>730</v>
      </c>
      <c r="B1918" s="259">
        <v>1917</v>
      </c>
      <c r="C1918" s="259" t="s">
        <v>6214</v>
      </c>
      <c r="D1918" s="259" t="s">
        <v>6215</v>
      </c>
      <c r="E1918" s="261">
        <v>20051219</v>
      </c>
      <c r="F1918" s="262">
        <v>2</v>
      </c>
      <c r="G1918">
        <v>49</v>
      </c>
      <c r="H1918" s="263" t="s">
        <v>846</v>
      </c>
      <c r="I1918" s="263" t="s">
        <v>81</v>
      </c>
      <c r="J1918" t="s">
        <v>4807</v>
      </c>
      <c r="L1918">
        <f>IFERROR(INDEX(所属情報!$E:$E,MATCH(男子登録情報!A1918,所属情報!$A:$A,0)),"")</f>
        <v>491082</v>
      </c>
      <c r="M1918" t="str">
        <f t="shared" si="58"/>
        <v>井口　了輔 (2)</v>
      </c>
      <c r="N1918" t="str">
        <f t="shared" si="59"/>
        <v>ｲｸﾞﾁ ﾘｮｳｽｹ</v>
      </c>
      <c r="O1918" t="str">
        <f>$J1918&amp;" "&amp;$I1918&amp;" "&amp;"("&amp;$F1918&amp;")"</f>
        <v>JPN Ryosuke (2)</v>
      </c>
      <c r="P1918" t="s">
        <v>4777</v>
      </c>
      <c r="Q1918" t="s">
        <v>4807</v>
      </c>
      <c r="R1918" s="118" t="str">
        <f>IF($B1918="","",RIGHT($E1918*1000+100+COUNTIF($E$2:$E1918,$E1918),9))</f>
        <v>051219103</v>
      </c>
    </row>
    <row r="1919" spans="1:18" customFormat="1" x14ac:dyDescent="0.4">
      <c r="A1919" s="259" t="s">
        <v>730</v>
      </c>
      <c r="B1919" s="259">
        <v>1918</v>
      </c>
      <c r="C1919" s="259" t="s">
        <v>6216</v>
      </c>
      <c r="D1919" s="259" t="s">
        <v>6217</v>
      </c>
      <c r="E1919" s="261">
        <v>20050712</v>
      </c>
      <c r="F1919" s="262">
        <v>2</v>
      </c>
      <c r="G1919">
        <v>49</v>
      </c>
      <c r="H1919" s="263" t="s">
        <v>6807</v>
      </c>
      <c r="I1919" s="263" t="s">
        <v>6808</v>
      </c>
      <c r="J1919" t="s">
        <v>4807</v>
      </c>
      <c r="L1919">
        <f>IFERROR(INDEX(所属情報!$E:$E,MATCH(男子登録情報!A1919,所属情報!$A:$A,0)),"")</f>
        <v>491082</v>
      </c>
      <c r="M1919" t="str">
        <f t="shared" si="58"/>
        <v>藤尾　伊三郎 (2)</v>
      </c>
      <c r="N1919" t="str">
        <f t="shared" si="59"/>
        <v>ﾌｼﾞｵ ｲｻﾌﾞﾛｳ</v>
      </c>
      <c r="O1919" t="str">
        <f>$J1919&amp;" "&amp;$I1919&amp;" "&amp;"("&amp;$F1919&amp;")"</f>
        <v>JPN Isaburo (2)</v>
      </c>
      <c r="P1919" t="s">
        <v>4777</v>
      </c>
      <c r="Q1919" t="s">
        <v>4807</v>
      </c>
      <c r="R1919" s="118" t="str">
        <f>IF($B1919="","",RIGHT($E1919*1000+100+COUNTIF($E$2:$E1919,$E1919),9))</f>
        <v>050712101</v>
      </c>
    </row>
    <row r="1920" spans="1:18" customFormat="1" x14ac:dyDescent="0.4">
      <c r="A1920" s="259" t="s">
        <v>730</v>
      </c>
      <c r="B1920" s="259">
        <v>1919</v>
      </c>
      <c r="C1920" s="259" t="s">
        <v>6218</v>
      </c>
      <c r="D1920" s="259" t="s">
        <v>6219</v>
      </c>
      <c r="E1920" s="261">
        <v>20060213</v>
      </c>
      <c r="F1920" s="262">
        <v>2</v>
      </c>
      <c r="G1920">
        <v>49</v>
      </c>
      <c r="H1920" s="263" t="s">
        <v>6809</v>
      </c>
      <c r="I1920" s="263" t="s">
        <v>222</v>
      </c>
      <c r="J1920" t="s">
        <v>4807</v>
      </c>
      <c r="L1920">
        <f>IFERROR(INDEX(所属情報!$E:$E,MATCH(男子登録情報!A1920,所属情報!$A:$A,0)),"")</f>
        <v>491082</v>
      </c>
      <c r="M1920" t="str">
        <f t="shared" si="58"/>
        <v>窪井　晴大 (2)</v>
      </c>
      <c r="N1920" t="str">
        <f t="shared" si="59"/>
        <v>ｸﾎﾞｲ ﾊﾙﾄ</v>
      </c>
      <c r="O1920" t="str">
        <f>$J1920&amp;" "&amp;$I1920&amp;" "&amp;"("&amp;$F1920&amp;")"</f>
        <v>JPN Haruto (2)</v>
      </c>
      <c r="P1920" t="s">
        <v>4777</v>
      </c>
      <c r="Q1920" t="s">
        <v>4807</v>
      </c>
      <c r="R1920" s="118" t="str">
        <f>IF($B1920="","",RIGHT($E1920*1000+100+COUNTIF($E$2:$E1920,$E1920),9))</f>
        <v>060213101</v>
      </c>
    </row>
    <row r="1921" spans="1:18" customFormat="1" x14ac:dyDescent="0.4">
      <c r="A1921" s="259" t="s">
        <v>730</v>
      </c>
      <c r="B1921" s="259">
        <v>1920</v>
      </c>
      <c r="C1921" s="259" t="s">
        <v>6220</v>
      </c>
      <c r="D1921" s="259" t="s">
        <v>6221</v>
      </c>
      <c r="E1921" s="261">
        <v>20050526</v>
      </c>
      <c r="F1921" s="262">
        <v>2</v>
      </c>
      <c r="G1921">
        <v>49</v>
      </c>
      <c r="H1921" s="263" t="s">
        <v>53</v>
      </c>
      <c r="I1921" s="263" t="s">
        <v>31</v>
      </c>
      <c r="J1921" t="s">
        <v>4807</v>
      </c>
      <c r="L1921">
        <f>IFERROR(INDEX(所属情報!$E:$E,MATCH(男子登録情報!A1921,所属情報!$A:$A,0)),"")</f>
        <v>491082</v>
      </c>
      <c r="M1921" t="str">
        <f t="shared" si="58"/>
        <v>伊藤　太輔 (2)</v>
      </c>
      <c r="N1921" t="str">
        <f t="shared" si="59"/>
        <v>ｲﾄｳ ﾀｲｽｹ</v>
      </c>
      <c r="O1921" t="str">
        <f>$J1921&amp;" "&amp;$I1921&amp;" "&amp;"("&amp;$F1921&amp;")"</f>
        <v>JPN Taisuke (2)</v>
      </c>
      <c r="P1921" t="s">
        <v>4777</v>
      </c>
      <c r="Q1921" t="s">
        <v>4807</v>
      </c>
      <c r="R1921" s="118" t="str">
        <f>IF($B1921="","",RIGHT($E1921*1000+100+COUNTIF($E$2:$E1921,$E1921),9))</f>
        <v>050526103</v>
      </c>
    </row>
    <row r="1922" spans="1:18" customFormat="1" x14ac:dyDescent="0.4">
      <c r="A1922" s="259" t="s">
        <v>730</v>
      </c>
      <c r="B1922" s="259">
        <v>1921</v>
      </c>
      <c r="C1922" s="259" t="s">
        <v>6222</v>
      </c>
      <c r="D1922" s="259" t="s">
        <v>6223</v>
      </c>
      <c r="E1922" s="261">
        <v>20040831</v>
      </c>
      <c r="F1922" s="262">
        <v>2</v>
      </c>
      <c r="G1922">
        <v>49</v>
      </c>
      <c r="H1922" s="263" t="s">
        <v>776</v>
      </c>
      <c r="I1922" s="263" t="s">
        <v>181</v>
      </c>
      <c r="J1922" t="s">
        <v>4807</v>
      </c>
      <c r="L1922">
        <f>IFERROR(INDEX(所属情報!$E:$E,MATCH(男子登録情報!A1922,所属情報!$A:$A,0)),"")</f>
        <v>491082</v>
      </c>
      <c r="M1922" t="str">
        <f t="shared" ref="M1922:M1985" si="60">$C1922&amp;" "&amp;"("&amp;$F1922&amp;")"</f>
        <v>堀内　悠斗 (2)</v>
      </c>
      <c r="N1922" t="str">
        <f t="shared" si="59"/>
        <v>ﾎﾘｳﾁ ﾕｳﾄ</v>
      </c>
      <c r="O1922" t="str">
        <f>$J1922&amp;" "&amp;$I1922&amp;" "&amp;"("&amp;$F1922&amp;")"</f>
        <v>JPN Yuto (2)</v>
      </c>
      <c r="P1922" t="s">
        <v>4777</v>
      </c>
      <c r="Q1922" t="s">
        <v>4807</v>
      </c>
      <c r="R1922" s="118" t="str">
        <f>IF($B1922="","",RIGHT($E1922*1000+100+COUNTIF($E$2:$E1922,$E1922),9))</f>
        <v>040831105</v>
      </c>
    </row>
    <row r="1923" spans="1:18" customFormat="1" x14ac:dyDescent="0.4">
      <c r="A1923" s="259" t="s">
        <v>730</v>
      </c>
      <c r="B1923" s="259">
        <v>1922</v>
      </c>
      <c r="C1923" s="259" t="s">
        <v>6224</v>
      </c>
      <c r="D1923" s="259" t="s">
        <v>6225</v>
      </c>
      <c r="E1923" s="261">
        <v>20060213</v>
      </c>
      <c r="F1923" s="262">
        <v>2</v>
      </c>
      <c r="G1923">
        <v>49</v>
      </c>
      <c r="H1923" s="263" t="s">
        <v>212</v>
      </c>
      <c r="I1923" s="263" t="s">
        <v>6810</v>
      </c>
      <c r="J1923" t="s">
        <v>4807</v>
      </c>
      <c r="L1923">
        <f>IFERROR(INDEX(所属情報!$E:$E,MATCH(男子登録情報!A1923,所属情報!$A:$A,0)),"")</f>
        <v>491082</v>
      </c>
      <c r="M1923" t="str">
        <f t="shared" si="60"/>
        <v>山中　東 (2)</v>
      </c>
      <c r="N1923" t="str">
        <f t="shared" ref="N1923:N1986" si="61">$D1923</f>
        <v>ﾔﾏﾅｶ ｱｽﾞﾏ</v>
      </c>
      <c r="O1923" t="str">
        <f>$J1923&amp;" "&amp;$I1923&amp;" "&amp;"("&amp;$F1923&amp;")"</f>
        <v>JPN Azuma (2)</v>
      </c>
      <c r="P1923" t="s">
        <v>4777</v>
      </c>
      <c r="Q1923" t="s">
        <v>4807</v>
      </c>
      <c r="R1923" s="118" t="str">
        <f>IF($B1923="","",RIGHT($E1923*1000+100+COUNTIF($E$2:$E1923,$E1923),9))</f>
        <v>060213102</v>
      </c>
    </row>
    <row r="1924" spans="1:18" customFormat="1" x14ac:dyDescent="0.4">
      <c r="A1924" s="259" t="s">
        <v>730</v>
      </c>
      <c r="B1924" s="259">
        <v>1923</v>
      </c>
      <c r="C1924" s="259" t="s">
        <v>6226</v>
      </c>
      <c r="D1924" s="259" t="s">
        <v>6227</v>
      </c>
      <c r="E1924" s="261">
        <v>20041105</v>
      </c>
      <c r="F1924" s="262">
        <v>2</v>
      </c>
      <c r="G1924">
        <v>49</v>
      </c>
      <c r="H1924" s="263" t="s">
        <v>6811</v>
      </c>
      <c r="I1924" s="263" t="s">
        <v>487</v>
      </c>
      <c r="J1924" t="s">
        <v>4807</v>
      </c>
      <c r="L1924">
        <f>IFERROR(INDEX(所属情報!$E:$E,MATCH(男子登録情報!A1924,所属情報!$A:$A,0)),"")</f>
        <v>491082</v>
      </c>
      <c r="M1924" t="str">
        <f t="shared" si="60"/>
        <v>釜平　蒼空 (2)</v>
      </c>
      <c r="N1924" t="str">
        <f t="shared" si="61"/>
        <v>ｶﾏﾋﾗ ｿﾗ</v>
      </c>
      <c r="O1924" t="str">
        <f>$J1924&amp;" "&amp;$I1924&amp;" "&amp;"("&amp;$F1924&amp;")"</f>
        <v>JPN Sora (2)</v>
      </c>
      <c r="P1924" t="s">
        <v>4765</v>
      </c>
      <c r="Q1924" t="s">
        <v>4807</v>
      </c>
      <c r="R1924" s="118" t="str">
        <f>IF($B1924="","",RIGHT($E1924*1000+100+COUNTIF($E$2:$E1924,$E1924),9))</f>
        <v>041105103</v>
      </c>
    </row>
    <row r="1925" spans="1:18" customFormat="1" x14ac:dyDescent="0.4">
      <c r="A1925" s="259" t="s">
        <v>730</v>
      </c>
      <c r="B1925" s="259">
        <v>1924</v>
      </c>
      <c r="C1925" s="259" t="s">
        <v>6228</v>
      </c>
      <c r="D1925" s="259" t="s">
        <v>6229</v>
      </c>
      <c r="E1925" s="261">
        <v>20051207</v>
      </c>
      <c r="F1925" s="262">
        <v>2</v>
      </c>
      <c r="G1925">
        <v>49</v>
      </c>
      <c r="H1925" s="263" t="s">
        <v>439</v>
      </c>
      <c r="I1925" s="263" t="s">
        <v>557</v>
      </c>
      <c r="J1925" t="s">
        <v>4807</v>
      </c>
      <c r="L1925">
        <f>IFERROR(INDEX(所属情報!$E:$E,MATCH(男子登録情報!A1925,所属情報!$A:$A,0)),"")</f>
        <v>491082</v>
      </c>
      <c r="M1925" t="str">
        <f t="shared" si="60"/>
        <v>加治　大武 (2)</v>
      </c>
      <c r="N1925" t="str">
        <f t="shared" si="61"/>
        <v>ｶｼﾞ ﾋﾛﾑ</v>
      </c>
      <c r="O1925" t="str">
        <f>$J1925&amp;" "&amp;$I1925&amp;" "&amp;"("&amp;$F1925&amp;")"</f>
        <v>JPN Hiromu (2)</v>
      </c>
      <c r="P1925" t="s">
        <v>4765</v>
      </c>
      <c r="Q1925" t="s">
        <v>4807</v>
      </c>
      <c r="R1925" s="118" t="str">
        <f>IF($B1925="","",RIGHT($E1925*1000+100+COUNTIF($E$2:$E1925,$E1925),9))</f>
        <v>051207102</v>
      </c>
    </row>
    <row r="1926" spans="1:18" customFormat="1" x14ac:dyDescent="0.4">
      <c r="A1926" s="259" t="s">
        <v>730</v>
      </c>
      <c r="B1926" s="259">
        <v>1925</v>
      </c>
      <c r="C1926" s="259" t="s">
        <v>6230</v>
      </c>
      <c r="D1926" s="259" t="s">
        <v>6231</v>
      </c>
      <c r="E1926" s="261">
        <v>20050528</v>
      </c>
      <c r="F1926" s="262">
        <v>2</v>
      </c>
      <c r="G1926">
        <v>49</v>
      </c>
      <c r="H1926" s="263" t="s">
        <v>6812</v>
      </c>
      <c r="I1926" s="263" t="s">
        <v>157</v>
      </c>
      <c r="J1926" t="s">
        <v>4807</v>
      </c>
      <c r="L1926">
        <f>IFERROR(INDEX(所属情報!$E:$E,MATCH(男子登録情報!A1926,所属情報!$A:$A,0)),"")</f>
        <v>491082</v>
      </c>
      <c r="M1926" t="str">
        <f t="shared" si="60"/>
        <v>牧田　一樹 (2)</v>
      </c>
      <c r="N1926" t="str">
        <f t="shared" si="61"/>
        <v>ﾏｷﾀ ｲﾂｷ</v>
      </c>
      <c r="O1926" t="str">
        <f>$J1926&amp;" "&amp;$I1926&amp;" "&amp;"("&amp;$F1926&amp;")"</f>
        <v>JPN Itsuki (2)</v>
      </c>
      <c r="P1926" t="s">
        <v>4765</v>
      </c>
      <c r="Q1926" t="s">
        <v>4807</v>
      </c>
      <c r="R1926" s="118" t="str">
        <f>IF($B1926="","",RIGHT($E1926*1000+100+COUNTIF($E$2:$E1926,$E1926),9))</f>
        <v>050528102</v>
      </c>
    </row>
    <row r="1927" spans="1:18" customFormat="1" x14ac:dyDescent="0.4">
      <c r="A1927" s="259" t="s">
        <v>730</v>
      </c>
      <c r="B1927" s="259">
        <v>1926</v>
      </c>
      <c r="C1927" s="259" t="s">
        <v>6232</v>
      </c>
      <c r="D1927" s="259" t="s">
        <v>6233</v>
      </c>
      <c r="E1927" s="261">
        <v>20050702</v>
      </c>
      <c r="F1927" s="262">
        <v>2</v>
      </c>
      <c r="G1927">
        <v>49</v>
      </c>
      <c r="H1927" s="263" t="s">
        <v>6813</v>
      </c>
      <c r="I1927" s="263" t="s">
        <v>84</v>
      </c>
      <c r="J1927" t="s">
        <v>4807</v>
      </c>
      <c r="L1927">
        <f>IFERROR(INDEX(所属情報!$E:$E,MATCH(男子登録情報!A1927,所属情報!$A:$A,0)),"")</f>
        <v>491082</v>
      </c>
      <c r="M1927" t="str">
        <f t="shared" si="60"/>
        <v>脇阪　泰地 (2)</v>
      </c>
      <c r="N1927" t="str">
        <f t="shared" si="61"/>
        <v>ﾜｷｻｶ ﾀｲﾁ</v>
      </c>
      <c r="O1927" t="str">
        <f>$J1927&amp;" "&amp;$I1927&amp;" "&amp;"("&amp;$F1927&amp;")"</f>
        <v>JPN Taichi (2)</v>
      </c>
      <c r="P1927" t="s">
        <v>4765</v>
      </c>
      <c r="Q1927" t="s">
        <v>4807</v>
      </c>
      <c r="R1927" s="118" t="str">
        <f>IF($B1927="","",RIGHT($E1927*1000+100+COUNTIF($E$2:$E1927,$E1927),9))</f>
        <v>050702104</v>
      </c>
    </row>
    <row r="1928" spans="1:18" customFormat="1" x14ac:dyDescent="0.4">
      <c r="A1928" s="259" t="s">
        <v>730</v>
      </c>
      <c r="B1928" s="259">
        <v>1927</v>
      </c>
      <c r="C1928" s="259" t="s">
        <v>6234</v>
      </c>
      <c r="D1928" s="259" t="s">
        <v>6235</v>
      </c>
      <c r="E1928" s="261">
        <v>20050816</v>
      </c>
      <c r="F1928" s="262">
        <v>2</v>
      </c>
      <c r="G1928">
        <v>49</v>
      </c>
      <c r="H1928" s="263" t="s">
        <v>368</v>
      </c>
      <c r="I1928" s="263" t="s">
        <v>33</v>
      </c>
      <c r="J1928" t="s">
        <v>4807</v>
      </c>
      <c r="L1928">
        <f>IFERROR(INDEX(所属情報!$E:$E,MATCH(男子登録情報!A1928,所属情報!$A:$A,0)),"")</f>
        <v>491082</v>
      </c>
      <c r="M1928" t="str">
        <f t="shared" si="60"/>
        <v>三木　悠也 (2)</v>
      </c>
      <c r="N1928" t="str">
        <f t="shared" si="61"/>
        <v>ﾐｷ ﾕｳﾔ</v>
      </c>
      <c r="O1928" t="str">
        <f>$J1928&amp;" "&amp;$I1928&amp;" "&amp;"("&amp;$F1928&amp;")"</f>
        <v>JPN Yuya (2)</v>
      </c>
      <c r="P1928" t="s">
        <v>4765</v>
      </c>
      <c r="Q1928" t="s">
        <v>4807</v>
      </c>
      <c r="R1928" s="118" t="str">
        <f>IF($B1928="","",RIGHT($E1928*1000+100+COUNTIF($E$2:$E1928,$E1928),9))</f>
        <v>050816102</v>
      </c>
    </row>
    <row r="1929" spans="1:18" customFormat="1" x14ac:dyDescent="0.4">
      <c r="A1929" s="259" t="s">
        <v>730</v>
      </c>
      <c r="B1929" s="259">
        <v>1928</v>
      </c>
      <c r="C1929" s="259" t="s">
        <v>6236</v>
      </c>
      <c r="D1929" s="259" t="s">
        <v>6237</v>
      </c>
      <c r="E1929" s="261">
        <v>20060215</v>
      </c>
      <c r="F1929" s="262">
        <v>2</v>
      </c>
      <c r="G1929">
        <v>49</v>
      </c>
      <c r="H1929" s="263" t="s">
        <v>6814</v>
      </c>
      <c r="I1929" s="263" t="s">
        <v>6815</v>
      </c>
      <c r="J1929" t="s">
        <v>4807</v>
      </c>
      <c r="L1929">
        <f>IFERROR(INDEX(所属情報!$E:$E,MATCH(男子登録情報!A1929,所属情報!$A:$A,0)),"")</f>
        <v>491082</v>
      </c>
      <c r="M1929" t="str">
        <f t="shared" si="60"/>
        <v>蓑輪　達灯 (2)</v>
      </c>
      <c r="N1929" t="str">
        <f t="shared" si="61"/>
        <v>ﾐﾉﾜ ﾀﾂﾄｳ</v>
      </c>
      <c r="O1929" t="str">
        <f>$J1929&amp;" "&amp;$I1929&amp;" "&amp;"("&amp;$F1929&amp;")"</f>
        <v>JPN Tatsuto (2)</v>
      </c>
      <c r="P1929" t="s">
        <v>4764</v>
      </c>
      <c r="Q1929" t="s">
        <v>4807</v>
      </c>
      <c r="R1929" s="118" t="str">
        <f>IF($B1929="","",RIGHT($E1929*1000+100+COUNTIF($E$2:$E1929,$E1929),9))</f>
        <v>060215101</v>
      </c>
    </row>
    <row r="1930" spans="1:18" customFormat="1" x14ac:dyDescent="0.4">
      <c r="A1930" s="259"/>
      <c r="B1930" s="259"/>
      <c r="C1930" s="259"/>
      <c r="D1930" s="259"/>
      <c r="E1930" s="261"/>
      <c r="F1930" s="262"/>
      <c r="H1930" s="263"/>
      <c r="I1930" s="263"/>
      <c r="L1930" t="str">
        <f>IFERROR(INDEX(所属情報!$E:$E,MATCH(男子登録情報!A1930,所属情報!$A:$A,0)),"")</f>
        <v/>
      </c>
      <c r="M1930" t="str">
        <f t="shared" si="60"/>
        <v xml:space="preserve"> ()</v>
      </c>
      <c r="N1930">
        <f t="shared" si="61"/>
        <v>0</v>
      </c>
      <c r="O1930" t="str">
        <f>$J1930&amp;" "&amp;$I1930&amp;" "&amp;"("&amp;$F1930&amp;")"</f>
        <v xml:space="preserve">  ()</v>
      </c>
      <c r="P1930" t="s">
        <v>4765</v>
      </c>
      <c r="Q1930" t="s">
        <v>4807</v>
      </c>
      <c r="R1930" s="118" t="str">
        <f>IF($B1930="","",RIGHT($E1930*1000+100+COUNTIF($E$2:$E1930,$E1930),9))</f>
        <v/>
      </c>
    </row>
    <row r="1931" spans="1:18" customFormat="1" x14ac:dyDescent="0.4">
      <c r="A1931" s="259"/>
      <c r="B1931" s="259"/>
      <c r="C1931" s="259"/>
      <c r="D1931" s="259"/>
      <c r="E1931" s="261"/>
      <c r="F1931" s="262"/>
      <c r="H1931" s="263"/>
      <c r="I1931" s="263"/>
      <c r="L1931" t="str">
        <f>IFERROR(INDEX(所属情報!$E:$E,MATCH(男子登録情報!A1931,所属情報!$A:$A,0)),"")</f>
        <v/>
      </c>
      <c r="M1931" t="str">
        <f t="shared" si="60"/>
        <v xml:space="preserve"> ()</v>
      </c>
      <c r="N1931">
        <f t="shared" si="61"/>
        <v>0</v>
      </c>
      <c r="O1931" t="str">
        <f>$J1931&amp;" "&amp;$I1931&amp;" "&amp;"("&amp;$F1931&amp;")"</f>
        <v xml:space="preserve">  ()</v>
      </c>
      <c r="P1931" t="s">
        <v>4769</v>
      </c>
      <c r="Q1931" t="s">
        <v>4807</v>
      </c>
      <c r="R1931" s="118" t="str">
        <f>IF($B1931="","",RIGHT($E1931*1000+100+COUNTIF($E$2:$E1931,$E1931),9))</f>
        <v/>
      </c>
    </row>
    <row r="1932" spans="1:18" customFormat="1" x14ac:dyDescent="0.4">
      <c r="A1932" s="259"/>
      <c r="B1932" s="259"/>
      <c r="C1932" s="259"/>
      <c r="D1932" s="259"/>
      <c r="E1932" s="261"/>
      <c r="F1932" s="262"/>
      <c r="H1932" s="263"/>
      <c r="I1932" s="263"/>
      <c r="L1932" t="str">
        <f>IFERROR(INDEX(所属情報!$E:$E,MATCH(男子登録情報!A1932,所属情報!$A:$A,0)),"")</f>
        <v/>
      </c>
      <c r="M1932" t="str">
        <f t="shared" si="60"/>
        <v xml:space="preserve"> ()</v>
      </c>
      <c r="N1932">
        <f t="shared" si="61"/>
        <v>0</v>
      </c>
      <c r="O1932" t="str">
        <f>$J1932&amp;" "&amp;$I1932&amp;" "&amp;"("&amp;$F1932&amp;")"</f>
        <v xml:space="preserve">  ()</v>
      </c>
      <c r="P1932" t="s">
        <v>4765</v>
      </c>
      <c r="Q1932" t="s">
        <v>4807</v>
      </c>
      <c r="R1932" s="118" t="str">
        <f>IF($B1932="","",RIGHT($E1932*1000+100+COUNTIF($E$2:$E1932,$E1932),9))</f>
        <v/>
      </c>
    </row>
    <row r="1933" spans="1:18" customFormat="1" x14ac:dyDescent="0.4">
      <c r="A1933" s="259"/>
      <c r="B1933" s="259"/>
      <c r="C1933" s="259"/>
      <c r="D1933" s="259"/>
      <c r="E1933" s="261"/>
      <c r="F1933" s="262"/>
      <c r="H1933" s="263"/>
      <c r="I1933" s="263"/>
      <c r="L1933" t="str">
        <f>IFERROR(INDEX(所属情報!$E:$E,MATCH(男子登録情報!A1933,所属情報!$A:$A,0)),"")</f>
        <v/>
      </c>
      <c r="M1933" t="str">
        <f t="shared" si="60"/>
        <v xml:space="preserve"> ()</v>
      </c>
      <c r="N1933">
        <f t="shared" si="61"/>
        <v>0</v>
      </c>
      <c r="O1933" t="str">
        <f>$J1933&amp;" "&amp;$I1933&amp;" "&amp;"("&amp;$F1933&amp;")"</f>
        <v xml:space="preserve">  ()</v>
      </c>
      <c r="P1933" t="s">
        <v>4766</v>
      </c>
      <c r="Q1933" t="s">
        <v>4807</v>
      </c>
      <c r="R1933" s="118" t="str">
        <f>IF($B1933="","",RIGHT($E1933*1000+100+COUNTIF($E$2:$E1933,$E1933),9))</f>
        <v/>
      </c>
    </row>
    <row r="1934" spans="1:18" customFormat="1" x14ac:dyDescent="0.4">
      <c r="A1934" s="259" t="s">
        <v>724</v>
      </c>
      <c r="B1934" s="259">
        <v>1933</v>
      </c>
      <c r="C1934" s="259" t="s">
        <v>3141</v>
      </c>
      <c r="D1934" s="259" t="s">
        <v>3142</v>
      </c>
      <c r="E1934" s="261">
        <v>20040305</v>
      </c>
      <c r="F1934" s="262">
        <v>4</v>
      </c>
      <c r="G1934">
        <v>28</v>
      </c>
      <c r="H1934" s="263" t="s">
        <v>3143</v>
      </c>
      <c r="I1934" s="263" t="s">
        <v>3144</v>
      </c>
      <c r="J1934" t="s">
        <v>4807</v>
      </c>
      <c r="L1934">
        <f>IFERROR(INDEX(所属情報!$E:$E,MATCH(男子登録情報!A1934,所属情報!$A:$A,0)),"")</f>
        <v>492356</v>
      </c>
      <c r="M1934" t="str">
        <f t="shared" si="60"/>
        <v>福村　仁紀 (4)</v>
      </c>
      <c r="N1934" t="str">
        <f t="shared" si="61"/>
        <v>ﾌｸﾑﾗ ﾋﾄｷ</v>
      </c>
      <c r="O1934" t="str">
        <f>$J1934&amp;" "&amp;$I1934&amp;" "&amp;"("&amp;$F1934&amp;")"</f>
        <v>JPN Hitoki (4)</v>
      </c>
      <c r="P1934" t="s">
        <v>4776</v>
      </c>
      <c r="Q1934" t="s">
        <v>4807</v>
      </c>
      <c r="R1934" s="118" t="str">
        <f>IF($B1934="","",RIGHT($E1934*1000+100+COUNTIF($E$2:$E1934,$E1934),9))</f>
        <v>040305101</v>
      </c>
    </row>
    <row r="1935" spans="1:18" customFormat="1" x14ac:dyDescent="0.4">
      <c r="A1935" s="259" t="s">
        <v>724</v>
      </c>
      <c r="B1935" s="259">
        <v>1934</v>
      </c>
      <c r="C1935" s="259" t="s">
        <v>3146</v>
      </c>
      <c r="D1935" s="259" t="s">
        <v>3147</v>
      </c>
      <c r="E1935" s="261">
        <v>20030905</v>
      </c>
      <c r="F1935" s="262">
        <v>4</v>
      </c>
      <c r="G1935">
        <v>28</v>
      </c>
      <c r="H1935" s="263" t="s">
        <v>511</v>
      </c>
      <c r="I1935" s="263" t="s">
        <v>173</v>
      </c>
      <c r="J1935" t="s">
        <v>4807</v>
      </c>
      <c r="L1935">
        <f>IFERROR(INDEX(所属情報!$E:$E,MATCH(男子登録情報!A1935,所属情報!$A:$A,0)),"")</f>
        <v>492356</v>
      </c>
      <c r="M1935" t="str">
        <f t="shared" si="60"/>
        <v>宮園　晃人 (4)</v>
      </c>
      <c r="N1935" t="str">
        <f t="shared" si="61"/>
        <v>ﾐﾔｿﾞﾉ ｱｷﾄ</v>
      </c>
      <c r="O1935" t="str">
        <f>$J1935&amp;" "&amp;$I1935&amp;" "&amp;"("&amp;$F1935&amp;")"</f>
        <v>JPN Akito (4)</v>
      </c>
      <c r="P1935" t="s">
        <v>4765</v>
      </c>
      <c r="Q1935" t="s">
        <v>4807</v>
      </c>
      <c r="R1935" s="118" t="str">
        <f>IF($B1935="","",RIGHT($E1935*1000+100+COUNTIF($E$2:$E1935,$E1935),9))</f>
        <v>030905102</v>
      </c>
    </row>
    <row r="1936" spans="1:18" customFormat="1" x14ac:dyDescent="0.4">
      <c r="A1936" s="259" t="s">
        <v>724</v>
      </c>
      <c r="B1936" s="259">
        <v>1935</v>
      </c>
      <c r="C1936" s="259" t="s">
        <v>3148</v>
      </c>
      <c r="D1936" s="259" t="s">
        <v>3149</v>
      </c>
      <c r="E1936" s="261">
        <v>20030723</v>
      </c>
      <c r="F1936" s="262">
        <v>4</v>
      </c>
      <c r="G1936">
        <v>28</v>
      </c>
      <c r="H1936" s="263" t="s">
        <v>3150</v>
      </c>
      <c r="I1936" s="263" t="s">
        <v>246</v>
      </c>
      <c r="J1936" t="s">
        <v>4807</v>
      </c>
      <c r="L1936">
        <f>IFERROR(INDEX(所属情報!$E:$E,MATCH(男子登録情報!A1936,所属情報!$A:$A,0)),"")</f>
        <v>492356</v>
      </c>
      <c r="M1936" t="str">
        <f t="shared" si="60"/>
        <v>杉谷　将太 (4)</v>
      </c>
      <c r="N1936" t="str">
        <f t="shared" si="61"/>
        <v>ｽｷﾞﾀﾆ ｼｮｳﾀ</v>
      </c>
      <c r="O1936" t="str">
        <f>$J1936&amp;" "&amp;$I1936&amp;" "&amp;"("&amp;$F1936&amp;")"</f>
        <v>JPN Shota (4)</v>
      </c>
      <c r="P1936" t="s">
        <v>4765</v>
      </c>
      <c r="Q1936" t="s">
        <v>4807</v>
      </c>
      <c r="R1936" s="118" t="str">
        <f>IF($B1936="","",RIGHT($E1936*1000+100+COUNTIF($E$2:$E1936,$E1936),9))</f>
        <v>030723101</v>
      </c>
    </row>
    <row r="1937" spans="1:18" customFormat="1" x14ac:dyDescent="0.4">
      <c r="A1937" s="259" t="s">
        <v>724</v>
      </c>
      <c r="B1937" s="259">
        <v>1936</v>
      </c>
      <c r="C1937" s="259" t="s">
        <v>4239</v>
      </c>
      <c r="D1937" s="259" t="s">
        <v>4240</v>
      </c>
      <c r="E1937" s="261">
        <v>20040404</v>
      </c>
      <c r="F1937" s="262">
        <v>3</v>
      </c>
      <c r="G1937">
        <v>28</v>
      </c>
      <c r="H1937" s="263" t="s">
        <v>245</v>
      </c>
      <c r="I1937" s="263" t="s">
        <v>68</v>
      </c>
      <c r="J1937" t="s">
        <v>4807</v>
      </c>
      <c r="L1937">
        <f>IFERROR(INDEX(所属情報!$E:$E,MATCH(男子登録情報!A1937,所属情報!$A:$A,0)),"")</f>
        <v>492356</v>
      </c>
      <c r="M1937" t="str">
        <f t="shared" si="60"/>
        <v>渡邊　航多 (3)</v>
      </c>
      <c r="N1937" t="str">
        <f t="shared" si="61"/>
        <v>ﾜﾀﾅﾍﾞ ｺｳﾀ</v>
      </c>
      <c r="O1937" t="str">
        <f>$J1937&amp;" "&amp;$I1937&amp;" "&amp;"("&amp;$F1937&amp;")"</f>
        <v>JPN Kota (3)</v>
      </c>
      <c r="P1937" t="s">
        <v>4764</v>
      </c>
      <c r="Q1937" t="s">
        <v>4807</v>
      </c>
      <c r="R1937" s="118" t="str">
        <f>IF($B1937="","",RIGHT($E1937*1000+100+COUNTIF($E$2:$E1937,$E1937),9))</f>
        <v>040404104</v>
      </c>
    </row>
    <row r="1938" spans="1:18" customFormat="1" x14ac:dyDescent="0.4">
      <c r="A1938" s="259" t="s">
        <v>724</v>
      </c>
      <c r="B1938" s="259">
        <v>1937</v>
      </c>
      <c r="C1938" s="259" t="s">
        <v>4241</v>
      </c>
      <c r="D1938" s="259" t="s">
        <v>4242</v>
      </c>
      <c r="E1938" s="261">
        <v>20041027</v>
      </c>
      <c r="F1938" s="262">
        <v>3</v>
      </c>
      <c r="G1938">
        <v>28</v>
      </c>
      <c r="H1938" s="263" t="s">
        <v>4620</v>
      </c>
      <c r="I1938" s="263" t="s">
        <v>75</v>
      </c>
      <c r="J1938" t="s">
        <v>4807</v>
      </c>
      <c r="L1938">
        <f>IFERROR(INDEX(所属情報!$E:$E,MATCH(男子登録情報!A1938,所属情報!$A:$A,0)),"")</f>
        <v>492356</v>
      </c>
      <c r="M1938" t="str">
        <f t="shared" si="60"/>
        <v>松谷　颯汰 (3)</v>
      </c>
      <c r="N1938" t="str">
        <f t="shared" si="61"/>
        <v>ﾏﾂﾀﾆ ｿｳﾀ</v>
      </c>
      <c r="O1938" t="str">
        <f>$J1938&amp;" "&amp;$I1938&amp;" "&amp;"("&amp;$F1938&amp;")"</f>
        <v>JPN Sota (3)</v>
      </c>
      <c r="P1938" t="s">
        <v>4765</v>
      </c>
      <c r="Q1938" t="s">
        <v>4807</v>
      </c>
      <c r="R1938" s="118" t="str">
        <f>IF($B1938="","",RIGHT($E1938*1000+100+COUNTIF($E$2:$E1938,$E1938),9))</f>
        <v>041027102</v>
      </c>
    </row>
    <row r="1939" spans="1:18" customFormat="1" x14ac:dyDescent="0.4">
      <c r="A1939" s="259" t="s">
        <v>724</v>
      </c>
      <c r="B1939" s="259">
        <v>1938</v>
      </c>
      <c r="C1939" s="259" t="s">
        <v>4243</v>
      </c>
      <c r="D1939" s="259" t="s">
        <v>4244</v>
      </c>
      <c r="E1939" s="261">
        <v>20040805</v>
      </c>
      <c r="F1939" s="262">
        <v>3</v>
      </c>
      <c r="G1939">
        <v>28</v>
      </c>
      <c r="H1939" s="263" t="s">
        <v>4621</v>
      </c>
      <c r="I1939" s="263" t="s">
        <v>103</v>
      </c>
      <c r="J1939" t="s">
        <v>4807</v>
      </c>
      <c r="L1939">
        <f>IFERROR(INDEX(所属情報!$E:$E,MATCH(男子登録情報!A1939,所属情報!$A:$A,0)),"")</f>
        <v>492356</v>
      </c>
      <c r="M1939" t="str">
        <f t="shared" si="60"/>
        <v>能津　昴輔 (3)</v>
      </c>
      <c r="N1939" t="str">
        <f t="shared" si="61"/>
        <v>ﾉｳﾂﾞ ｺｳｽｹ</v>
      </c>
      <c r="O1939" t="str">
        <f>$J1939&amp;" "&amp;$I1939&amp;" "&amp;"("&amp;$F1939&amp;")"</f>
        <v>JPN Kosuke (3)</v>
      </c>
      <c r="P1939" t="s">
        <v>4765</v>
      </c>
      <c r="Q1939" t="s">
        <v>4807</v>
      </c>
      <c r="R1939" s="118" t="str">
        <f>IF($B1939="","",RIGHT($E1939*1000+100+COUNTIF($E$2:$E1939,$E1939),9))</f>
        <v>040805102</v>
      </c>
    </row>
    <row r="1940" spans="1:18" customFormat="1" x14ac:dyDescent="0.4">
      <c r="A1940" s="259" t="s">
        <v>724</v>
      </c>
      <c r="B1940" s="259">
        <v>1939</v>
      </c>
      <c r="C1940" s="259" t="s">
        <v>4245</v>
      </c>
      <c r="D1940" s="259" t="s">
        <v>4246</v>
      </c>
      <c r="E1940" s="261">
        <v>20050408</v>
      </c>
      <c r="F1940" s="262">
        <v>2</v>
      </c>
      <c r="G1940">
        <v>28</v>
      </c>
      <c r="H1940" s="263" t="s">
        <v>379</v>
      </c>
      <c r="I1940" s="263" t="s">
        <v>119</v>
      </c>
      <c r="J1940" t="s">
        <v>4807</v>
      </c>
      <c r="L1940">
        <f>IFERROR(INDEX(所属情報!$E:$E,MATCH(男子登録情報!A1940,所属情報!$A:$A,0)),"")</f>
        <v>492356</v>
      </c>
      <c r="M1940" t="str">
        <f t="shared" si="60"/>
        <v>谷　一輝 (2)</v>
      </c>
      <c r="N1940" t="str">
        <f t="shared" si="61"/>
        <v>タニ カズキ</v>
      </c>
      <c r="O1940" t="str">
        <f>$J1940&amp;" "&amp;$I1940&amp;" "&amp;"("&amp;$F1940&amp;")"</f>
        <v>JPN Kazuki (2)</v>
      </c>
      <c r="P1940" t="s">
        <v>4765</v>
      </c>
      <c r="Q1940" t="s">
        <v>4807</v>
      </c>
      <c r="R1940" s="118" t="str">
        <f>IF($B1940="","",RIGHT($E1940*1000+100+COUNTIF($E$2:$E1940,$E1940),9))</f>
        <v>050408105</v>
      </c>
    </row>
    <row r="1941" spans="1:18" customFormat="1" x14ac:dyDescent="0.4">
      <c r="A1941" s="259" t="s">
        <v>724</v>
      </c>
      <c r="B1941" s="259">
        <v>1940</v>
      </c>
      <c r="C1941" s="259" t="s">
        <v>4375</v>
      </c>
      <c r="D1941" s="259" t="s">
        <v>4376</v>
      </c>
      <c r="E1941" s="261">
        <v>20040927</v>
      </c>
      <c r="F1941" s="262">
        <v>3</v>
      </c>
      <c r="G1941">
        <v>28</v>
      </c>
      <c r="H1941" s="263" t="s">
        <v>275</v>
      </c>
      <c r="I1941" s="263" t="s">
        <v>136</v>
      </c>
      <c r="J1941" t="s">
        <v>4807</v>
      </c>
      <c r="L1941">
        <f>IFERROR(INDEX(所属情報!$E:$E,MATCH(男子登録情報!A1941,所属情報!$A:$A,0)),"")</f>
        <v>492356</v>
      </c>
      <c r="M1941" t="str">
        <f t="shared" si="60"/>
        <v>前川　賢太郎 (3)</v>
      </c>
      <c r="N1941" t="str">
        <f t="shared" si="61"/>
        <v>ﾏｴｶﾜ ｹﾝﾀﾛｳ</v>
      </c>
      <c r="O1941" t="str">
        <f>$J1941&amp;" "&amp;$I1941&amp;" "&amp;"("&amp;$F1941&amp;")"</f>
        <v>JPN Kentaro (3)</v>
      </c>
      <c r="P1941" t="s">
        <v>4765</v>
      </c>
      <c r="Q1941" t="s">
        <v>4807</v>
      </c>
      <c r="R1941" s="118" t="str">
        <f>IF($B1941="","",RIGHT($E1941*1000+100+COUNTIF($E$2:$E1941,$E1941),9))</f>
        <v>040927102</v>
      </c>
    </row>
    <row r="1942" spans="1:18" customFormat="1" x14ac:dyDescent="0.4">
      <c r="A1942" s="259" t="s">
        <v>724</v>
      </c>
      <c r="B1942" s="259">
        <v>1941</v>
      </c>
      <c r="C1942" s="259" t="s">
        <v>6238</v>
      </c>
      <c r="D1942" s="259" t="s">
        <v>6239</v>
      </c>
      <c r="E1942" s="261">
        <v>20061030</v>
      </c>
      <c r="F1942" s="262">
        <v>1</v>
      </c>
      <c r="G1942">
        <v>28</v>
      </c>
      <c r="H1942" s="263" t="s">
        <v>244</v>
      </c>
      <c r="I1942" s="263" t="s">
        <v>712</v>
      </c>
      <c r="J1942" t="s">
        <v>4807</v>
      </c>
      <c r="L1942">
        <f>IFERROR(INDEX(所属情報!$E:$E,MATCH(男子登録情報!A1942,所属情報!$A:$A,0)),"")</f>
        <v>492356</v>
      </c>
      <c r="M1942" t="str">
        <f t="shared" si="60"/>
        <v>山本　玲慈 (1)</v>
      </c>
      <c r="N1942" t="str">
        <f t="shared" si="61"/>
        <v>ﾔﾏﾓﾄ ﾚｲｼﾞ</v>
      </c>
      <c r="O1942" t="str">
        <f>$J1942&amp;" "&amp;$I1942&amp;" "&amp;"("&amp;$F1942&amp;")"</f>
        <v>JPN Reiji (1)</v>
      </c>
      <c r="P1942" t="s">
        <v>4764</v>
      </c>
      <c r="Q1942" t="s">
        <v>4807</v>
      </c>
      <c r="R1942" s="118" t="str">
        <f>IF($B1942="","",RIGHT($E1942*1000+100+COUNTIF($E$2:$E1942,$E1942),9))</f>
        <v>061030101</v>
      </c>
    </row>
    <row r="1943" spans="1:18" customFormat="1" x14ac:dyDescent="0.4">
      <c r="A1943" s="259" t="s">
        <v>724</v>
      </c>
      <c r="B1943" s="259">
        <v>1942</v>
      </c>
      <c r="C1943" s="259" t="s">
        <v>6240</v>
      </c>
      <c r="D1943" s="259" t="s">
        <v>6241</v>
      </c>
      <c r="E1943" s="261">
        <v>20060706</v>
      </c>
      <c r="F1943" s="262">
        <v>1</v>
      </c>
      <c r="G1943">
        <v>28</v>
      </c>
      <c r="H1943" s="263" t="s">
        <v>6625</v>
      </c>
      <c r="I1943" s="263" t="s">
        <v>155</v>
      </c>
      <c r="J1943" t="s">
        <v>4807</v>
      </c>
      <c r="L1943">
        <f>IFERROR(INDEX(所属情報!$E:$E,MATCH(男子登録情報!A1943,所属情報!$A:$A,0)),"")</f>
        <v>492356</v>
      </c>
      <c r="M1943" t="str">
        <f t="shared" si="60"/>
        <v>瀨戸　亮大 (1)</v>
      </c>
      <c r="N1943" t="str">
        <f t="shared" si="61"/>
        <v>ｾﾄ ﾘｮｳﾀ</v>
      </c>
      <c r="O1943" t="str">
        <f>$J1943&amp;" "&amp;$I1943&amp;" "&amp;"("&amp;$F1943&amp;")"</f>
        <v>JPN Ryota (1)</v>
      </c>
      <c r="P1943" t="s">
        <v>4765</v>
      </c>
      <c r="Q1943" t="s">
        <v>4807</v>
      </c>
      <c r="R1943" s="118" t="str">
        <f>IF($B1943="","",RIGHT($E1943*1000+100+COUNTIF($E$2:$E1943,$E1943),9))</f>
        <v>060706103</v>
      </c>
    </row>
    <row r="1944" spans="1:18" customFormat="1" x14ac:dyDescent="0.4">
      <c r="A1944" s="259" t="s">
        <v>775</v>
      </c>
      <c r="B1944" s="259">
        <v>1943</v>
      </c>
      <c r="C1944" s="259" t="s">
        <v>3010</v>
      </c>
      <c r="D1944" s="259" t="s">
        <v>3011</v>
      </c>
      <c r="E1944" s="261">
        <v>20040118</v>
      </c>
      <c r="F1944" s="262">
        <v>4</v>
      </c>
      <c r="G1944">
        <v>33</v>
      </c>
      <c r="H1944" s="263" t="s">
        <v>3012</v>
      </c>
      <c r="I1944" s="263" t="s">
        <v>101</v>
      </c>
      <c r="J1944" t="s">
        <v>4807</v>
      </c>
      <c r="L1944">
        <f>IFERROR(INDEX(所属情報!$E:$E,MATCH(男子登録情報!A1944,所属情報!$A:$A,0)),"")</f>
        <v>492204</v>
      </c>
      <c r="M1944" t="str">
        <f t="shared" si="60"/>
        <v>安福　柊汰 (4)</v>
      </c>
      <c r="N1944" t="str">
        <f t="shared" si="61"/>
        <v>ｱﾌﾞｸ ｼｭｳﾀ</v>
      </c>
      <c r="O1944" t="str">
        <f>$J1944&amp;" "&amp;$I1944&amp;" "&amp;"("&amp;$F1944&amp;")"</f>
        <v>JPN Shuta (4)</v>
      </c>
      <c r="P1944" t="s">
        <v>4765</v>
      </c>
      <c r="Q1944" t="s">
        <v>4807</v>
      </c>
      <c r="R1944" s="118" t="str">
        <f>IF($B1944="","",RIGHT($E1944*1000+100+COUNTIF($E$2:$E1944,$E1944),9))</f>
        <v>040118102</v>
      </c>
    </row>
    <row r="1945" spans="1:18" customFormat="1" x14ac:dyDescent="0.4">
      <c r="A1945" s="259" t="s">
        <v>775</v>
      </c>
      <c r="B1945" s="259">
        <v>1944</v>
      </c>
      <c r="C1945" s="259" t="s">
        <v>3004</v>
      </c>
      <c r="D1945" s="259" t="s">
        <v>3005</v>
      </c>
      <c r="E1945" s="261">
        <v>20031016</v>
      </c>
      <c r="F1945" s="262">
        <v>4</v>
      </c>
      <c r="G1945">
        <v>27</v>
      </c>
      <c r="H1945" s="263" t="s">
        <v>79</v>
      </c>
      <c r="I1945" s="263" t="s">
        <v>69</v>
      </c>
      <c r="J1945" t="s">
        <v>4807</v>
      </c>
      <c r="L1945">
        <f>IFERROR(INDEX(所属情報!$E:$E,MATCH(男子登録情報!A1945,所属情報!$A:$A,0)),"")</f>
        <v>492204</v>
      </c>
      <c r="M1945" t="str">
        <f t="shared" si="60"/>
        <v>今井　智也 (4)</v>
      </c>
      <c r="N1945" t="str">
        <f t="shared" si="61"/>
        <v>ｲﾏｲ ﾄﾓﾔ</v>
      </c>
      <c r="O1945" t="str">
        <f>$J1945&amp;" "&amp;$I1945&amp;" "&amp;"("&amp;$F1945&amp;")"</f>
        <v>JPN Tomoya (4)</v>
      </c>
      <c r="P1945" t="s">
        <v>4791</v>
      </c>
      <c r="Q1945" t="s">
        <v>4807</v>
      </c>
      <c r="R1945" s="118" t="str">
        <f>IF($B1945="","",RIGHT($E1945*1000+100+COUNTIF($E$2:$E1945,$E1945),9))</f>
        <v>031016101</v>
      </c>
    </row>
    <row r="1946" spans="1:18" customFormat="1" x14ac:dyDescent="0.4">
      <c r="A1946" s="259" t="s">
        <v>775</v>
      </c>
      <c r="B1946" s="259">
        <v>1945</v>
      </c>
      <c r="C1946" s="259" t="s">
        <v>3013</v>
      </c>
      <c r="D1946" s="259" t="s">
        <v>3014</v>
      </c>
      <c r="E1946" s="261">
        <v>20030701</v>
      </c>
      <c r="F1946" s="262">
        <v>4</v>
      </c>
      <c r="G1946">
        <v>25</v>
      </c>
      <c r="H1946" s="263" t="s">
        <v>3015</v>
      </c>
      <c r="I1946" s="263" t="s">
        <v>73</v>
      </c>
      <c r="J1946" t="s">
        <v>4807</v>
      </c>
      <c r="L1946">
        <f>IFERROR(INDEX(所属情報!$E:$E,MATCH(男子登録情報!A1946,所属情報!$A:$A,0)),"")</f>
        <v>492204</v>
      </c>
      <c r="M1946" t="str">
        <f t="shared" si="60"/>
        <v>菊河　隼人 (4)</v>
      </c>
      <c r="N1946" t="str">
        <f t="shared" si="61"/>
        <v>ｷｸｶﾜ ﾊﾔﾄ</v>
      </c>
      <c r="O1946" t="str">
        <f>$J1946&amp;" "&amp;$I1946&amp;" "&amp;"("&amp;$F1946&amp;")"</f>
        <v>JPN Hayato (4)</v>
      </c>
      <c r="P1946" t="s">
        <v>4769</v>
      </c>
      <c r="Q1946" t="s">
        <v>4807</v>
      </c>
      <c r="R1946" s="118" t="str">
        <f>IF($B1946="","",RIGHT($E1946*1000+100+COUNTIF($E$2:$E1946,$E1946),9))</f>
        <v>030701102</v>
      </c>
    </row>
    <row r="1947" spans="1:18" customFormat="1" x14ac:dyDescent="0.4">
      <c r="A1947" s="259" t="s">
        <v>775</v>
      </c>
      <c r="B1947" s="259">
        <v>1946</v>
      </c>
      <c r="C1947" s="259" t="s">
        <v>2997</v>
      </c>
      <c r="D1947" s="259" t="s">
        <v>2998</v>
      </c>
      <c r="E1947" s="261">
        <v>20030902</v>
      </c>
      <c r="F1947" s="262">
        <v>4</v>
      </c>
      <c r="G1947">
        <v>27</v>
      </c>
      <c r="H1947" s="263" t="s">
        <v>373</v>
      </c>
      <c r="I1947" s="263" t="s">
        <v>48</v>
      </c>
      <c r="J1947" t="s">
        <v>4807</v>
      </c>
      <c r="L1947">
        <f>IFERROR(INDEX(所属情報!$E:$E,MATCH(男子登録情報!A1947,所属情報!$A:$A,0)),"")</f>
        <v>492204</v>
      </c>
      <c r="M1947" t="str">
        <f t="shared" si="60"/>
        <v>高木　大地 (4)</v>
      </c>
      <c r="N1947" t="str">
        <f t="shared" si="61"/>
        <v>ﾀｶｷﾞ ﾀﾞｲﾁ</v>
      </c>
      <c r="O1947" t="str">
        <f>$J1947&amp;" "&amp;$I1947&amp;" "&amp;"("&amp;$F1947&amp;")"</f>
        <v>JPN Daichi (4)</v>
      </c>
      <c r="P1947" t="s">
        <v>4769</v>
      </c>
      <c r="Q1947" t="s">
        <v>4807</v>
      </c>
      <c r="R1947" s="118" t="str">
        <f>IF($B1947="","",RIGHT($E1947*1000+100+COUNTIF($E$2:$E1947,$E1947),9))</f>
        <v>030902101</v>
      </c>
    </row>
    <row r="1948" spans="1:18" customFormat="1" x14ac:dyDescent="0.4">
      <c r="A1948" s="259" t="s">
        <v>775</v>
      </c>
      <c r="B1948" s="259">
        <v>1947</v>
      </c>
      <c r="C1948" s="259" t="s">
        <v>3008</v>
      </c>
      <c r="D1948" s="259" t="s">
        <v>3009</v>
      </c>
      <c r="E1948" s="261">
        <v>20040219</v>
      </c>
      <c r="F1948" s="262">
        <v>4</v>
      </c>
      <c r="G1948">
        <v>27</v>
      </c>
      <c r="H1948" s="263" t="s">
        <v>525</v>
      </c>
      <c r="I1948" s="263" t="s">
        <v>119</v>
      </c>
      <c r="J1948" t="s">
        <v>4807</v>
      </c>
      <c r="L1948">
        <f>IFERROR(INDEX(所属情報!$E:$E,MATCH(男子登録情報!A1948,所属情報!$A:$A,0)),"")</f>
        <v>492204</v>
      </c>
      <c r="M1948" t="str">
        <f t="shared" si="60"/>
        <v>塚元　一輝 (4)</v>
      </c>
      <c r="N1948" t="str">
        <f t="shared" si="61"/>
        <v>ﾂｶﾓﾄ ｶｽﾞｷ</v>
      </c>
      <c r="O1948" t="str">
        <f>$J1948&amp;" "&amp;$I1948&amp;" "&amp;"("&amp;$F1948&amp;")"</f>
        <v>JPN Kazuki (4)</v>
      </c>
      <c r="P1948" t="s">
        <v>4770</v>
      </c>
      <c r="Q1948" t="s">
        <v>4807</v>
      </c>
      <c r="R1948" s="118" t="str">
        <f>IF($B1948="","",RIGHT($E1948*1000+100+COUNTIF($E$2:$E1948,$E1948),9))</f>
        <v>040219101</v>
      </c>
    </row>
    <row r="1949" spans="1:18" customFormat="1" x14ac:dyDescent="0.4">
      <c r="A1949" s="259" t="s">
        <v>775</v>
      </c>
      <c r="B1949" s="259">
        <v>1948</v>
      </c>
      <c r="C1949" s="259" t="s">
        <v>3006</v>
      </c>
      <c r="D1949" s="259" t="s">
        <v>3007</v>
      </c>
      <c r="E1949" s="261">
        <v>20030711</v>
      </c>
      <c r="F1949" s="262">
        <v>4</v>
      </c>
      <c r="G1949">
        <v>27</v>
      </c>
      <c r="H1949" s="263" t="s">
        <v>528</v>
      </c>
      <c r="I1949" s="263" t="s">
        <v>1083</v>
      </c>
      <c r="J1949" t="s">
        <v>4807</v>
      </c>
      <c r="L1949">
        <f>IFERROR(INDEX(所属情報!$E:$E,MATCH(男子登録情報!A1949,所属情報!$A:$A,0)),"")</f>
        <v>492204</v>
      </c>
      <c r="M1949" t="str">
        <f t="shared" si="60"/>
        <v>土井　陽向 (4)</v>
      </c>
      <c r="N1949" t="str">
        <f t="shared" si="61"/>
        <v>ﾄﾞｲ ﾋﾅﾀ</v>
      </c>
      <c r="O1949" t="str">
        <f>$J1949&amp;" "&amp;$I1949&amp;" "&amp;"("&amp;$F1949&amp;")"</f>
        <v>JPN Hinata (4)</v>
      </c>
      <c r="P1949" t="s">
        <v>4765</v>
      </c>
      <c r="Q1949" t="s">
        <v>4807</v>
      </c>
      <c r="R1949" s="118" t="str">
        <f>IF($B1949="","",RIGHT($E1949*1000+100+COUNTIF($E$2:$E1949,$E1949),9))</f>
        <v>030711103</v>
      </c>
    </row>
    <row r="1950" spans="1:18" customFormat="1" x14ac:dyDescent="0.4">
      <c r="A1950" s="259" t="s">
        <v>775</v>
      </c>
      <c r="B1950" s="259">
        <v>1949</v>
      </c>
      <c r="C1950" s="259" t="s">
        <v>2999</v>
      </c>
      <c r="D1950" s="259" t="s">
        <v>3000</v>
      </c>
      <c r="E1950" s="261">
        <v>20031123</v>
      </c>
      <c r="F1950" s="262">
        <v>4</v>
      </c>
      <c r="G1950">
        <v>28</v>
      </c>
      <c r="H1950" s="263" t="s">
        <v>27</v>
      </c>
      <c r="I1950" s="263" t="s">
        <v>3001</v>
      </c>
      <c r="J1950" t="s">
        <v>4807</v>
      </c>
      <c r="L1950">
        <f>IFERROR(INDEX(所属情報!$E:$E,MATCH(男子登録情報!A1950,所属情報!$A:$A,0)),"")</f>
        <v>492204</v>
      </c>
      <c r="M1950" t="str">
        <f t="shared" si="60"/>
        <v>藤本　真生 (4)</v>
      </c>
      <c r="N1950" t="str">
        <f t="shared" si="61"/>
        <v>ﾌｼﾞﾓﾄ ﾏﾅｾ</v>
      </c>
      <c r="O1950" t="str">
        <f>$J1950&amp;" "&amp;$I1950&amp;" "&amp;"("&amp;$F1950&amp;")"</f>
        <v>JPN Manase (4)</v>
      </c>
      <c r="P1950" t="s">
        <v>4777</v>
      </c>
      <c r="Q1950" t="s">
        <v>4807</v>
      </c>
      <c r="R1950" s="118" t="str">
        <f>IF($B1950="","",RIGHT($E1950*1000+100+COUNTIF($E$2:$E1950,$E1950),9))</f>
        <v>031123105</v>
      </c>
    </row>
    <row r="1951" spans="1:18" customFormat="1" x14ac:dyDescent="0.4">
      <c r="A1951" s="259" t="s">
        <v>775</v>
      </c>
      <c r="B1951" s="259">
        <v>1950</v>
      </c>
      <c r="C1951" s="259" t="s">
        <v>3002</v>
      </c>
      <c r="D1951" s="259" t="s">
        <v>3003</v>
      </c>
      <c r="E1951" s="261">
        <v>20030410</v>
      </c>
      <c r="F1951" s="262">
        <v>4</v>
      </c>
      <c r="G1951">
        <v>28</v>
      </c>
      <c r="H1951" s="263" t="s">
        <v>1100</v>
      </c>
      <c r="I1951" s="263" t="s">
        <v>181</v>
      </c>
      <c r="J1951" t="s">
        <v>4807</v>
      </c>
      <c r="L1951">
        <f>IFERROR(INDEX(所属情報!$E:$E,MATCH(男子登録情報!A1951,所属情報!$A:$A,0)),"")</f>
        <v>492204</v>
      </c>
      <c r="M1951" t="str">
        <f t="shared" si="60"/>
        <v>森永　悠斗 (4)</v>
      </c>
      <c r="N1951" t="str">
        <f t="shared" si="61"/>
        <v>ﾓﾘﾅｶﾞ ﾕｳﾄ</v>
      </c>
      <c r="O1951" t="str">
        <f>$J1951&amp;" "&amp;$I1951&amp;" "&amp;"("&amp;$F1951&amp;")"</f>
        <v>JPN Yuto (4)</v>
      </c>
      <c r="P1951" t="s">
        <v>4765</v>
      </c>
      <c r="Q1951" t="s">
        <v>4807</v>
      </c>
      <c r="R1951" s="118" t="str">
        <f>IF($B1951="","",RIGHT($E1951*1000+100+COUNTIF($E$2:$E1951,$E1951),9))</f>
        <v>030410103</v>
      </c>
    </row>
    <row r="1952" spans="1:18" customFormat="1" x14ac:dyDescent="0.4">
      <c r="A1952" s="259" t="s">
        <v>775</v>
      </c>
      <c r="B1952" s="259">
        <v>1951</v>
      </c>
      <c r="C1952" s="259" t="s">
        <v>4161</v>
      </c>
      <c r="D1952" s="259" t="s">
        <v>4162</v>
      </c>
      <c r="E1952" s="261">
        <v>20040602</v>
      </c>
      <c r="F1952" s="262">
        <v>3</v>
      </c>
      <c r="G1952">
        <v>27</v>
      </c>
      <c r="H1952" s="263" t="s">
        <v>211</v>
      </c>
      <c r="I1952" s="263" t="s">
        <v>377</v>
      </c>
      <c r="J1952" t="s">
        <v>4807</v>
      </c>
      <c r="L1952">
        <f>IFERROR(INDEX(所属情報!$E:$E,MATCH(男子登録情報!A1952,所属情報!$A:$A,0)),"")</f>
        <v>492204</v>
      </c>
      <c r="M1952" t="str">
        <f t="shared" si="60"/>
        <v>阿部　拓斗 (3)</v>
      </c>
      <c r="N1952" t="str">
        <f t="shared" si="61"/>
        <v>ｱﾍﾞ ﾀｸﾄ</v>
      </c>
      <c r="O1952" t="str">
        <f>$J1952&amp;" "&amp;$I1952&amp;" "&amp;"("&amp;$F1952&amp;")"</f>
        <v>JPN Takuto (3)</v>
      </c>
      <c r="P1952" t="s">
        <v>4765</v>
      </c>
      <c r="Q1952" t="s">
        <v>4807</v>
      </c>
      <c r="R1952" s="118" t="str">
        <f>IF($B1952="","",RIGHT($E1952*1000+100+COUNTIF($E$2:$E1952,$E1952),9))</f>
        <v>040602103</v>
      </c>
    </row>
    <row r="1953" spans="1:18" customFormat="1" x14ac:dyDescent="0.4">
      <c r="A1953" s="259" t="s">
        <v>775</v>
      </c>
      <c r="B1953" s="259">
        <v>1952</v>
      </c>
      <c r="C1953" s="259" t="s">
        <v>4163</v>
      </c>
      <c r="D1953" s="259" t="s">
        <v>4164</v>
      </c>
      <c r="E1953" s="261">
        <v>20041201</v>
      </c>
      <c r="F1953" s="262">
        <v>3</v>
      </c>
      <c r="G1953">
        <v>27</v>
      </c>
      <c r="H1953" s="263" t="s">
        <v>4602</v>
      </c>
      <c r="I1953" s="263" t="s">
        <v>68</v>
      </c>
      <c r="J1953" t="s">
        <v>4807</v>
      </c>
      <c r="L1953">
        <f>IFERROR(INDEX(所属情報!$E:$E,MATCH(男子登録情報!A1953,所属情報!$A:$A,0)),"")</f>
        <v>492204</v>
      </c>
      <c r="M1953" t="str">
        <f t="shared" si="60"/>
        <v>猪狩　宏太 (3)</v>
      </c>
      <c r="N1953" t="str">
        <f t="shared" si="61"/>
        <v>ｲｶﾞﾘ ｺｳﾀ</v>
      </c>
      <c r="O1953" t="str">
        <f>$J1953&amp;" "&amp;$I1953&amp;" "&amp;"("&amp;$F1953&amp;")"</f>
        <v>JPN Kota (3)</v>
      </c>
      <c r="P1953" t="s">
        <v>4766</v>
      </c>
      <c r="Q1953" t="s">
        <v>4807</v>
      </c>
      <c r="R1953" s="118" t="str">
        <f>IF($B1953="","",RIGHT($E1953*1000+100+COUNTIF($E$2:$E1953,$E1953),9))</f>
        <v>041201102</v>
      </c>
    </row>
    <row r="1954" spans="1:18" customFormat="1" x14ac:dyDescent="0.4">
      <c r="A1954" s="259" t="s">
        <v>775</v>
      </c>
      <c r="B1954" s="259">
        <v>1953</v>
      </c>
      <c r="C1954" s="259" t="s">
        <v>3016</v>
      </c>
      <c r="D1954" s="259" t="s">
        <v>3017</v>
      </c>
      <c r="E1954" s="261">
        <v>20040406</v>
      </c>
      <c r="F1954" s="262">
        <v>3</v>
      </c>
      <c r="G1954">
        <v>27</v>
      </c>
      <c r="H1954" s="263" t="s">
        <v>3018</v>
      </c>
      <c r="I1954" s="263" t="s">
        <v>33</v>
      </c>
      <c r="J1954" t="s">
        <v>4807</v>
      </c>
      <c r="L1954">
        <f>IFERROR(INDEX(所属情報!$E:$E,MATCH(男子登録情報!A1954,所属情報!$A:$A,0)),"")</f>
        <v>492204</v>
      </c>
      <c r="M1954" t="str">
        <f t="shared" si="60"/>
        <v>笹原　裕也 (3)</v>
      </c>
      <c r="N1954" t="str">
        <f t="shared" si="61"/>
        <v>ｻｻﾊﾗ ﾕｳﾔ</v>
      </c>
      <c r="O1954" t="str">
        <f>$J1954&amp;" "&amp;$I1954&amp;" "&amp;"("&amp;$F1954&amp;")"</f>
        <v>JPN Yuya (3)</v>
      </c>
      <c r="P1954" t="s">
        <v>4766</v>
      </c>
      <c r="Q1954" t="s">
        <v>4807</v>
      </c>
      <c r="R1954" s="118" t="str">
        <f>IF($B1954="","",RIGHT($E1954*1000+100+COUNTIF($E$2:$E1954,$E1954),9))</f>
        <v>040406105</v>
      </c>
    </row>
    <row r="1955" spans="1:18" customFormat="1" x14ac:dyDescent="0.4">
      <c r="A1955" s="259" t="s">
        <v>775</v>
      </c>
      <c r="B1955" s="259">
        <v>1954</v>
      </c>
      <c r="C1955" s="259" t="s">
        <v>4165</v>
      </c>
      <c r="D1955" s="259" t="s">
        <v>4166</v>
      </c>
      <c r="E1955" s="261">
        <v>20040413</v>
      </c>
      <c r="F1955" s="262">
        <v>3</v>
      </c>
      <c r="G1955">
        <v>28</v>
      </c>
      <c r="H1955" s="263" t="s">
        <v>214</v>
      </c>
      <c r="I1955" s="263" t="s">
        <v>171</v>
      </c>
      <c r="J1955" t="s">
        <v>4807</v>
      </c>
      <c r="L1955">
        <f>IFERROR(INDEX(所属情報!$E:$E,MATCH(男子登録情報!A1955,所属情報!$A:$A,0)),"")</f>
        <v>492204</v>
      </c>
      <c r="M1955" t="str">
        <f t="shared" si="60"/>
        <v>中山　純 (3)</v>
      </c>
      <c r="N1955" t="str">
        <f t="shared" si="61"/>
        <v>ﾅｶﾔﾏ ｼﾞｭﾝ</v>
      </c>
      <c r="O1955" t="str">
        <f>$J1955&amp;" "&amp;$I1955&amp;" "&amp;"("&amp;$F1955&amp;")"</f>
        <v>JPN Jun (3)</v>
      </c>
      <c r="P1955" t="s">
        <v>4764</v>
      </c>
      <c r="Q1955" t="s">
        <v>4807</v>
      </c>
      <c r="R1955" s="118" t="str">
        <f>IF($B1955="","",RIGHT($E1955*1000+100+COUNTIF($E$2:$E1955,$E1955),9))</f>
        <v>040413102</v>
      </c>
    </row>
    <row r="1956" spans="1:18" customFormat="1" x14ac:dyDescent="0.4">
      <c r="A1956" s="259" t="s">
        <v>775</v>
      </c>
      <c r="B1956" s="259">
        <v>1955</v>
      </c>
      <c r="C1956" s="259" t="s">
        <v>3019</v>
      </c>
      <c r="D1956" s="259" t="s">
        <v>3020</v>
      </c>
      <c r="E1956" s="261">
        <v>20050301</v>
      </c>
      <c r="F1956" s="262">
        <v>3</v>
      </c>
      <c r="G1956">
        <v>27</v>
      </c>
      <c r="H1956" s="263" t="s">
        <v>428</v>
      </c>
      <c r="I1956" s="263" t="s">
        <v>132</v>
      </c>
      <c r="J1956" t="s">
        <v>4807</v>
      </c>
      <c r="L1956">
        <f>IFERROR(INDEX(所属情報!$E:$E,MATCH(男子登録情報!A1956,所属情報!$A:$A,0)),"")</f>
        <v>492204</v>
      </c>
      <c r="M1956" t="str">
        <f t="shared" si="60"/>
        <v>長谷川　優馬 (3)</v>
      </c>
      <c r="N1956" t="str">
        <f t="shared" si="61"/>
        <v>ﾊｾｶﾞﾜ ﾕｳﾏ</v>
      </c>
      <c r="O1956" t="str">
        <f>$J1956&amp;" "&amp;$I1956&amp;" "&amp;"("&amp;$F1956&amp;")"</f>
        <v>JPN Yuma (3)</v>
      </c>
      <c r="P1956" t="s">
        <v>4765</v>
      </c>
      <c r="Q1956" t="s">
        <v>4807</v>
      </c>
      <c r="R1956" s="118" t="str">
        <f>IF($B1956="","",RIGHT($E1956*1000+100+COUNTIF($E$2:$E1956,$E1956),9))</f>
        <v>050301103</v>
      </c>
    </row>
    <row r="1957" spans="1:18" customFormat="1" x14ac:dyDescent="0.4">
      <c r="A1957" s="259" t="s">
        <v>775</v>
      </c>
      <c r="B1957" s="259">
        <v>1956</v>
      </c>
      <c r="C1957" s="259" t="s">
        <v>6242</v>
      </c>
      <c r="D1957" s="259" t="s">
        <v>6243</v>
      </c>
      <c r="E1957" s="261">
        <v>20060119</v>
      </c>
      <c r="F1957" s="262">
        <v>2</v>
      </c>
      <c r="G1957">
        <v>27</v>
      </c>
      <c r="H1957" s="263" t="s">
        <v>6816</v>
      </c>
      <c r="I1957" s="263" t="s">
        <v>77</v>
      </c>
      <c r="J1957" t="s">
        <v>4807</v>
      </c>
      <c r="L1957">
        <f>IFERROR(INDEX(所属情報!$E:$E,MATCH(男子登録情報!A1957,所属情報!$A:$A,0)),"")</f>
        <v>492204</v>
      </c>
      <c r="M1957" t="str">
        <f t="shared" si="60"/>
        <v>大矢　元気 (2)</v>
      </c>
      <c r="N1957" t="str">
        <f t="shared" si="61"/>
        <v>ｵｵﾔ ｹﾞﾝｷ</v>
      </c>
      <c r="O1957" t="str">
        <f>$J1957&amp;" "&amp;$I1957&amp;" "&amp;"("&amp;$F1957&amp;")"</f>
        <v>JPN Genki (2)</v>
      </c>
      <c r="P1957" t="s">
        <v>4765</v>
      </c>
      <c r="Q1957" t="s">
        <v>4807</v>
      </c>
      <c r="R1957" s="118" t="str">
        <f>IF($B1957="","",RIGHT($E1957*1000+100+COUNTIF($E$2:$E1957,$E1957),9))</f>
        <v>060119102</v>
      </c>
    </row>
    <row r="1958" spans="1:18" customFormat="1" x14ac:dyDescent="0.4">
      <c r="A1958" s="259" t="s">
        <v>775</v>
      </c>
      <c r="B1958" s="259">
        <v>1957</v>
      </c>
      <c r="C1958" s="259" t="s">
        <v>6244</v>
      </c>
      <c r="D1958" s="259" t="s">
        <v>6245</v>
      </c>
      <c r="E1958" s="261">
        <v>20050928</v>
      </c>
      <c r="F1958" s="262">
        <v>2</v>
      </c>
      <c r="G1958">
        <v>28</v>
      </c>
      <c r="H1958" s="263" t="s">
        <v>6817</v>
      </c>
      <c r="I1958" s="263" t="s">
        <v>2649</v>
      </c>
      <c r="J1958" t="s">
        <v>4807</v>
      </c>
      <c r="L1958">
        <f>IFERROR(INDEX(所属情報!$E:$E,MATCH(男子登録情報!A1958,所属情報!$A:$A,0)),"")</f>
        <v>492204</v>
      </c>
      <c r="M1958" t="str">
        <f t="shared" si="60"/>
        <v>小野山　明寿 (2)</v>
      </c>
      <c r="N1958" t="str">
        <f t="shared" si="61"/>
        <v>ｵﾉﾔﾏ ｱｷﾄｼ</v>
      </c>
      <c r="O1958" t="str">
        <f>$J1958&amp;" "&amp;$I1958&amp;" "&amp;"("&amp;$F1958&amp;")"</f>
        <v>JPN Akitoshi (2)</v>
      </c>
      <c r="P1958" t="s">
        <v>4765</v>
      </c>
      <c r="Q1958" t="s">
        <v>4807</v>
      </c>
      <c r="R1958" s="118" t="str">
        <f>IF($B1958="","",RIGHT($E1958*1000+100+COUNTIF($E$2:$E1958,$E1958),9))</f>
        <v>050928105</v>
      </c>
    </row>
    <row r="1959" spans="1:18" customFormat="1" x14ac:dyDescent="0.4">
      <c r="A1959" s="259" t="s">
        <v>775</v>
      </c>
      <c r="B1959" s="259">
        <v>1958</v>
      </c>
      <c r="C1959" s="259" t="s">
        <v>6246</v>
      </c>
      <c r="D1959" s="259" t="s">
        <v>6247</v>
      </c>
      <c r="E1959" s="261">
        <v>20060211</v>
      </c>
      <c r="F1959" s="262">
        <v>2</v>
      </c>
      <c r="G1959">
        <v>27</v>
      </c>
      <c r="H1959" s="263" t="s">
        <v>413</v>
      </c>
      <c r="I1959" s="263" t="s">
        <v>6818</v>
      </c>
      <c r="J1959" t="s">
        <v>4807</v>
      </c>
      <c r="L1959">
        <f>IFERROR(INDEX(所属情報!$E:$E,MATCH(男子登録情報!A1959,所属情報!$A:$A,0)),"")</f>
        <v>492204</v>
      </c>
      <c r="M1959" t="str">
        <f t="shared" si="60"/>
        <v>川居　睦弥 (2)</v>
      </c>
      <c r="N1959" t="str">
        <f t="shared" si="61"/>
        <v>ｶﾜｲ ﾑﾂﾔ</v>
      </c>
      <c r="O1959" t="str">
        <f>$J1959&amp;" "&amp;$I1959&amp;" "&amp;"("&amp;$F1959&amp;")"</f>
        <v>JPN Mutsuya (2)</v>
      </c>
      <c r="P1959" t="s">
        <v>4765</v>
      </c>
      <c r="Q1959" t="s">
        <v>4807</v>
      </c>
      <c r="R1959" s="118" t="str">
        <f>IF($B1959="","",RIGHT($E1959*1000+100+COUNTIF($E$2:$E1959,$E1959),9))</f>
        <v>060211101</v>
      </c>
    </row>
    <row r="1960" spans="1:18" customFormat="1" x14ac:dyDescent="0.4">
      <c r="A1960" s="259" t="s">
        <v>775</v>
      </c>
      <c r="B1960" s="259">
        <v>1959</v>
      </c>
      <c r="C1960" s="259" t="s">
        <v>6248</v>
      </c>
      <c r="D1960" s="259" t="s">
        <v>6249</v>
      </c>
      <c r="E1960" s="261">
        <v>20050514</v>
      </c>
      <c r="F1960" s="262">
        <v>2</v>
      </c>
      <c r="G1960">
        <v>28</v>
      </c>
      <c r="H1960" s="263" t="s">
        <v>6819</v>
      </c>
      <c r="I1960" s="263" t="s">
        <v>181</v>
      </c>
      <c r="J1960" t="s">
        <v>4807</v>
      </c>
      <c r="L1960">
        <f>IFERROR(INDEX(所属情報!$E:$E,MATCH(男子登録情報!A1960,所属情報!$A:$A,0)),"")</f>
        <v>492204</v>
      </c>
      <c r="M1960" t="str">
        <f t="shared" si="60"/>
        <v>新澤　悠人 (2)</v>
      </c>
      <c r="N1960" t="str">
        <f t="shared" si="61"/>
        <v>ﾆｲｻﾞﾜ ﾕｳﾄ</v>
      </c>
      <c r="O1960" t="str">
        <f>$J1960&amp;" "&amp;$I1960&amp;" "&amp;"("&amp;$F1960&amp;")"</f>
        <v>JPN Yuto (2)</v>
      </c>
      <c r="P1960" t="s">
        <v>4765</v>
      </c>
      <c r="Q1960" t="s">
        <v>4807</v>
      </c>
      <c r="R1960" s="118" t="str">
        <f>IF($B1960="","",RIGHT($E1960*1000+100+COUNTIF($E$2:$E1960,$E1960),9))</f>
        <v>050514106</v>
      </c>
    </row>
    <row r="1961" spans="1:18" customFormat="1" x14ac:dyDescent="0.4">
      <c r="A1961" s="259" t="s">
        <v>775</v>
      </c>
      <c r="B1961" s="259">
        <v>1960</v>
      </c>
      <c r="C1961" s="259" t="s">
        <v>6250</v>
      </c>
      <c r="D1961" s="259" t="s">
        <v>6251</v>
      </c>
      <c r="E1961" s="261">
        <v>20050402</v>
      </c>
      <c r="F1961" s="262">
        <v>2</v>
      </c>
      <c r="G1961">
        <v>27</v>
      </c>
      <c r="H1961" s="263" t="s">
        <v>495</v>
      </c>
      <c r="I1961" s="263" t="s">
        <v>103</v>
      </c>
      <c r="J1961" t="s">
        <v>4807</v>
      </c>
      <c r="L1961">
        <f>IFERROR(INDEX(所属情報!$E:$E,MATCH(男子登録情報!A1961,所属情報!$A:$A,0)),"")</f>
        <v>492204</v>
      </c>
      <c r="M1961" t="str">
        <f t="shared" si="60"/>
        <v>野田　康介 (2)</v>
      </c>
      <c r="N1961" t="str">
        <f t="shared" si="61"/>
        <v>ﾉﾀﾞ ｺｳｽｹ</v>
      </c>
      <c r="O1961" t="str">
        <f>$J1961&amp;" "&amp;$I1961&amp;" "&amp;"("&amp;$F1961&amp;")"</f>
        <v>JPN Kosuke (2)</v>
      </c>
      <c r="P1961" t="s">
        <v>4765</v>
      </c>
      <c r="Q1961" t="s">
        <v>4807</v>
      </c>
      <c r="R1961" s="118" t="str">
        <f>IF($B1961="","",RIGHT($E1961*1000+100+COUNTIF($E$2:$E1961,$E1961),9))</f>
        <v>050402105</v>
      </c>
    </row>
    <row r="1962" spans="1:18" customFormat="1" x14ac:dyDescent="0.4">
      <c r="A1962" s="259" t="s">
        <v>775</v>
      </c>
      <c r="B1962" s="259">
        <v>1961</v>
      </c>
      <c r="C1962" s="259" t="s">
        <v>6252</v>
      </c>
      <c r="D1962" s="259" t="s">
        <v>6253</v>
      </c>
      <c r="E1962" s="261">
        <v>20050410</v>
      </c>
      <c r="F1962" s="262">
        <v>2</v>
      </c>
      <c r="G1962">
        <v>27</v>
      </c>
      <c r="H1962" s="263" t="s">
        <v>178</v>
      </c>
      <c r="I1962" s="263" t="s">
        <v>181</v>
      </c>
      <c r="J1962" t="s">
        <v>4807</v>
      </c>
      <c r="L1962">
        <f>IFERROR(INDEX(所属情報!$E:$E,MATCH(男子登録情報!A1962,所属情報!$A:$A,0)),"")</f>
        <v>492204</v>
      </c>
      <c r="M1962" t="str">
        <f t="shared" si="60"/>
        <v>舛田　優翔 (2)</v>
      </c>
      <c r="N1962" t="str">
        <f t="shared" si="61"/>
        <v>ﾏｽﾀﾞ ﾕｳﾄ</v>
      </c>
      <c r="O1962" t="str">
        <f>$J1962&amp;" "&amp;$I1962&amp;" "&amp;"("&amp;$F1962&amp;")"</f>
        <v>JPN Yuto (2)</v>
      </c>
      <c r="P1962" t="s">
        <v>4765</v>
      </c>
      <c r="Q1962" t="s">
        <v>4807</v>
      </c>
      <c r="R1962" s="118" t="str">
        <f>IF($B1962="","",RIGHT($E1962*1000+100+COUNTIF($E$2:$E1962,$E1962),9))</f>
        <v>050410104</v>
      </c>
    </row>
    <row r="1963" spans="1:18" customFormat="1" x14ac:dyDescent="0.4">
      <c r="A1963" s="259" t="s">
        <v>775</v>
      </c>
      <c r="B1963" s="259">
        <v>1962</v>
      </c>
      <c r="C1963" s="259" t="s">
        <v>6254</v>
      </c>
      <c r="D1963" s="259" t="s">
        <v>6255</v>
      </c>
      <c r="E1963" s="261">
        <v>20050403</v>
      </c>
      <c r="F1963" s="262">
        <v>2</v>
      </c>
      <c r="G1963">
        <v>16</v>
      </c>
      <c r="H1963" s="263" t="s">
        <v>110</v>
      </c>
      <c r="I1963" s="263" t="s">
        <v>3036</v>
      </c>
      <c r="J1963" t="s">
        <v>4807</v>
      </c>
      <c r="L1963">
        <f>IFERROR(INDEX(所属情報!$E:$E,MATCH(男子登録情報!A1963,所属情報!$A:$A,0)),"")</f>
        <v>492204</v>
      </c>
      <c r="M1963" t="str">
        <f t="shared" si="60"/>
        <v>中村　圭思 (2)</v>
      </c>
      <c r="N1963" t="str">
        <f t="shared" si="61"/>
        <v>ﾅｶﾑﾗ ｹｲｼ</v>
      </c>
      <c r="O1963" t="str">
        <f>$J1963&amp;" "&amp;$I1963&amp;" "&amp;"("&amp;$F1963&amp;")"</f>
        <v>JPN Keishi (2)</v>
      </c>
      <c r="P1963" t="s">
        <v>4765</v>
      </c>
      <c r="Q1963" t="s">
        <v>4807</v>
      </c>
      <c r="R1963" s="118" t="str">
        <f>IF($B1963="","",RIGHT($E1963*1000+100+COUNTIF($E$2:$E1963,$E1963),9))</f>
        <v>050403102</v>
      </c>
    </row>
    <row r="1964" spans="1:18" customFormat="1" x14ac:dyDescent="0.4">
      <c r="A1964" s="259" t="s">
        <v>815</v>
      </c>
      <c r="B1964" s="259">
        <v>1963</v>
      </c>
      <c r="C1964" s="259" t="s">
        <v>3197</v>
      </c>
      <c r="D1964" s="259" t="s">
        <v>3198</v>
      </c>
      <c r="E1964" s="261">
        <v>20030217</v>
      </c>
      <c r="F1964" s="262" t="s">
        <v>150</v>
      </c>
      <c r="G1964">
        <v>27</v>
      </c>
      <c r="H1964" s="263" t="s">
        <v>3199</v>
      </c>
      <c r="I1964" s="263" t="s">
        <v>1038</v>
      </c>
      <c r="J1964" t="s">
        <v>4807</v>
      </c>
      <c r="L1964">
        <f>IFERROR(INDEX(所属情報!$E:$E,MATCH(男子登録情報!A1964,所属情報!$A:$A,0)),"")</f>
        <v>492523</v>
      </c>
      <c r="M1964" t="str">
        <f t="shared" si="60"/>
        <v>長島　聖 (M1)</v>
      </c>
      <c r="N1964" t="str">
        <f t="shared" si="61"/>
        <v>ﾅｶﾞｼﾏ ﾋｼﾞﾘ</v>
      </c>
      <c r="O1964" t="str">
        <f>$J1964&amp;" "&amp;$I1964&amp;" "&amp;"("&amp;$F1964&amp;")"</f>
        <v>JPN Hijiri (M1)</v>
      </c>
      <c r="P1964" t="s">
        <v>4765</v>
      </c>
      <c r="Q1964" t="s">
        <v>4807</v>
      </c>
      <c r="R1964" s="118" t="str">
        <f>IF($B1964="","",RIGHT($E1964*1000+100+COUNTIF($E$2:$E1964,$E1964),9))</f>
        <v>030217101</v>
      </c>
    </row>
    <row r="1965" spans="1:18" customFormat="1" x14ac:dyDescent="0.4">
      <c r="A1965" s="259" t="s">
        <v>815</v>
      </c>
      <c r="B1965" s="259">
        <v>1964</v>
      </c>
      <c r="C1965" s="259" t="s">
        <v>3200</v>
      </c>
      <c r="D1965" s="259" t="s">
        <v>3201</v>
      </c>
      <c r="E1965" s="261">
        <v>20030726</v>
      </c>
      <c r="F1965" s="262">
        <v>4</v>
      </c>
      <c r="G1965">
        <v>27</v>
      </c>
      <c r="H1965" s="263" t="s">
        <v>620</v>
      </c>
      <c r="I1965" s="263" t="s">
        <v>132</v>
      </c>
      <c r="J1965" t="s">
        <v>4807</v>
      </c>
      <c r="L1965">
        <f>IFERROR(INDEX(所属情報!$E:$E,MATCH(男子登録情報!A1965,所属情報!$A:$A,0)),"")</f>
        <v>492523</v>
      </c>
      <c r="M1965" t="str">
        <f t="shared" si="60"/>
        <v>河崎　侑真 (4)</v>
      </c>
      <c r="N1965" t="str">
        <f t="shared" si="61"/>
        <v>ｶﾜｻｷ ﾕｳﾏ</v>
      </c>
      <c r="O1965" t="str">
        <f>$J1965&amp;" "&amp;$I1965&amp;" "&amp;"("&amp;$F1965&amp;")"</f>
        <v>JPN Yuma (4)</v>
      </c>
      <c r="P1965" t="s">
        <v>4765</v>
      </c>
      <c r="Q1965" t="s">
        <v>4807</v>
      </c>
      <c r="R1965" s="118" t="str">
        <f>IF($B1965="","",RIGHT($E1965*1000+100+COUNTIF($E$2:$E1965,$E1965),9))</f>
        <v>030726103</v>
      </c>
    </row>
    <row r="1966" spans="1:18" customFormat="1" x14ac:dyDescent="0.4">
      <c r="A1966" s="259" t="s">
        <v>815</v>
      </c>
      <c r="B1966" s="259">
        <v>1965</v>
      </c>
      <c r="C1966" s="259" t="s">
        <v>3202</v>
      </c>
      <c r="D1966" s="259" t="s">
        <v>3203</v>
      </c>
      <c r="E1966" s="261">
        <v>20040117</v>
      </c>
      <c r="F1966" s="262">
        <v>4</v>
      </c>
      <c r="G1966">
        <v>27</v>
      </c>
      <c r="H1966" s="263" t="s">
        <v>3204</v>
      </c>
      <c r="I1966" s="263" t="s">
        <v>747</v>
      </c>
      <c r="J1966" t="s">
        <v>4807</v>
      </c>
      <c r="L1966">
        <f>IFERROR(INDEX(所属情報!$E:$E,MATCH(男子登録情報!A1966,所属情報!$A:$A,0)),"")</f>
        <v>492523</v>
      </c>
      <c r="M1966" t="str">
        <f t="shared" si="60"/>
        <v>前口　将志 (4)</v>
      </c>
      <c r="N1966" t="str">
        <f t="shared" si="61"/>
        <v>ﾏｴｸﾞﾁ ﾏｻｼ</v>
      </c>
      <c r="O1966" t="str">
        <f>$J1966&amp;" "&amp;$I1966&amp;" "&amp;"("&amp;$F1966&amp;")"</f>
        <v>JPN Masashi (4)</v>
      </c>
      <c r="P1966" t="s">
        <v>4765</v>
      </c>
      <c r="Q1966" t="s">
        <v>4807</v>
      </c>
      <c r="R1966" s="118" t="str">
        <f>IF($B1966="","",RIGHT($E1966*1000+100+COUNTIF($E$2:$E1966,$E1966),9))</f>
        <v>040117102</v>
      </c>
    </row>
    <row r="1967" spans="1:18" customFormat="1" x14ac:dyDescent="0.4">
      <c r="A1967" s="259" t="s">
        <v>815</v>
      </c>
      <c r="B1967" s="259">
        <v>1966</v>
      </c>
      <c r="C1967" s="259" t="s">
        <v>3205</v>
      </c>
      <c r="D1967" s="259" t="s">
        <v>3206</v>
      </c>
      <c r="E1967" s="261">
        <v>20031022</v>
      </c>
      <c r="F1967" s="262">
        <v>4</v>
      </c>
      <c r="G1967">
        <v>27</v>
      </c>
      <c r="H1967" s="263" t="s">
        <v>211</v>
      </c>
      <c r="I1967" s="263" t="s">
        <v>433</v>
      </c>
      <c r="J1967" t="s">
        <v>4807</v>
      </c>
      <c r="L1967">
        <f>IFERROR(INDEX(所属情報!$E:$E,MATCH(男子登録情報!A1967,所属情報!$A:$A,0)),"")</f>
        <v>492523</v>
      </c>
      <c r="M1967" t="str">
        <f t="shared" si="60"/>
        <v>阿部　慶己 (4)</v>
      </c>
      <c r="N1967" t="str">
        <f t="shared" si="61"/>
        <v>ｱﾍﾞ ﾖｼｷ</v>
      </c>
      <c r="O1967" t="str">
        <f>$J1967&amp;" "&amp;$I1967&amp;" "&amp;"("&amp;$F1967&amp;")"</f>
        <v>JPN Yoshiki (4)</v>
      </c>
      <c r="P1967" t="s">
        <v>4765</v>
      </c>
      <c r="Q1967" t="s">
        <v>4807</v>
      </c>
      <c r="R1967" s="118" t="str">
        <f>IF($B1967="","",RIGHT($E1967*1000+100+COUNTIF($E$2:$E1967,$E1967),9))</f>
        <v>031022101</v>
      </c>
    </row>
    <row r="1968" spans="1:18" customFormat="1" x14ac:dyDescent="0.4">
      <c r="A1968" s="259" t="s">
        <v>815</v>
      </c>
      <c r="B1968" s="259">
        <v>1967</v>
      </c>
      <c r="C1968" s="259" t="s">
        <v>4167</v>
      </c>
      <c r="D1968" s="259" t="s">
        <v>4168</v>
      </c>
      <c r="E1968" s="261">
        <v>20040520</v>
      </c>
      <c r="F1968" s="262">
        <v>3</v>
      </c>
      <c r="G1968">
        <v>28</v>
      </c>
      <c r="H1968" s="263" t="s">
        <v>827</v>
      </c>
      <c r="I1968" s="263" t="s">
        <v>3098</v>
      </c>
      <c r="J1968" t="s">
        <v>4807</v>
      </c>
      <c r="L1968">
        <f>IFERROR(INDEX(所属情報!$E:$E,MATCH(男子登録情報!A1968,所属情報!$A:$A,0)),"")</f>
        <v>492523</v>
      </c>
      <c r="M1968" t="str">
        <f t="shared" si="60"/>
        <v>阿嘉　克浩 (3)</v>
      </c>
      <c r="N1968" t="str">
        <f t="shared" si="61"/>
        <v>ｱｶﾞ ｶﾂﾋﾛ</v>
      </c>
      <c r="O1968" t="str">
        <f>$J1968&amp;" "&amp;$I1968&amp;" "&amp;"("&amp;$F1968&amp;")"</f>
        <v>JPN Katsuhiro (3)</v>
      </c>
      <c r="P1968" t="s">
        <v>4765</v>
      </c>
      <c r="Q1968" t="s">
        <v>4807</v>
      </c>
      <c r="R1968" s="118" t="str">
        <f>IF($B1968="","",RIGHT($E1968*1000+100+COUNTIF($E$2:$E1968,$E1968),9))</f>
        <v>040520103</v>
      </c>
    </row>
    <row r="1969" spans="1:18" customFormat="1" x14ac:dyDescent="0.4">
      <c r="A1969" s="259" t="s">
        <v>815</v>
      </c>
      <c r="B1969" s="259">
        <v>1968</v>
      </c>
      <c r="C1969" s="259" t="s">
        <v>4169</v>
      </c>
      <c r="D1969" s="259" t="s">
        <v>4170</v>
      </c>
      <c r="E1969" s="261">
        <v>20050218</v>
      </c>
      <c r="F1969" s="262">
        <v>3</v>
      </c>
      <c r="G1969">
        <v>26</v>
      </c>
      <c r="H1969" s="263" t="s">
        <v>108</v>
      </c>
      <c r="I1969" s="263" t="s">
        <v>105</v>
      </c>
      <c r="J1969" t="s">
        <v>4807</v>
      </c>
      <c r="L1969">
        <f>IFERROR(INDEX(所属情報!$E:$E,MATCH(男子登録情報!A1969,所属情報!$A:$A,0)),"")</f>
        <v>492523</v>
      </c>
      <c r="M1969" t="str">
        <f t="shared" si="60"/>
        <v>田中　琉喜 (3)</v>
      </c>
      <c r="N1969" t="str">
        <f t="shared" si="61"/>
        <v>ﾀﾅｶ ﾘｭｳｷ</v>
      </c>
      <c r="O1969" t="str">
        <f>$J1969&amp;" "&amp;$I1969&amp;" "&amp;"("&amp;$F1969&amp;")"</f>
        <v>JPN Ryuki (3)</v>
      </c>
      <c r="P1969" t="s">
        <v>4765</v>
      </c>
      <c r="Q1969" t="s">
        <v>4807</v>
      </c>
      <c r="R1969" s="118" t="str">
        <f>IF($B1969="","",RIGHT($E1969*1000+100+COUNTIF($E$2:$E1969,$E1969),9))</f>
        <v>050218101</v>
      </c>
    </row>
    <row r="1970" spans="1:18" customFormat="1" x14ac:dyDescent="0.4">
      <c r="A1970" s="259" t="s">
        <v>815</v>
      </c>
      <c r="B1970" s="259">
        <v>1969</v>
      </c>
      <c r="C1970" s="259" t="s">
        <v>4171</v>
      </c>
      <c r="D1970" s="259" t="s">
        <v>4172</v>
      </c>
      <c r="E1970" s="261">
        <v>20040917</v>
      </c>
      <c r="F1970" s="262">
        <v>3</v>
      </c>
      <c r="G1970">
        <v>27</v>
      </c>
      <c r="H1970" s="263" t="s">
        <v>347</v>
      </c>
      <c r="I1970" s="263" t="s">
        <v>222</v>
      </c>
      <c r="J1970" t="s">
        <v>4807</v>
      </c>
      <c r="L1970">
        <f>IFERROR(INDEX(所属情報!$E:$E,MATCH(男子登録情報!A1970,所属情報!$A:$A,0)),"")</f>
        <v>492523</v>
      </c>
      <c r="M1970" t="str">
        <f t="shared" si="60"/>
        <v>太田　遙人 (3)</v>
      </c>
      <c r="N1970" t="str">
        <f t="shared" si="61"/>
        <v>ｵｵﾀ ﾊﾙﾄ</v>
      </c>
      <c r="O1970" t="str">
        <f>$J1970&amp;" "&amp;$I1970&amp;" "&amp;"("&amp;$F1970&amp;")"</f>
        <v>JPN Haruto (3)</v>
      </c>
      <c r="P1970" t="s">
        <v>4765</v>
      </c>
      <c r="Q1970" t="s">
        <v>4807</v>
      </c>
      <c r="R1970" s="118" t="str">
        <f>IF($B1970="","",RIGHT($E1970*1000+100+COUNTIF($E$2:$E1970,$E1970),9))</f>
        <v>040917102</v>
      </c>
    </row>
    <row r="1971" spans="1:18" customFormat="1" x14ac:dyDescent="0.4">
      <c r="A1971" s="259" t="s">
        <v>815</v>
      </c>
      <c r="B1971" s="259">
        <v>1970</v>
      </c>
      <c r="C1971" s="259" t="s">
        <v>4173</v>
      </c>
      <c r="D1971" s="259" t="s">
        <v>4174</v>
      </c>
      <c r="E1971" s="261">
        <v>20040916</v>
      </c>
      <c r="F1971" s="262">
        <v>3</v>
      </c>
      <c r="G1971">
        <v>28</v>
      </c>
      <c r="H1971" s="263" t="s">
        <v>87</v>
      </c>
      <c r="I1971" s="263" t="s">
        <v>455</v>
      </c>
      <c r="J1971" t="s">
        <v>4807</v>
      </c>
      <c r="L1971">
        <f>IFERROR(INDEX(所属情報!$E:$E,MATCH(男子登録情報!A1971,所属情報!$A:$A,0)),"")</f>
        <v>492523</v>
      </c>
      <c r="M1971" t="str">
        <f t="shared" si="60"/>
        <v>小林　純也 (3)</v>
      </c>
      <c r="N1971" t="str">
        <f t="shared" si="61"/>
        <v>ｺﾊﾞﾔｼ ｼﾞｭﾝﾔ</v>
      </c>
      <c r="O1971" t="str">
        <f>$J1971&amp;" "&amp;$I1971&amp;" "&amp;"("&amp;$F1971&amp;")"</f>
        <v>JPN Junya (3)</v>
      </c>
      <c r="P1971" t="s">
        <v>4765</v>
      </c>
      <c r="Q1971" t="s">
        <v>4807</v>
      </c>
      <c r="R1971" s="118" t="str">
        <f>IF($B1971="","",RIGHT($E1971*1000+100+COUNTIF($E$2:$E1971,$E1971),9))</f>
        <v>040916101</v>
      </c>
    </row>
    <row r="1972" spans="1:18" customFormat="1" x14ac:dyDescent="0.4">
      <c r="A1972" s="259" t="s">
        <v>815</v>
      </c>
      <c r="B1972" s="259">
        <v>1971</v>
      </c>
      <c r="C1972" s="259" t="s">
        <v>4175</v>
      </c>
      <c r="D1972" s="259" t="s">
        <v>1875</v>
      </c>
      <c r="E1972" s="261">
        <v>20041113</v>
      </c>
      <c r="F1972" s="262">
        <v>3</v>
      </c>
      <c r="G1972">
        <v>28</v>
      </c>
      <c r="H1972" s="263" t="s">
        <v>1876</v>
      </c>
      <c r="I1972" s="263" t="s">
        <v>37</v>
      </c>
      <c r="J1972" t="s">
        <v>4807</v>
      </c>
      <c r="L1972">
        <f>IFERROR(INDEX(所属情報!$E:$E,MATCH(男子登録情報!A1972,所属情報!$A:$A,0)),"")</f>
        <v>492523</v>
      </c>
      <c r="M1972" t="str">
        <f t="shared" si="60"/>
        <v>栗本　悠生 (3)</v>
      </c>
      <c r="N1972" t="str">
        <f t="shared" si="61"/>
        <v>ｸﾘﾓﾄ ﾊﾙｷ</v>
      </c>
      <c r="O1972" t="str">
        <f>$J1972&amp;" "&amp;$I1972&amp;" "&amp;"("&amp;$F1972&amp;")"</f>
        <v>JPN Haruki (3)</v>
      </c>
      <c r="P1972" t="s">
        <v>4765</v>
      </c>
      <c r="Q1972" t="s">
        <v>4807</v>
      </c>
      <c r="R1972" s="118" t="str">
        <f>IF($B1972="","",RIGHT($E1972*1000+100+COUNTIF($E$2:$E1972,$E1972),9))</f>
        <v>041113102</v>
      </c>
    </row>
    <row r="1973" spans="1:18" customFormat="1" x14ac:dyDescent="0.4">
      <c r="A1973" s="259" t="s">
        <v>815</v>
      </c>
      <c r="B1973" s="259">
        <v>1972</v>
      </c>
      <c r="C1973" s="259" t="s">
        <v>6256</v>
      </c>
      <c r="D1973" s="259" t="s">
        <v>6257</v>
      </c>
      <c r="E1973" s="261">
        <v>20051021</v>
      </c>
      <c r="F1973" s="262">
        <v>2</v>
      </c>
      <c r="G1973">
        <v>49</v>
      </c>
      <c r="H1973" s="263" t="s">
        <v>120</v>
      </c>
      <c r="I1973" s="263" t="s">
        <v>6820</v>
      </c>
      <c r="J1973" t="s">
        <v>4807</v>
      </c>
      <c r="L1973">
        <f>IFERROR(INDEX(所属情報!$E:$E,MATCH(男子登録情報!A1973,所属情報!$A:$A,0)),"")</f>
        <v>492523</v>
      </c>
      <c r="M1973" t="str">
        <f t="shared" si="60"/>
        <v>岡本　真空 (2)</v>
      </c>
      <c r="N1973" t="str">
        <f t="shared" si="61"/>
        <v>ｵｶﾓﾄ ﾏｿﾗ</v>
      </c>
      <c r="O1973" t="str">
        <f>$J1973&amp;" "&amp;$I1973&amp;" "&amp;"("&amp;$F1973&amp;")"</f>
        <v>JPN Masora (2)</v>
      </c>
      <c r="P1973" t="s">
        <v>4765</v>
      </c>
      <c r="Q1973" t="s">
        <v>4807</v>
      </c>
      <c r="R1973" s="118" t="str">
        <f>IF($B1973="","",RIGHT($E1973*1000+100+COUNTIF($E$2:$E1973,$E1973),9))</f>
        <v>051021101</v>
      </c>
    </row>
    <row r="1974" spans="1:18" customFormat="1" x14ac:dyDescent="0.4">
      <c r="A1974" s="259" t="s">
        <v>815</v>
      </c>
      <c r="B1974" s="259">
        <v>1973</v>
      </c>
      <c r="C1974" s="259" t="s">
        <v>6258</v>
      </c>
      <c r="D1974" s="259" t="s">
        <v>6259</v>
      </c>
      <c r="E1974" s="261">
        <v>20050927</v>
      </c>
      <c r="F1974" s="262">
        <v>2</v>
      </c>
      <c r="G1974">
        <v>27</v>
      </c>
      <c r="H1974" s="263" t="s">
        <v>6821</v>
      </c>
      <c r="I1974" s="263" t="s">
        <v>55</v>
      </c>
      <c r="J1974" t="s">
        <v>4807</v>
      </c>
      <c r="L1974">
        <f>IFERROR(INDEX(所属情報!$E:$E,MATCH(男子登録情報!A1974,所属情報!$A:$A,0)),"")</f>
        <v>492523</v>
      </c>
      <c r="M1974" t="str">
        <f t="shared" si="60"/>
        <v>山森　涼風 (2)</v>
      </c>
      <c r="N1974" t="str">
        <f t="shared" si="61"/>
        <v>ﾔﾏﾓﾘ ﾘｮｳ</v>
      </c>
      <c r="O1974" t="str">
        <f>$J1974&amp;" "&amp;$I1974&amp;" "&amp;"("&amp;$F1974&amp;")"</f>
        <v>JPN Ryo (2)</v>
      </c>
      <c r="P1974" t="s">
        <v>4764</v>
      </c>
      <c r="Q1974" t="s">
        <v>4807</v>
      </c>
      <c r="R1974" s="118" t="str">
        <f>IF($B1974="","",RIGHT($E1974*1000+100+COUNTIF($E$2:$E1974,$E1974),9))</f>
        <v>050927102</v>
      </c>
    </row>
    <row r="1975" spans="1:18" customFormat="1" x14ac:dyDescent="0.4">
      <c r="A1975" s="259" t="s">
        <v>815</v>
      </c>
      <c r="B1975" s="259">
        <v>1974</v>
      </c>
      <c r="C1975" s="259" t="s">
        <v>6260</v>
      </c>
      <c r="D1975" s="259" t="s">
        <v>6261</v>
      </c>
      <c r="E1975" s="261">
        <v>20060208</v>
      </c>
      <c r="F1975" s="262">
        <v>2</v>
      </c>
      <c r="G1975">
        <v>27</v>
      </c>
      <c r="H1975" s="263" t="s">
        <v>169</v>
      </c>
      <c r="I1975" s="263" t="s">
        <v>185</v>
      </c>
      <c r="J1975" t="s">
        <v>4807</v>
      </c>
      <c r="L1975">
        <f>IFERROR(INDEX(所属情報!$E:$E,MATCH(男子登録情報!A1975,所属情報!$A:$A,0)),"")</f>
        <v>492523</v>
      </c>
      <c r="M1975" t="str">
        <f t="shared" si="60"/>
        <v>山下　大輝 (2)</v>
      </c>
      <c r="N1975" t="str">
        <f t="shared" si="61"/>
        <v>ﾔﾏｼﾀ ﾀﾞｲｷ</v>
      </c>
      <c r="O1975" t="str">
        <f>$J1975&amp;" "&amp;$I1975&amp;" "&amp;"("&amp;$F1975&amp;")"</f>
        <v>JPN Daiki (2)</v>
      </c>
      <c r="P1975" t="s">
        <v>4764</v>
      </c>
      <c r="Q1975" t="s">
        <v>4807</v>
      </c>
      <c r="R1975" s="118" t="str">
        <f>IF($B1975="","",RIGHT($E1975*1000+100+COUNTIF($E$2:$E1975,$E1975),9))</f>
        <v>060208104</v>
      </c>
    </row>
    <row r="1976" spans="1:18" customFormat="1" x14ac:dyDescent="0.4">
      <c r="A1976" s="259" t="s">
        <v>903</v>
      </c>
      <c r="B1976" s="259">
        <v>1975</v>
      </c>
      <c r="C1976" s="259" t="s">
        <v>3283</v>
      </c>
      <c r="D1976" s="259" t="s">
        <v>3284</v>
      </c>
      <c r="E1976" s="261">
        <v>20030718</v>
      </c>
      <c r="F1976" s="262">
        <v>4</v>
      </c>
      <c r="G1976">
        <v>26</v>
      </c>
      <c r="H1976" s="263" t="s">
        <v>961</v>
      </c>
      <c r="I1976" s="263" t="s">
        <v>3285</v>
      </c>
      <c r="J1976" t="s">
        <v>4807</v>
      </c>
      <c r="L1976">
        <f>IFERROR(INDEX(所属情報!$E:$E,MATCH(男子登録情報!A1976,所属情報!$A:$A,0)),"")</f>
        <v>492187</v>
      </c>
      <c r="M1976" t="str">
        <f t="shared" si="60"/>
        <v>黒木　俊吾 (4)</v>
      </c>
      <c r="N1976" t="str">
        <f t="shared" si="61"/>
        <v>ｸﾛｷ ｼｭﾝｺﾞ</v>
      </c>
      <c r="O1976" t="str">
        <f>$J1976&amp;" "&amp;$I1976&amp;" "&amp;"("&amp;$F1976&amp;")"</f>
        <v>JPN Shungo (4)</v>
      </c>
      <c r="P1976" t="s">
        <v>4764</v>
      </c>
      <c r="Q1976" t="s">
        <v>4807</v>
      </c>
      <c r="R1976" s="118" t="str">
        <f>IF($B1976="","",RIGHT($E1976*1000+100+COUNTIF($E$2:$E1976,$E1976),9))</f>
        <v>030718104</v>
      </c>
    </row>
    <row r="1977" spans="1:18" customFormat="1" x14ac:dyDescent="0.4">
      <c r="A1977" s="259" t="s">
        <v>903</v>
      </c>
      <c r="B1977" s="259">
        <v>1976</v>
      </c>
      <c r="C1977" s="259" t="s">
        <v>3286</v>
      </c>
      <c r="D1977" s="259" t="s">
        <v>3287</v>
      </c>
      <c r="E1977" s="261">
        <v>20040222</v>
      </c>
      <c r="F1977" s="262">
        <v>4</v>
      </c>
      <c r="G1977">
        <v>26</v>
      </c>
      <c r="H1977" s="263" t="s">
        <v>3068</v>
      </c>
      <c r="I1977" s="263" t="s">
        <v>1083</v>
      </c>
      <c r="J1977" t="s">
        <v>4807</v>
      </c>
      <c r="L1977">
        <f>IFERROR(INDEX(所属情報!$E:$E,MATCH(男子登録情報!A1977,所属情報!$A:$A,0)),"")</f>
        <v>492187</v>
      </c>
      <c r="M1977" t="str">
        <f t="shared" si="60"/>
        <v>島　向陽 (4)</v>
      </c>
      <c r="N1977" t="str">
        <f t="shared" si="61"/>
        <v>ｼﾏ ﾋﾅﾀ</v>
      </c>
      <c r="O1977" t="str">
        <f>$J1977&amp;" "&amp;$I1977&amp;" "&amp;"("&amp;$F1977&amp;")"</f>
        <v>JPN Hinata (4)</v>
      </c>
      <c r="P1977" t="s">
        <v>4766</v>
      </c>
      <c r="Q1977" t="s">
        <v>4807</v>
      </c>
      <c r="R1977" s="118" t="str">
        <f>IF($B1977="","",RIGHT($E1977*1000+100+COUNTIF($E$2:$E1977,$E1977),9))</f>
        <v>040222101</v>
      </c>
    </row>
    <row r="1978" spans="1:18" customFormat="1" x14ac:dyDescent="0.4">
      <c r="A1978" s="259" t="s">
        <v>903</v>
      </c>
      <c r="B1978" s="259">
        <v>1977</v>
      </c>
      <c r="C1978" s="259" t="s">
        <v>4252</v>
      </c>
      <c r="D1978" s="259" t="s">
        <v>4253</v>
      </c>
      <c r="E1978" s="261">
        <v>20040408</v>
      </c>
      <c r="F1978" s="262">
        <v>3</v>
      </c>
      <c r="G1978">
        <v>49</v>
      </c>
      <c r="H1978" s="263" t="s">
        <v>4623</v>
      </c>
      <c r="I1978" s="263" t="s">
        <v>36</v>
      </c>
      <c r="J1978" t="s">
        <v>4807</v>
      </c>
      <c r="L1978">
        <f>IFERROR(INDEX(所属情報!$E:$E,MATCH(男子登録情報!A1978,所属情報!$A:$A,0)),"")</f>
        <v>492187</v>
      </c>
      <c r="M1978" t="str">
        <f t="shared" si="60"/>
        <v>小森　優輝 (3)</v>
      </c>
      <c r="N1978" t="str">
        <f t="shared" si="61"/>
        <v>ｺﾓﾘ ﾕｳｷ</v>
      </c>
      <c r="O1978" t="str">
        <f>$J1978&amp;" "&amp;$I1978&amp;" "&amp;"("&amp;$F1978&amp;")"</f>
        <v>JPN Yuki (3)</v>
      </c>
      <c r="P1978" t="s">
        <v>4764</v>
      </c>
      <c r="Q1978" t="s">
        <v>4807</v>
      </c>
      <c r="R1978" s="118" t="str">
        <f>IF($B1978="","",RIGHT($E1978*1000+100+COUNTIF($E$2:$E1978,$E1978),9))</f>
        <v>040408103</v>
      </c>
    </row>
    <row r="1979" spans="1:18" customFormat="1" x14ac:dyDescent="0.4">
      <c r="A1979" s="259" t="s">
        <v>903</v>
      </c>
      <c r="B1979" s="259">
        <v>1978</v>
      </c>
      <c r="C1979" s="259" t="s">
        <v>4254</v>
      </c>
      <c r="D1979" s="259" t="s">
        <v>4255</v>
      </c>
      <c r="E1979" s="261">
        <v>20041204</v>
      </c>
      <c r="F1979" s="262">
        <v>3</v>
      </c>
      <c r="G1979">
        <v>49</v>
      </c>
      <c r="H1979" s="263" t="s">
        <v>4624</v>
      </c>
      <c r="I1979" s="263" t="s">
        <v>4625</v>
      </c>
      <c r="J1979" t="s">
        <v>4807</v>
      </c>
      <c r="L1979">
        <f>IFERROR(INDEX(所属情報!$E:$E,MATCH(男子登録情報!A1979,所属情報!$A:$A,0)),"")</f>
        <v>492187</v>
      </c>
      <c r="M1979" t="str">
        <f t="shared" si="60"/>
        <v>花尾　宏仁 (3)</v>
      </c>
      <c r="N1979" t="str">
        <f t="shared" si="61"/>
        <v>ﾊﾅｵ ﾋﾛﾏｻ</v>
      </c>
      <c r="O1979" t="str">
        <f>$J1979&amp;" "&amp;$I1979&amp;" "&amp;"("&amp;$F1979&amp;")"</f>
        <v>JPN Hiromasa (3)</v>
      </c>
      <c r="P1979" t="s">
        <v>4764</v>
      </c>
      <c r="Q1979" t="s">
        <v>4807</v>
      </c>
      <c r="R1979" s="118" t="str">
        <f>IF($B1979="","",RIGHT($E1979*1000+100+COUNTIF($E$2:$E1979,$E1979),9))</f>
        <v>041204102</v>
      </c>
    </row>
    <row r="1980" spans="1:18" customFormat="1" x14ac:dyDescent="0.4">
      <c r="A1980" s="259" t="s">
        <v>903</v>
      </c>
      <c r="B1980" s="259">
        <v>1979</v>
      </c>
      <c r="C1980" s="259" t="s">
        <v>6262</v>
      </c>
      <c r="D1980" s="259" t="s">
        <v>6263</v>
      </c>
      <c r="E1980" s="261">
        <v>20050504</v>
      </c>
      <c r="F1980" s="262">
        <v>2</v>
      </c>
      <c r="G1980">
        <v>49</v>
      </c>
      <c r="H1980" s="263" t="s">
        <v>233</v>
      </c>
      <c r="I1980" s="263" t="s">
        <v>3033</v>
      </c>
      <c r="J1980" t="s">
        <v>4807</v>
      </c>
      <c r="L1980">
        <f>IFERROR(INDEX(所属情報!$E:$E,MATCH(男子登録情報!A1980,所属情報!$A:$A,0)),"")</f>
        <v>492187</v>
      </c>
      <c r="M1980" t="str">
        <f t="shared" si="60"/>
        <v>松田　一太 (2)</v>
      </c>
      <c r="N1980" t="str">
        <f t="shared" si="61"/>
        <v>ﾏﾂﾀﾞ ｲﾁﾀ</v>
      </c>
      <c r="O1980" t="str">
        <f>$J1980&amp;" "&amp;$I1980&amp;" "&amp;"("&amp;$F1980&amp;")"</f>
        <v>JPN Ichita (2)</v>
      </c>
      <c r="P1980" t="s">
        <v>4764</v>
      </c>
      <c r="Q1980" t="s">
        <v>4807</v>
      </c>
      <c r="R1980" s="118" t="str">
        <f>IF($B1980="","",RIGHT($E1980*1000+100+COUNTIF($E$2:$E1980,$E1980),9))</f>
        <v>050504101</v>
      </c>
    </row>
    <row r="1981" spans="1:18" customFormat="1" x14ac:dyDescent="0.4">
      <c r="A1981" s="259" t="s">
        <v>903</v>
      </c>
      <c r="B1981" s="259">
        <v>1980</v>
      </c>
      <c r="C1981" s="259" t="s">
        <v>6264</v>
      </c>
      <c r="D1981" s="259" t="s">
        <v>6265</v>
      </c>
      <c r="E1981" s="261">
        <v>20050527</v>
      </c>
      <c r="F1981" s="262">
        <v>2</v>
      </c>
      <c r="G1981">
        <v>49</v>
      </c>
      <c r="H1981" s="263" t="s">
        <v>6822</v>
      </c>
      <c r="I1981" s="263" t="s">
        <v>365</v>
      </c>
      <c r="J1981" t="s">
        <v>4807</v>
      </c>
      <c r="L1981">
        <f>IFERROR(INDEX(所属情報!$E:$E,MATCH(男子登録情報!A1981,所属情報!$A:$A,0)),"")</f>
        <v>492187</v>
      </c>
      <c r="M1981" t="str">
        <f t="shared" si="60"/>
        <v>徳島　泰生 (2)</v>
      </c>
      <c r="N1981" t="str">
        <f t="shared" si="61"/>
        <v>ﾄｸｼﾏ ﾀｲｷ</v>
      </c>
      <c r="O1981" t="str">
        <f>$J1981&amp;" "&amp;$I1981&amp;" "&amp;"("&amp;$F1981&amp;")"</f>
        <v>JPN Taiki (2)</v>
      </c>
      <c r="P1981" t="s">
        <v>4764</v>
      </c>
      <c r="Q1981" t="s">
        <v>4807</v>
      </c>
      <c r="R1981" s="118" t="str">
        <f>IF($B1981="","",RIGHT($E1981*1000+100+COUNTIF($E$2:$E1981,$E1981),9))</f>
        <v>050527104</v>
      </c>
    </row>
    <row r="1982" spans="1:18" customFormat="1" x14ac:dyDescent="0.4">
      <c r="A1982" s="259" t="s">
        <v>903</v>
      </c>
      <c r="B1982" s="259">
        <v>1981</v>
      </c>
      <c r="C1982" s="259" t="s">
        <v>6266</v>
      </c>
      <c r="D1982" s="259" t="s">
        <v>6267</v>
      </c>
      <c r="E1982" s="261">
        <v>20050528</v>
      </c>
      <c r="F1982" s="262">
        <v>2</v>
      </c>
      <c r="G1982">
        <v>49</v>
      </c>
      <c r="H1982" s="263" t="s">
        <v>6823</v>
      </c>
      <c r="I1982" s="263" t="s">
        <v>146</v>
      </c>
      <c r="J1982" t="s">
        <v>4807</v>
      </c>
      <c r="L1982">
        <f>IFERROR(INDEX(所属情報!$E:$E,MATCH(男子登録情報!A1982,所属情報!$A:$A,0)),"")</f>
        <v>492187</v>
      </c>
      <c r="M1982" t="str">
        <f t="shared" si="60"/>
        <v>星川　優生 (2)</v>
      </c>
      <c r="N1982" t="str">
        <f t="shared" si="61"/>
        <v>ﾎｼｶﾜ ﾕｳｾｲ</v>
      </c>
      <c r="O1982" t="str">
        <f>$J1982&amp;" "&amp;$I1982&amp;" "&amp;"("&amp;$F1982&amp;")"</f>
        <v>JPN Yusei (2)</v>
      </c>
      <c r="P1982" t="s">
        <v>4764</v>
      </c>
      <c r="Q1982" t="s">
        <v>4807</v>
      </c>
      <c r="R1982" s="118" t="str">
        <f>IF($B1982="","",RIGHT($E1982*1000+100+COUNTIF($E$2:$E1982,$E1982),9))</f>
        <v>050528103</v>
      </c>
    </row>
    <row r="1983" spans="1:18" customFormat="1" x14ac:dyDescent="0.4">
      <c r="A1983" s="259" t="s">
        <v>903</v>
      </c>
      <c r="B1983" s="259">
        <v>1982</v>
      </c>
      <c r="C1983" s="259" t="s">
        <v>6268</v>
      </c>
      <c r="D1983" s="259" t="s">
        <v>6269</v>
      </c>
      <c r="E1983" s="261">
        <v>20050528</v>
      </c>
      <c r="F1983" s="262">
        <v>2</v>
      </c>
      <c r="G1983">
        <v>49</v>
      </c>
      <c r="H1983" s="263" t="s">
        <v>6824</v>
      </c>
      <c r="I1983" s="263" t="s">
        <v>6825</v>
      </c>
      <c r="J1983" t="s">
        <v>4807</v>
      </c>
      <c r="L1983">
        <f>IFERROR(INDEX(所属情報!$E:$E,MATCH(男子登録情報!A1983,所属情報!$A:$A,0)),"")</f>
        <v>492187</v>
      </c>
      <c r="M1983" t="str">
        <f t="shared" si="60"/>
        <v>古中　睦人 (2)</v>
      </c>
      <c r="N1983" t="str">
        <f t="shared" si="61"/>
        <v>ﾌﾙﾅｶ ﾑﾂﾄ</v>
      </c>
      <c r="O1983" t="str">
        <f>$J1983&amp;" "&amp;$I1983&amp;" "&amp;"("&amp;$F1983&amp;")"</f>
        <v>JPN Mutsuto (2)</v>
      </c>
      <c r="P1983" t="s">
        <v>4764</v>
      </c>
      <c r="Q1983" t="s">
        <v>4807</v>
      </c>
      <c r="R1983" s="118" t="str">
        <f>IF($B1983="","",RIGHT($E1983*1000+100+COUNTIF($E$2:$E1983,$E1983),9))</f>
        <v>050528104</v>
      </c>
    </row>
    <row r="1984" spans="1:18" customFormat="1" x14ac:dyDescent="0.4">
      <c r="A1984" s="259" t="s">
        <v>903</v>
      </c>
      <c r="B1984" s="259">
        <v>1983</v>
      </c>
      <c r="C1984" s="259" t="s">
        <v>6270</v>
      </c>
      <c r="D1984" s="259" t="s">
        <v>6271</v>
      </c>
      <c r="E1984" s="261">
        <v>20060304</v>
      </c>
      <c r="F1984" s="262">
        <v>2</v>
      </c>
      <c r="G1984">
        <v>49</v>
      </c>
      <c r="H1984" s="263" t="s">
        <v>244</v>
      </c>
      <c r="I1984" s="263" t="s">
        <v>6826</v>
      </c>
      <c r="J1984" t="s">
        <v>4807</v>
      </c>
      <c r="L1984">
        <f>IFERROR(INDEX(所属情報!$E:$E,MATCH(男子登録情報!A1984,所属情報!$A:$A,0)),"")</f>
        <v>492187</v>
      </c>
      <c r="M1984" t="str">
        <f t="shared" si="60"/>
        <v>山本　明生 (2)</v>
      </c>
      <c r="N1984" t="str">
        <f t="shared" si="61"/>
        <v>ﾔﾏﾓﾄ ｱｷｵ</v>
      </c>
      <c r="O1984" t="str">
        <f>$J1984&amp;" "&amp;$I1984&amp;" "&amp;"("&amp;$F1984&amp;")"</f>
        <v>JPN Akio (2)</v>
      </c>
      <c r="P1984" t="s">
        <v>4764</v>
      </c>
      <c r="Q1984" t="s">
        <v>4807</v>
      </c>
      <c r="R1984" s="118" t="str">
        <f>IF($B1984="","",RIGHT($E1984*1000+100+COUNTIF($E$2:$E1984,$E1984),9))</f>
        <v>060304102</v>
      </c>
    </row>
    <row r="1985" spans="1:18" customFormat="1" x14ac:dyDescent="0.4">
      <c r="A1985" s="259" t="s">
        <v>788</v>
      </c>
      <c r="B1985" s="259">
        <v>1984</v>
      </c>
      <c r="C1985" s="259" t="s">
        <v>794</v>
      </c>
      <c r="D1985" s="259" t="s">
        <v>795</v>
      </c>
      <c r="E1985" s="261">
        <v>20000506</v>
      </c>
      <c r="F1985" s="262" t="s">
        <v>150</v>
      </c>
      <c r="G1985">
        <v>26</v>
      </c>
      <c r="H1985" s="263" t="s">
        <v>796</v>
      </c>
      <c r="I1985" s="263" t="s">
        <v>797</v>
      </c>
      <c r="J1985" t="s">
        <v>4807</v>
      </c>
      <c r="L1985">
        <f>IFERROR(INDEX(所属情報!$E:$E,MATCH(男子登録情報!A1985,所属情報!$A:$A,0)),"")</f>
        <v>490050</v>
      </c>
      <c r="M1985" t="str">
        <f t="shared" si="60"/>
        <v>栗山　玲温 (M1)</v>
      </c>
      <c r="N1985" t="str">
        <f t="shared" si="61"/>
        <v>ｸﾘﾔﾏ ﾚｵﾝ</v>
      </c>
      <c r="O1985" t="str">
        <f>$J1985&amp;" "&amp;$I1985&amp;" "&amp;"("&amp;$F1985&amp;")"</f>
        <v>JPN Reon (M1)</v>
      </c>
      <c r="P1985" t="s">
        <v>4764</v>
      </c>
      <c r="Q1985" t="s">
        <v>4807</v>
      </c>
      <c r="R1985" s="118" t="str">
        <f>IF($B1985="","",RIGHT($E1985*1000+100+COUNTIF($E$2:$E1985,$E1985),9))</f>
        <v>000506101</v>
      </c>
    </row>
    <row r="1986" spans="1:18" customFormat="1" x14ac:dyDescent="0.4">
      <c r="A1986" s="259" t="s">
        <v>788</v>
      </c>
      <c r="B1986" s="259">
        <v>1985</v>
      </c>
      <c r="C1986" s="259" t="s">
        <v>792</v>
      </c>
      <c r="D1986" s="259" t="s">
        <v>793</v>
      </c>
      <c r="E1986" s="261">
        <v>20010405</v>
      </c>
      <c r="F1986" s="262" t="s">
        <v>150</v>
      </c>
      <c r="G1986">
        <v>26</v>
      </c>
      <c r="H1986" s="263" t="s">
        <v>236</v>
      </c>
      <c r="I1986" s="263" t="s">
        <v>113</v>
      </c>
      <c r="J1986" t="s">
        <v>4807</v>
      </c>
      <c r="L1986">
        <f>IFERROR(INDEX(所属情報!$E:$E,MATCH(男子登録情報!A1986,所属情報!$A:$A,0)),"")</f>
        <v>490050</v>
      </c>
      <c r="M1986" t="str">
        <f t="shared" ref="M1986:M2033" si="62">$C1986&amp;" "&amp;"("&amp;$F1986&amp;")"</f>
        <v>臼井　健悟 (M1)</v>
      </c>
      <c r="N1986" t="str">
        <f t="shared" si="61"/>
        <v>ｳｽｲ ｹﾝｺﾞ</v>
      </c>
      <c r="O1986" t="str">
        <f>$J1986&amp;" "&amp;$I1986&amp;" "&amp;"("&amp;$F1986&amp;")"</f>
        <v>JPN Kengo (M1)</v>
      </c>
      <c r="P1986" t="s">
        <v>4764</v>
      </c>
      <c r="Q1986" t="s">
        <v>4807</v>
      </c>
      <c r="R1986" s="118" t="str">
        <f>IF($B1986="","",RIGHT($E1986*1000+100+COUNTIF($E$2:$E1986,$E1986),9))</f>
        <v>010405101</v>
      </c>
    </row>
    <row r="1987" spans="1:18" customFormat="1" x14ac:dyDescent="0.4">
      <c r="A1987" s="259" t="s">
        <v>788</v>
      </c>
      <c r="B1987" s="259">
        <v>1986</v>
      </c>
      <c r="C1987" s="259" t="s">
        <v>789</v>
      </c>
      <c r="D1987" s="259" t="s">
        <v>790</v>
      </c>
      <c r="E1987" s="261">
        <v>20011130</v>
      </c>
      <c r="F1987" s="262" t="s">
        <v>150</v>
      </c>
      <c r="G1987">
        <v>28</v>
      </c>
      <c r="H1987" s="263" t="s">
        <v>791</v>
      </c>
      <c r="I1987" s="263" t="s">
        <v>68</v>
      </c>
      <c r="J1987" t="s">
        <v>4807</v>
      </c>
      <c r="L1987">
        <f>IFERROR(INDEX(所属情報!$E:$E,MATCH(男子登録情報!A1987,所属情報!$A:$A,0)),"")</f>
        <v>490050</v>
      </c>
      <c r="M1987" t="str">
        <f t="shared" si="62"/>
        <v>白矢　昂汰 (M1)</v>
      </c>
      <c r="N1987" t="str">
        <f t="shared" ref="N1987:N2033" si="63">$D1987</f>
        <v>ｼﾗﾔ ｺｳﾀ</v>
      </c>
      <c r="O1987" t="str">
        <f>$J1987&amp;" "&amp;$I1987&amp;" "&amp;"("&amp;$F1987&amp;")"</f>
        <v>JPN Kota (M1)</v>
      </c>
      <c r="P1987" t="s">
        <v>4764</v>
      </c>
      <c r="Q1987" t="s">
        <v>4807</v>
      </c>
      <c r="R1987" s="118" t="str">
        <f>IF($B1987="","",RIGHT($E1987*1000+100+COUNTIF($E$2:$E1987,$E1987),9))</f>
        <v>011130101</v>
      </c>
    </row>
    <row r="1988" spans="1:18" customFormat="1" x14ac:dyDescent="0.4">
      <c r="A1988" s="259" t="s">
        <v>788</v>
      </c>
      <c r="B1988" s="259">
        <v>1987</v>
      </c>
      <c r="C1988" s="259" t="s">
        <v>1016</v>
      </c>
      <c r="D1988" s="259" t="s">
        <v>1017</v>
      </c>
      <c r="E1988" s="261">
        <v>19990719</v>
      </c>
      <c r="F1988" s="262">
        <v>4</v>
      </c>
      <c r="G1988">
        <v>26</v>
      </c>
      <c r="H1988" s="263" t="s">
        <v>731</v>
      </c>
      <c r="I1988" s="263" t="s">
        <v>75</v>
      </c>
      <c r="J1988" t="s">
        <v>4807</v>
      </c>
      <c r="L1988">
        <f>IFERROR(INDEX(所属情報!$E:$E,MATCH(男子登録情報!A1988,所属情報!$A:$A,0)),"")</f>
        <v>490050</v>
      </c>
      <c r="M1988" t="str">
        <f t="shared" si="62"/>
        <v>松永　宗大 (4)</v>
      </c>
      <c r="N1988" t="str">
        <f t="shared" si="63"/>
        <v>ﾏﾂﾅｶﾞ ｿｳﾀ</v>
      </c>
      <c r="O1988" t="str">
        <f>$J1988&amp;" "&amp;$I1988&amp;" "&amp;"("&amp;$F1988&amp;")"</f>
        <v>JPN Sota (4)</v>
      </c>
      <c r="P1988" t="s">
        <v>4764</v>
      </c>
      <c r="Q1988" t="s">
        <v>4807</v>
      </c>
      <c r="R1988" s="118" t="str">
        <f>IF($B1988="","",RIGHT($E1988*1000+100+COUNTIF($E$2:$E1988,$E1988),9))</f>
        <v>990719101</v>
      </c>
    </row>
    <row r="1989" spans="1:18" customFormat="1" x14ac:dyDescent="0.4">
      <c r="A1989" s="259" t="s">
        <v>788</v>
      </c>
      <c r="B1989" s="259">
        <v>1988</v>
      </c>
      <c r="C1989" s="259" t="s">
        <v>1018</v>
      </c>
      <c r="D1989" s="259" t="s">
        <v>1019</v>
      </c>
      <c r="E1989" s="261">
        <v>20020720</v>
      </c>
      <c r="F1989" s="262">
        <v>4</v>
      </c>
      <c r="G1989">
        <v>26</v>
      </c>
      <c r="H1989" s="263" t="s">
        <v>586</v>
      </c>
      <c r="I1989" s="263" t="s">
        <v>4603</v>
      </c>
      <c r="J1989" t="s">
        <v>4807</v>
      </c>
      <c r="L1989">
        <f>IFERROR(INDEX(所属情報!$E:$E,MATCH(男子登録情報!A1989,所属情報!$A:$A,0)),"")</f>
        <v>490050</v>
      </c>
      <c r="M1989" t="str">
        <f t="shared" si="62"/>
        <v>安井　涼音 (4)</v>
      </c>
      <c r="N1989" t="str">
        <f t="shared" si="63"/>
        <v>ﾔｽｲ ﾘｮｵ</v>
      </c>
      <c r="O1989" t="str">
        <f>$J1989&amp;" "&amp;$I1989&amp;" "&amp;"("&amp;$F1989&amp;")"</f>
        <v>JPN Ryoo (4)</v>
      </c>
      <c r="P1989" t="s">
        <v>4764</v>
      </c>
      <c r="Q1989" t="s">
        <v>4807</v>
      </c>
      <c r="R1989" s="118" t="str">
        <f>IF($B1989="","",RIGHT($E1989*1000+100+COUNTIF($E$2:$E1989,$E1989),9))</f>
        <v>020720101</v>
      </c>
    </row>
    <row r="1990" spans="1:18" customFormat="1" x14ac:dyDescent="0.4">
      <c r="A1990" s="259" t="s">
        <v>788</v>
      </c>
      <c r="B1990" s="259">
        <v>1989</v>
      </c>
      <c r="C1990" s="259" t="s">
        <v>3151</v>
      </c>
      <c r="D1990" s="259" t="s">
        <v>3152</v>
      </c>
      <c r="E1990" s="261">
        <v>20030918</v>
      </c>
      <c r="F1990" s="262">
        <v>3</v>
      </c>
      <c r="G1990">
        <v>26</v>
      </c>
      <c r="H1990" s="263" t="s">
        <v>49</v>
      </c>
      <c r="I1990" s="263" t="s">
        <v>118</v>
      </c>
      <c r="J1990" t="s">
        <v>4807</v>
      </c>
      <c r="L1990">
        <f>IFERROR(INDEX(所属情報!$E:$E,MATCH(男子登録情報!A1990,所属情報!$A:$A,0)),"")</f>
        <v>490050</v>
      </c>
      <c r="M1990" t="str">
        <f t="shared" si="62"/>
        <v>北村　駿 (3)</v>
      </c>
      <c r="N1990" t="str">
        <f t="shared" si="63"/>
        <v>ｷﾀﾑﾗ ｼｭﾝ</v>
      </c>
      <c r="O1990" t="str">
        <f>$J1990&amp;" "&amp;$I1990&amp;" "&amp;"("&amp;$F1990&amp;")"</f>
        <v>JPN Shun (3)</v>
      </c>
      <c r="P1990" t="s">
        <v>4764</v>
      </c>
      <c r="Q1990" t="s">
        <v>4807</v>
      </c>
      <c r="R1990" s="118" t="str">
        <f>IF($B1990="","",RIGHT($E1990*1000+100+COUNTIF($E$2:$E1990,$E1990),9))</f>
        <v>030918102</v>
      </c>
    </row>
    <row r="1991" spans="1:18" customFormat="1" x14ac:dyDescent="0.4">
      <c r="A1991" s="259"/>
      <c r="B1991" s="259"/>
      <c r="C1991" s="259"/>
      <c r="D1991" s="259"/>
      <c r="E1991" s="261"/>
      <c r="F1991" s="262"/>
      <c r="H1991" s="263"/>
      <c r="I1991" s="263"/>
      <c r="L1991" t="str">
        <f>IFERROR(INDEX(所属情報!$E:$E,MATCH(男子登録情報!A1991,所属情報!$A:$A,0)),"")</f>
        <v/>
      </c>
      <c r="M1991" t="str">
        <f t="shared" si="62"/>
        <v xml:space="preserve"> ()</v>
      </c>
      <c r="N1991">
        <f t="shared" si="63"/>
        <v>0</v>
      </c>
      <c r="O1991" t="str">
        <f>$J1991&amp;" "&amp;$I1991&amp;" "&amp;"("&amp;$F1991&amp;")"</f>
        <v xml:space="preserve">  ()</v>
      </c>
      <c r="P1991" t="s">
        <v>4764</v>
      </c>
      <c r="Q1991" t="s">
        <v>4807</v>
      </c>
      <c r="R1991" s="118" t="str">
        <f>IF($B1991="","",RIGHT($E1991*1000+100+COUNTIF($E$2:$E1991,$E1991),9))</f>
        <v/>
      </c>
    </row>
    <row r="1992" spans="1:18" customFormat="1" x14ac:dyDescent="0.4">
      <c r="A1992" s="259"/>
      <c r="B1992" s="259"/>
      <c r="C1992" s="259"/>
      <c r="D1992" s="259"/>
      <c r="E1992" s="261"/>
      <c r="F1992" s="262"/>
      <c r="H1992" s="263"/>
      <c r="I1992" s="263"/>
      <c r="L1992" t="str">
        <f>IFERROR(INDEX(所属情報!$E:$E,MATCH(男子登録情報!A1992,所属情報!$A:$A,0)),"")</f>
        <v/>
      </c>
      <c r="M1992" t="str">
        <f t="shared" si="62"/>
        <v xml:space="preserve"> ()</v>
      </c>
      <c r="N1992">
        <f t="shared" si="63"/>
        <v>0</v>
      </c>
      <c r="O1992" t="str">
        <f>$J1992&amp;" "&amp;$I1992&amp;" "&amp;"("&amp;$F1992&amp;")"</f>
        <v xml:space="preserve">  ()</v>
      </c>
      <c r="P1992" t="s">
        <v>4764</v>
      </c>
      <c r="Q1992" t="s">
        <v>4807</v>
      </c>
      <c r="R1992" s="118" t="str">
        <f>IF($B1992="","",RIGHT($E1992*1000+100+COUNTIF($E$2:$E1992,$E1992),9))</f>
        <v/>
      </c>
    </row>
    <row r="1993" spans="1:18" customFormat="1" x14ac:dyDescent="0.4">
      <c r="A1993" s="259" t="s">
        <v>788</v>
      </c>
      <c r="B1993" s="259">
        <v>1992</v>
      </c>
      <c r="C1993" s="259" t="s">
        <v>6272</v>
      </c>
      <c r="D1993" s="259" t="s">
        <v>6273</v>
      </c>
      <c r="E1993" s="261">
        <v>20050718</v>
      </c>
      <c r="F1993" s="262">
        <v>1</v>
      </c>
      <c r="G1993">
        <v>49</v>
      </c>
      <c r="H1993" s="263" t="s">
        <v>6827</v>
      </c>
      <c r="I1993" s="263" t="s">
        <v>676</v>
      </c>
      <c r="J1993" t="s">
        <v>4807</v>
      </c>
      <c r="L1993">
        <f>IFERROR(INDEX(所属情報!$E:$E,MATCH(男子登録情報!A1993,所属情報!$A:$A,0)),"")</f>
        <v>490050</v>
      </c>
      <c r="M1993" t="str">
        <f t="shared" si="62"/>
        <v>小峰　蒼平 (1)</v>
      </c>
      <c r="N1993" t="str">
        <f t="shared" si="63"/>
        <v>ｺﾐﾈ ｿｳﾍｲ</v>
      </c>
      <c r="O1993" t="str">
        <f>$J1993&amp;" "&amp;$I1993&amp;" "&amp;"("&amp;$F1993&amp;")"</f>
        <v>JPN Sohei (1)</v>
      </c>
      <c r="P1993" t="s">
        <v>4764</v>
      </c>
      <c r="Q1993" t="s">
        <v>4807</v>
      </c>
      <c r="R1993" s="118" t="str">
        <f>IF($B1993="","",RIGHT($E1993*1000+100+COUNTIF($E$2:$E1993,$E1993),9))</f>
        <v>050718101</v>
      </c>
    </row>
    <row r="1994" spans="1:18" customFormat="1" x14ac:dyDescent="0.4">
      <c r="A1994" s="259" t="s">
        <v>788</v>
      </c>
      <c r="B1994" s="259">
        <v>1993</v>
      </c>
      <c r="C1994" s="259" t="s">
        <v>6274</v>
      </c>
      <c r="D1994" s="259" t="s">
        <v>6275</v>
      </c>
      <c r="E1994" s="261">
        <v>20050526</v>
      </c>
      <c r="F1994" s="262">
        <v>1</v>
      </c>
      <c r="G1994">
        <v>49</v>
      </c>
      <c r="H1994" s="263" t="s">
        <v>6828</v>
      </c>
      <c r="I1994" s="263" t="s">
        <v>189</v>
      </c>
      <c r="J1994" t="s">
        <v>4807</v>
      </c>
      <c r="L1994">
        <f>IFERROR(INDEX(所属情報!$E:$E,MATCH(男子登録情報!A1994,所属情報!$A:$A,0)),"")</f>
        <v>490050</v>
      </c>
      <c r="M1994" t="str">
        <f t="shared" si="62"/>
        <v>門野　稜平 (1)</v>
      </c>
      <c r="N1994" t="str">
        <f t="shared" si="63"/>
        <v>ｶﾄﾞﾉ ﾘｮｳﾍｲ</v>
      </c>
      <c r="O1994" t="str">
        <f>$J1994&amp;" "&amp;$I1994&amp;" "&amp;"("&amp;$F1994&amp;")"</f>
        <v>JPN Ryohei (1)</v>
      </c>
      <c r="P1994" t="s">
        <v>4764</v>
      </c>
      <c r="Q1994" t="s">
        <v>4807</v>
      </c>
      <c r="R1994" s="118" t="str">
        <f>IF($B1994="","",RIGHT($E1994*1000+100+COUNTIF($E$2:$E1994,$E1994),9))</f>
        <v>050526104</v>
      </c>
    </row>
    <row r="1995" spans="1:18" customFormat="1" x14ac:dyDescent="0.4">
      <c r="A1995" s="259" t="s">
        <v>788</v>
      </c>
      <c r="B1995" s="259">
        <v>1994</v>
      </c>
      <c r="C1995" s="259" t="s">
        <v>6276</v>
      </c>
      <c r="D1995" s="259" t="s">
        <v>6277</v>
      </c>
      <c r="E1995" s="261">
        <v>20060103</v>
      </c>
      <c r="F1995" s="262">
        <v>1</v>
      </c>
      <c r="G1995">
        <v>49</v>
      </c>
      <c r="H1995" s="263" t="s">
        <v>114</v>
      </c>
      <c r="I1995" s="263" t="s">
        <v>157</v>
      </c>
      <c r="J1995" t="s">
        <v>4807</v>
      </c>
      <c r="L1995">
        <f>IFERROR(INDEX(所属情報!$E:$E,MATCH(男子登録情報!A1995,所属情報!$A:$A,0)),"")</f>
        <v>490050</v>
      </c>
      <c r="M1995" t="str">
        <f t="shared" si="62"/>
        <v>齊藤　樹生 (1)</v>
      </c>
      <c r="N1995" t="str">
        <f t="shared" si="63"/>
        <v>ｻｲﾄｳ ｲﾂｷ</v>
      </c>
      <c r="O1995" t="str">
        <f>$J1995&amp;" "&amp;$I1995&amp;" "&amp;"("&amp;$F1995&amp;")"</f>
        <v>JPN Itsuki (1)</v>
      </c>
      <c r="P1995" t="s">
        <v>4764</v>
      </c>
      <c r="Q1995" t="s">
        <v>4807</v>
      </c>
      <c r="R1995" s="118" t="str">
        <f>IF($B1995="","",RIGHT($E1995*1000+100+COUNTIF($E$2:$E1995,$E1995),9))</f>
        <v>060103102</v>
      </c>
    </row>
    <row r="1996" spans="1:18" customFormat="1" x14ac:dyDescent="0.4">
      <c r="A1996" s="259" t="s">
        <v>788</v>
      </c>
      <c r="B1996" s="259">
        <v>1995</v>
      </c>
      <c r="C1996" s="259" t="s">
        <v>6278</v>
      </c>
      <c r="D1996" s="259" t="s">
        <v>6279</v>
      </c>
      <c r="E1996" s="261">
        <v>20050730</v>
      </c>
      <c r="F1996" s="262">
        <v>1</v>
      </c>
      <c r="G1996">
        <v>49</v>
      </c>
      <c r="H1996" s="263" t="s">
        <v>6829</v>
      </c>
      <c r="I1996" s="263" t="s">
        <v>318</v>
      </c>
      <c r="J1996" t="s">
        <v>4807</v>
      </c>
      <c r="L1996">
        <f>IFERROR(INDEX(所属情報!$E:$E,MATCH(男子登録情報!A1996,所属情報!$A:$A,0)),"")</f>
        <v>490050</v>
      </c>
      <c r="M1996" t="str">
        <f t="shared" si="62"/>
        <v>橋爪　啓太朗 (1)</v>
      </c>
      <c r="N1996" t="str">
        <f t="shared" si="63"/>
        <v>ﾊｼﾂﾞﾒ ｹｲﾀﾛｳ</v>
      </c>
      <c r="O1996" t="str">
        <f>$J1996&amp;" "&amp;$I1996&amp;" "&amp;"("&amp;$F1996&amp;")"</f>
        <v>JPN Keitaro (1)</v>
      </c>
      <c r="P1996" t="s">
        <v>4764</v>
      </c>
      <c r="Q1996" t="s">
        <v>4807</v>
      </c>
      <c r="R1996" s="118" t="str">
        <f>IF($B1996="","",RIGHT($E1996*1000+100+COUNTIF($E$2:$E1996,$E1996),9))</f>
        <v>050730102</v>
      </c>
    </row>
    <row r="1997" spans="1:18" customFormat="1" x14ac:dyDescent="0.4">
      <c r="A1997" s="259" t="s">
        <v>788</v>
      </c>
      <c r="B1997" s="259">
        <v>1996</v>
      </c>
      <c r="C1997" s="259" t="s">
        <v>6280</v>
      </c>
      <c r="D1997" s="259" t="s">
        <v>6281</v>
      </c>
      <c r="E1997" s="261">
        <v>20051121</v>
      </c>
      <c r="F1997" s="262">
        <v>1</v>
      </c>
      <c r="G1997">
        <v>49</v>
      </c>
      <c r="H1997" s="263" t="s">
        <v>538</v>
      </c>
      <c r="I1997" s="263" t="s">
        <v>54</v>
      </c>
      <c r="J1997" t="s">
        <v>4807</v>
      </c>
      <c r="L1997">
        <f>IFERROR(INDEX(所属情報!$E:$E,MATCH(男子登録情報!A1997,所属情報!$A:$A,0)),"")</f>
        <v>490050</v>
      </c>
      <c r="M1997" t="str">
        <f t="shared" si="62"/>
        <v>小泉　航輝 (1)</v>
      </c>
      <c r="N1997" t="str">
        <f t="shared" si="63"/>
        <v>ｺｲｽﾞﾐ ｺｳｷ</v>
      </c>
      <c r="O1997" t="str">
        <f>$J1997&amp;" "&amp;$I1997&amp;" "&amp;"("&amp;$F1997&amp;")"</f>
        <v>JPN Koki (1)</v>
      </c>
      <c r="P1997" t="s">
        <v>4764</v>
      </c>
      <c r="Q1997" t="s">
        <v>4807</v>
      </c>
      <c r="R1997" s="118" t="str">
        <f>IF($B1997="","",RIGHT($E1997*1000+100+COUNTIF($E$2:$E1997,$E1997),9))</f>
        <v>051121102</v>
      </c>
    </row>
    <row r="1998" spans="1:18" customFormat="1" x14ac:dyDescent="0.4">
      <c r="A1998" s="259" t="s">
        <v>788</v>
      </c>
      <c r="B1998" s="259">
        <v>1997</v>
      </c>
      <c r="C1998" s="259" t="s">
        <v>6282</v>
      </c>
      <c r="D1998" s="259" t="s">
        <v>6283</v>
      </c>
      <c r="E1998" s="261">
        <v>20050702</v>
      </c>
      <c r="F1998" s="262">
        <v>1</v>
      </c>
      <c r="G1998">
        <v>49</v>
      </c>
      <c r="H1998" s="263" t="s">
        <v>6830</v>
      </c>
      <c r="I1998" s="263" t="s">
        <v>365</v>
      </c>
      <c r="J1998" t="s">
        <v>4807</v>
      </c>
      <c r="L1998">
        <f>IFERROR(INDEX(所属情報!$E:$E,MATCH(男子登録情報!A1998,所属情報!$A:$A,0)),"")</f>
        <v>490050</v>
      </c>
      <c r="M1998" t="str">
        <f t="shared" si="62"/>
        <v>根塚　大暉 (1)</v>
      </c>
      <c r="N1998" t="str">
        <f t="shared" si="63"/>
        <v>ﾈﾂﾞｶ ﾀｲｷ</v>
      </c>
      <c r="O1998" t="str">
        <f>$J1998&amp;" "&amp;$I1998&amp;" "&amp;"("&amp;$F1998&amp;")"</f>
        <v>JPN Taiki (1)</v>
      </c>
      <c r="P1998" t="s">
        <v>4777</v>
      </c>
      <c r="Q1998" t="s">
        <v>4807</v>
      </c>
      <c r="R1998" s="118" t="str">
        <f>IF($B1998="","",RIGHT($E1998*1000+100+COUNTIF($E$2:$E1998,$E1998),9))</f>
        <v>050702105</v>
      </c>
    </row>
    <row r="1999" spans="1:18" customFormat="1" x14ac:dyDescent="0.4">
      <c r="A1999" s="259" t="s">
        <v>788</v>
      </c>
      <c r="B1999" s="259">
        <v>1998</v>
      </c>
      <c r="C1999" s="259" t="s">
        <v>584</v>
      </c>
      <c r="D1999" s="259" t="s">
        <v>6284</v>
      </c>
      <c r="E1999" s="261">
        <v>20000603</v>
      </c>
      <c r="F1999" s="262" t="s">
        <v>610</v>
      </c>
      <c r="G1999">
        <v>28</v>
      </c>
      <c r="H1999" s="263" t="s">
        <v>585</v>
      </c>
      <c r="I1999" s="263" t="s">
        <v>580</v>
      </c>
      <c r="J1999" t="s">
        <v>4807</v>
      </c>
      <c r="L1999">
        <f>IFERROR(INDEX(所属情報!$E:$E,MATCH(男子登録情報!A1999,所属情報!$A:$A,0)),"")</f>
        <v>490050</v>
      </c>
      <c r="M1999" t="str">
        <f t="shared" si="62"/>
        <v>堀田　和志 (D1)</v>
      </c>
      <c r="N1999" t="str">
        <f t="shared" si="63"/>
        <v>ﾎﾘﾀ　ｶｽﾞｼ</v>
      </c>
      <c r="O1999" t="str">
        <f>$J1999&amp;" "&amp;$I1999&amp;" "&amp;"("&amp;$F1999&amp;")"</f>
        <v>JPN Kazushi (D1)</v>
      </c>
      <c r="P1999" t="s">
        <v>4777</v>
      </c>
      <c r="Q1999" t="s">
        <v>4807</v>
      </c>
      <c r="R1999" s="118" t="str">
        <f>IF($B1999="","",RIGHT($E1999*1000+100+COUNTIF($E$2:$E1999,$E1999),9))</f>
        <v>000603101</v>
      </c>
    </row>
    <row r="2000" spans="1:18" customFormat="1" x14ac:dyDescent="0.4">
      <c r="A2000" s="259" t="s">
        <v>872</v>
      </c>
      <c r="B2000" s="259">
        <v>1999</v>
      </c>
      <c r="C2000" s="259" t="s">
        <v>3171</v>
      </c>
      <c r="D2000" s="259" t="s">
        <v>3172</v>
      </c>
      <c r="E2000" s="261">
        <v>20040317</v>
      </c>
      <c r="F2000" s="262">
        <v>4</v>
      </c>
      <c r="G2000">
        <v>26</v>
      </c>
      <c r="H2000" s="263" t="s">
        <v>305</v>
      </c>
      <c r="I2000" s="263" t="s">
        <v>623</v>
      </c>
      <c r="J2000" t="s">
        <v>4807</v>
      </c>
      <c r="L2000">
        <f>IFERROR(INDEX(所属情報!$E:$E,MATCH(男子登録情報!A2000,所属情報!$A:$A,0)),"")</f>
        <v>492194</v>
      </c>
      <c r="M2000" t="str">
        <f t="shared" si="62"/>
        <v>松原　慎之介 (4)</v>
      </c>
      <c r="N2000" t="str">
        <f t="shared" si="63"/>
        <v>ﾏﾂﾊﾞﾗ ｼﾝﾉｽｹ</v>
      </c>
      <c r="O2000" t="str">
        <f>$J2000&amp;" "&amp;$I2000&amp;" "&amp;"("&amp;$F2000&amp;")"</f>
        <v>JPN Shinnosuke (4)</v>
      </c>
      <c r="P2000" t="s">
        <v>4777</v>
      </c>
      <c r="Q2000" t="s">
        <v>4807</v>
      </c>
      <c r="R2000" s="118" t="str">
        <f>IF($B2000="","",RIGHT($E2000*1000+100+COUNTIF($E$2:$E2000,$E2000),9))</f>
        <v>040317101</v>
      </c>
    </row>
    <row r="2001" spans="1:18" customFormat="1" x14ac:dyDescent="0.4">
      <c r="A2001" s="259" t="s">
        <v>872</v>
      </c>
      <c r="B2001" s="259">
        <v>2000</v>
      </c>
      <c r="C2001" s="259" t="s">
        <v>3175</v>
      </c>
      <c r="D2001" s="259" t="s">
        <v>3176</v>
      </c>
      <c r="E2001" s="261">
        <v>20040107</v>
      </c>
      <c r="F2001" s="262">
        <v>4</v>
      </c>
      <c r="G2001">
        <v>26</v>
      </c>
      <c r="H2001" s="263" t="s">
        <v>3177</v>
      </c>
      <c r="I2001" s="263" t="s">
        <v>246</v>
      </c>
      <c r="J2001" t="s">
        <v>4807</v>
      </c>
      <c r="L2001">
        <f>IFERROR(INDEX(所属情報!$E:$E,MATCH(男子登録情報!A2001,所属情報!$A:$A,0)),"")</f>
        <v>492194</v>
      </c>
      <c r="M2001" t="str">
        <f t="shared" si="62"/>
        <v>蛭田　翔太 (4)</v>
      </c>
      <c r="N2001" t="str">
        <f t="shared" si="63"/>
        <v>ﾋﾙﾀ ｼｮｳﾀ</v>
      </c>
      <c r="O2001" t="str">
        <f>$J2001&amp;" "&amp;$I2001&amp;" "&amp;"("&amp;$F2001&amp;")"</f>
        <v>JPN Shota (4)</v>
      </c>
      <c r="P2001" t="s">
        <v>4766</v>
      </c>
      <c r="Q2001" t="s">
        <v>4807</v>
      </c>
      <c r="R2001" s="118" t="str">
        <f>IF($B2001="","",RIGHT($E2001*1000+100+COUNTIF($E$2:$E2001,$E2001),9))</f>
        <v>040107103</v>
      </c>
    </row>
    <row r="2002" spans="1:18" customFormat="1" x14ac:dyDescent="0.4">
      <c r="A2002" s="259" t="s">
        <v>872</v>
      </c>
      <c r="B2002" s="259">
        <v>2001</v>
      </c>
      <c r="C2002" s="259" t="s">
        <v>3173</v>
      </c>
      <c r="D2002" s="259" t="s">
        <v>3174</v>
      </c>
      <c r="E2002" s="261">
        <v>20030625</v>
      </c>
      <c r="F2002" s="262">
        <v>4</v>
      </c>
      <c r="G2002">
        <v>26</v>
      </c>
      <c r="H2002" s="263" t="s">
        <v>499</v>
      </c>
      <c r="I2002" s="263" t="s">
        <v>251</v>
      </c>
      <c r="J2002" t="s">
        <v>4807</v>
      </c>
      <c r="L2002">
        <f>IFERROR(INDEX(所属情報!$E:$E,MATCH(男子登録情報!A2002,所属情報!$A:$A,0)),"")</f>
        <v>492194</v>
      </c>
      <c r="M2002" t="str">
        <f t="shared" si="62"/>
        <v>池田　悠司 (4)</v>
      </c>
      <c r="N2002" t="str">
        <f t="shared" si="63"/>
        <v>ｲｹﾀﾞ ﾕｳｼﾞ</v>
      </c>
      <c r="O2002" t="str">
        <f>$J2002&amp;" "&amp;$I2002&amp;" "&amp;"("&amp;$F2002&amp;")"</f>
        <v>JPN Yuji (4)</v>
      </c>
      <c r="P2002" t="s">
        <v>4766</v>
      </c>
      <c r="Q2002" t="s">
        <v>4807</v>
      </c>
      <c r="R2002" s="118" t="str">
        <f>IF($B2002="","",RIGHT($E2002*1000+100+COUNTIF($E$2:$E2002,$E2002),9))</f>
        <v>030625103</v>
      </c>
    </row>
    <row r="2003" spans="1:18" customFormat="1" x14ac:dyDescent="0.4">
      <c r="A2003" s="259" t="s">
        <v>872</v>
      </c>
      <c r="B2003" s="259">
        <v>2002</v>
      </c>
      <c r="C2003" s="259" t="s">
        <v>4256</v>
      </c>
      <c r="D2003" s="259" t="s">
        <v>3443</v>
      </c>
      <c r="E2003" s="261">
        <v>20040620</v>
      </c>
      <c r="F2003" s="262">
        <v>3</v>
      </c>
      <c r="G2003">
        <v>49</v>
      </c>
      <c r="H2003" s="263" t="s">
        <v>244</v>
      </c>
      <c r="I2003" s="263" t="s">
        <v>352</v>
      </c>
      <c r="J2003" t="s">
        <v>4807</v>
      </c>
      <c r="L2003">
        <f>IFERROR(INDEX(所属情報!$E:$E,MATCH(男子登録情報!A2003,所属情報!$A:$A,0)),"")</f>
        <v>492194</v>
      </c>
      <c r="M2003" t="str">
        <f t="shared" si="62"/>
        <v>山本　幹太 (3)</v>
      </c>
      <c r="N2003" t="str">
        <f t="shared" si="63"/>
        <v>ﾔﾏﾓﾄ ｶﾝﾀ</v>
      </c>
      <c r="O2003" t="str">
        <f>$J2003&amp;" "&amp;$I2003&amp;" "&amp;"("&amp;$F2003&amp;")"</f>
        <v>JPN Kanta (3)</v>
      </c>
      <c r="P2003" t="s">
        <v>4771</v>
      </c>
      <c r="Q2003" t="s">
        <v>4807</v>
      </c>
      <c r="R2003" s="118" t="str">
        <f>IF($B2003="","",RIGHT($E2003*1000+100+COUNTIF($E$2:$E2003,$E2003),9))</f>
        <v>040620101</v>
      </c>
    </row>
    <row r="2004" spans="1:18" customFormat="1" x14ac:dyDescent="0.4">
      <c r="A2004" s="259" t="s">
        <v>872</v>
      </c>
      <c r="B2004" s="259">
        <v>2003</v>
      </c>
      <c r="C2004" s="259" t="s">
        <v>4257</v>
      </c>
      <c r="D2004" s="259" t="s">
        <v>4258</v>
      </c>
      <c r="E2004" s="261">
        <v>20040426</v>
      </c>
      <c r="F2004" s="262">
        <v>3</v>
      </c>
      <c r="G2004">
        <v>49</v>
      </c>
      <c r="H2004" s="263" t="s">
        <v>165</v>
      </c>
      <c r="I2004" s="263" t="s">
        <v>181</v>
      </c>
      <c r="J2004" t="s">
        <v>4807</v>
      </c>
      <c r="L2004">
        <f>IFERROR(INDEX(所属情報!$E:$E,MATCH(男子登録情報!A2004,所属情報!$A:$A,0)),"")</f>
        <v>492194</v>
      </c>
      <c r="M2004" t="str">
        <f t="shared" si="62"/>
        <v>福田　悠翔 (3)</v>
      </c>
      <c r="N2004" t="str">
        <f t="shared" si="63"/>
        <v>ﾌｸﾀﾞ ﾕｳﾄ</v>
      </c>
      <c r="O2004" t="str">
        <f>$J2004&amp;" "&amp;$I2004&amp;" "&amp;"("&amp;$F2004&amp;")"</f>
        <v>JPN Yuto (3)</v>
      </c>
      <c r="P2004" t="s">
        <v>4771</v>
      </c>
      <c r="Q2004" t="s">
        <v>4807</v>
      </c>
      <c r="R2004" s="118" t="str">
        <f>IF($B2004="","",RIGHT($E2004*1000+100+COUNTIF($E$2:$E2004,$E2004),9))</f>
        <v>040426105</v>
      </c>
    </row>
    <row r="2005" spans="1:18" customFormat="1" x14ac:dyDescent="0.4">
      <c r="A2005" s="259" t="s">
        <v>872</v>
      </c>
      <c r="B2005" s="259">
        <v>2004</v>
      </c>
      <c r="C2005" s="259" t="s">
        <v>4259</v>
      </c>
      <c r="D2005" s="259" t="s">
        <v>4260</v>
      </c>
      <c r="E2005" s="261">
        <v>20040818</v>
      </c>
      <c r="F2005" s="262">
        <v>3</v>
      </c>
      <c r="G2005">
        <v>49</v>
      </c>
      <c r="H2005" s="263" t="s">
        <v>144</v>
      </c>
      <c r="I2005" s="263" t="s">
        <v>4389</v>
      </c>
      <c r="J2005" t="s">
        <v>4807</v>
      </c>
      <c r="L2005">
        <f>IFERROR(INDEX(所属情報!$E:$E,MATCH(男子登録情報!A2005,所属情報!$A:$A,0)),"")</f>
        <v>492194</v>
      </c>
      <c r="M2005" t="str">
        <f t="shared" si="62"/>
        <v>中尾　帆孝 (3)</v>
      </c>
      <c r="N2005" t="str">
        <f t="shared" si="63"/>
        <v>ﾅｶｵ ﾎﾀﾞｶ</v>
      </c>
      <c r="O2005" t="str">
        <f>$J2005&amp;" "&amp;$I2005&amp;" "&amp;"("&amp;$F2005&amp;")"</f>
        <v>JPN Hodaka (3)</v>
      </c>
      <c r="P2005" t="s">
        <v>4771</v>
      </c>
      <c r="Q2005" t="s">
        <v>4807</v>
      </c>
      <c r="R2005" s="118" t="str">
        <f>IF($B2005="","",RIGHT($E2005*1000+100+COUNTIF($E$2:$E2005,$E2005),9))</f>
        <v>040818104</v>
      </c>
    </row>
    <row r="2006" spans="1:18" customFormat="1" x14ac:dyDescent="0.4">
      <c r="A2006" s="259" t="s">
        <v>872</v>
      </c>
      <c r="B2006" s="259">
        <v>2005</v>
      </c>
      <c r="C2006" s="259" t="s">
        <v>4261</v>
      </c>
      <c r="D2006" s="259" t="s">
        <v>4262</v>
      </c>
      <c r="E2006" s="261">
        <v>20040612</v>
      </c>
      <c r="F2006" s="262">
        <v>3</v>
      </c>
      <c r="G2006">
        <v>49</v>
      </c>
      <c r="H2006" s="263" t="s">
        <v>4626</v>
      </c>
      <c r="I2006" s="263" t="s">
        <v>66</v>
      </c>
      <c r="J2006" t="s">
        <v>4807</v>
      </c>
      <c r="L2006">
        <f>IFERROR(INDEX(所属情報!$E:$E,MATCH(男子登録情報!A2006,所属情報!$A:$A,0)),"")</f>
        <v>492194</v>
      </c>
      <c r="M2006" t="str">
        <f t="shared" si="62"/>
        <v>多井　翔 (3)</v>
      </c>
      <c r="N2006" t="str">
        <f t="shared" si="63"/>
        <v>ﾀｲ ｼｮｳ</v>
      </c>
      <c r="O2006" t="str">
        <f>$J2006&amp;" "&amp;$I2006&amp;" "&amp;"("&amp;$F2006&amp;")"</f>
        <v>JPN Sho (3)</v>
      </c>
      <c r="P2006" t="s">
        <v>4771</v>
      </c>
      <c r="Q2006" t="s">
        <v>4807</v>
      </c>
      <c r="R2006" s="118" t="str">
        <f>IF($B2006="","",RIGHT($E2006*1000+100+COUNTIF($E$2:$E2006,$E2006),9))</f>
        <v>040612104</v>
      </c>
    </row>
    <row r="2007" spans="1:18" customFormat="1" x14ac:dyDescent="0.4">
      <c r="A2007" s="259" t="s">
        <v>872</v>
      </c>
      <c r="B2007" s="259">
        <v>2006</v>
      </c>
      <c r="C2007" s="259" t="s">
        <v>4263</v>
      </c>
      <c r="D2007" s="259" t="s">
        <v>4264</v>
      </c>
      <c r="E2007" s="261">
        <v>20040506</v>
      </c>
      <c r="F2007" s="262">
        <v>3</v>
      </c>
      <c r="G2007">
        <v>49</v>
      </c>
      <c r="H2007" s="263" t="s">
        <v>169</v>
      </c>
      <c r="I2007" s="263" t="s">
        <v>288</v>
      </c>
      <c r="J2007" t="s">
        <v>4807</v>
      </c>
      <c r="L2007">
        <f>IFERROR(INDEX(所属情報!$E:$E,MATCH(男子登録情報!A2007,所属情報!$A:$A,0)),"")</f>
        <v>492194</v>
      </c>
      <c r="M2007" t="str">
        <f t="shared" si="62"/>
        <v>山下　堅大 (3)</v>
      </c>
      <c r="N2007" t="str">
        <f t="shared" si="63"/>
        <v>ﾔﾏｼﾀ ｹﾝﾄ</v>
      </c>
      <c r="O2007" t="str">
        <f>$J2007&amp;" "&amp;$I2007&amp;" "&amp;"("&amp;$F2007&amp;")"</f>
        <v>JPN Kento (3)</v>
      </c>
      <c r="P2007" t="s">
        <v>4771</v>
      </c>
      <c r="Q2007" t="s">
        <v>4807</v>
      </c>
      <c r="R2007" s="118" t="str">
        <f>IF($B2007="","",RIGHT($E2007*1000+100+COUNTIF($E$2:$E2007,$E2007),9))</f>
        <v>040506104</v>
      </c>
    </row>
    <row r="2008" spans="1:18" customFormat="1" x14ac:dyDescent="0.4">
      <c r="A2008" s="259" t="s">
        <v>872</v>
      </c>
      <c r="B2008" s="259">
        <v>2007</v>
      </c>
      <c r="C2008" s="259" t="s">
        <v>4265</v>
      </c>
      <c r="D2008" s="259" t="s">
        <v>4266</v>
      </c>
      <c r="E2008" s="261">
        <v>20040220</v>
      </c>
      <c r="F2008" s="262">
        <v>3</v>
      </c>
      <c r="G2008">
        <v>49</v>
      </c>
      <c r="H2008" s="263" t="s">
        <v>176</v>
      </c>
      <c r="I2008" s="263" t="s">
        <v>33</v>
      </c>
      <c r="J2008" t="s">
        <v>4807</v>
      </c>
      <c r="L2008">
        <f>IFERROR(INDEX(所属情報!$E:$E,MATCH(男子登録情報!A2008,所属情報!$A:$A,0)),"")</f>
        <v>492194</v>
      </c>
      <c r="M2008" t="str">
        <f t="shared" si="62"/>
        <v>中川　祐矢 (3)</v>
      </c>
      <c r="N2008" t="str">
        <f t="shared" si="63"/>
        <v>ﾅｶｶﾞﾜ ﾕｳﾔ</v>
      </c>
      <c r="O2008" t="str">
        <f>$J2008&amp;" "&amp;$I2008&amp;" "&amp;"("&amp;$F2008&amp;")"</f>
        <v>JPN Yuya (3)</v>
      </c>
      <c r="P2008" t="s">
        <v>4765</v>
      </c>
      <c r="Q2008" t="s">
        <v>4807</v>
      </c>
      <c r="R2008" s="118" t="str">
        <f>IF($B2008="","",RIGHT($E2008*1000+100+COUNTIF($E$2:$E2008,$E2008),9))</f>
        <v>040220102</v>
      </c>
    </row>
    <row r="2009" spans="1:18" customFormat="1" x14ac:dyDescent="0.4">
      <c r="A2009" s="259" t="s">
        <v>872</v>
      </c>
      <c r="B2009" s="259">
        <v>2008</v>
      </c>
      <c r="C2009" s="259" t="s">
        <v>4267</v>
      </c>
      <c r="D2009" s="259" t="s">
        <v>4268</v>
      </c>
      <c r="E2009" s="261">
        <v>20040810</v>
      </c>
      <c r="F2009" s="262">
        <v>3</v>
      </c>
      <c r="G2009">
        <v>49</v>
      </c>
      <c r="H2009" s="263" t="s">
        <v>4627</v>
      </c>
      <c r="I2009" s="263" t="s">
        <v>107</v>
      </c>
      <c r="J2009" t="s">
        <v>4807</v>
      </c>
      <c r="L2009">
        <f>IFERROR(INDEX(所属情報!$E:$E,MATCH(男子登録情報!A2009,所属情報!$A:$A,0)),"")</f>
        <v>492194</v>
      </c>
      <c r="M2009" t="str">
        <f t="shared" si="62"/>
        <v>岩戸　康平 (3)</v>
      </c>
      <c r="N2009" t="str">
        <f t="shared" si="63"/>
        <v>ｲﾜﾄ ｺｳﾍｲ</v>
      </c>
      <c r="O2009" t="str">
        <f>$J2009&amp;" "&amp;$I2009&amp;" "&amp;"("&amp;$F2009&amp;")"</f>
        <v>JPN Kohei (3)</v>
      </c>
      <c r="P2009" t="s">
        <v>4771</v>
      </c>
      <c r="Q2009" t="s">
        <v>4807</v>
      </c>
      <c r="R2009" s="118" t="str">
        <f>IF($B2009="","",RIGHT($E2009*1000+100+COUNTIF($E$2:$E2009,$E2009),9))</f>
        <v>040810102</v>
      </c>
    </row>
    <row r="2010" spans="1:18" customFormat="1" x14ac:dyDescent="0.4">
      <c r="A2010" s="259" t="s">
        <v>872</v>
      </c>
      <c r="B2010" s="259">
        <v>2009</v>
      </c>
      <c r="C2010" s="259" t="s">
        <v>4269</v>
      </c>
      <c r="D2010" s="259" t="s">
        <v>4270</v>
      </c>
      <c r="E2010" s="261">
        <v>20050331</v>
      </c>
      <c r="F2010" s="262">
        <v>3</v>
      </c>
      <c r="G2010">
        <v>49</v>
      </c>
      <c r="H2010" s="263" t="s">
        <v>359</v>
      </c>
      <c r="I2010" s="263" t="s">
        <v>418</v>
      </c>
      <c r="J2010" t="s">
        <v>4807</v>
      </c>
      <c r="L2010">
        <f>IFERROR(INDEX(所属情報!$E:$E,MATCH(男子登録情報!A2010,所属情報!$A:$A,0)),"")</f>
        <v>492194</v>
      </c>
      <c r="M2010" t="str">
        <f t="shared" si="62"/>
        <v>毛利　拓真 (3)</v>
      </c>
      <c r="N2010" t="str">
        <f t="shared" si="63"/>
        <v>ﾓｳﾘ ﾀｸﾏ</v>
      </c>
      <c r="O2010" t="str">
        <f>$J2010&amp;" "&amp;$I2010&amp;" "&amp;"("&amp;$F2010&amp;")"</f>
        <v>JPN Takuma (3)</v>
      </c>
      <c r="P2010" t="s">
        <v>4769</v>
      </c>
      <c r="Q2010" t="s">
        <v>4807</v>
      </c>
      <c r="R2010" s="118" t="str">
        <f>IF($B2010="","",RIGHT($E2010*1000+100+COUNTIF($E$2:$E2010,$E2010),9))</f>
        <v>050331101</v>
      </c>
    </row>
    <row r="2011" spans="1:18" customFormat="1" x14ac:dyDescent="0.4">
      <c r="A2011" s="259" t="s">
        <v>872</v>
      </c>
      <c r="B2011" s="259">
        <v>2010</v>
      </c>
      <c r="C2011" s="259" t="s">
        <v>6285</v>
      </c>
      <c r="D2011" s="259" t="s">
        <v>6286</v>
      </c>
      <c r="E2011" s="261">
        <v>20050927</v>
      </c>
      <c r="F2011" s="262">
        <v>2</v>
      </c>
      <c r="G2011">
        <v>25</v>
      </c>
      <c r="H2011" s="263" t="s">
        <v>6831</v>
      </c>
      <c r="I2011" s="263" t="s">
        <v>43</v>
      </c>
      <c r="J2011" t="s">
        <v>4807</v>
      </c>
      <c r="L2011">
        <f>IFERROR(INDEX(所属情報!$E:$E,MATCH(男子登録情報!A2011,所属情報!$A:$A,0)),"")</f>
        <v>492194</v>
      </c>
      <c r="M2011" t="str">
        <f t="shared" si="62"/>
        <v>榎原　拓海 (2)</v>
      </c>
      <c r="N2011" t="str">
        <f t="shared" si="63"/>
        <v>ｴﾊﾞﾗ ﾀｸﾐ</v>
      </c>
      <c r="O2011" t="str">
        <f>$J2011&amp;" "&amp;$I2011&amp;" "&amp;"("&amp;$F2011&amp;")"</f>
        <v>JPN Takumi (2)</v>
      </c>
      <c r="P2011" t="s">
        <v>4771</v>
      </c>
      <c r="Q2011" t="s">
        <v>4807</v>
      </c>
      <c r="R2011" s="118" t="str">
        <f>IF($B2011="","",RIGHT($E2011*1000+100+COUNTIF($E$2:$E2011,$E2011),9))</f>
        <v>050927103</v>
      </c>
    </row>
    <row r="2012" spans="1:18" customFormat="1" x14ac:dyDescent="0.4">
      <c r="A2012" s="259" t="s">
        <v>872</v>
      </c>
      <c r="B2012" s="259">
        <v>2011</v>
      </c>
      <c r="C2012" s="259" t="s">
        <v>6287</v>
      </c>
      <c r="D2012" s="259" t="s">
        <v>6288</v>
      </c>
      <c r="E2012" s="261">
        <v>20051002</v>
      </c>
      <c r="F2012" s="262">
        <v>2</v>
      </c>
      <c r="G2012">
        <v>28</v>
      </c>
      <c r="H2012" s="263" t="s">
        <v>196</v>
      </c>
      <c r="I2012" s="263" t="s">
        <v>6832</v>
      </c>
      <c r="J2012" t="s">
        <v>4807</v>
      </c>
      <c r="L2012">
        <f>IFERROR(INDEX(所属情報!$E:$E,MATCH(男子登録情報!A2012,所属情報!$A:$A,0)),"")</f>
        <v>492194</v>
      </c>
      <c r="M2012" t="str">
        <f t="shared" si="62"/>
        <v>大石　壮紀 (2)</v>
      </c>
      <c r="N2012" t="str">
        <f t="shared" si="63"/>
        <v>ｵｵｲｼ ｿｳｷ</v>
      </c>
      <c r="O2012" t="str">
        <f>$J2012&amp;" "&amp;$I2012&amp;" "&amp;"("&amp;$F2012&amp;")"</f>
        <v>JPN Soki (2)</v>
      </c>
      <c r="P2012" t="s">
        <v>4771</v>
      </c>
      <c r="Q2012" t="s">
        <v>4807</v>
      </c>
      <c r="R2012" s="118" t="str">
        <f>IF($B2012="","",RIGHT($E2012*1000+100+COUNTIF($E$2:$E2012,$E2012),9))</f>
        <v>051002101</v>
      </c>
    </row>
    <row r="2013" spans="1:18" customFormat="1" x14ac:dyDescent="0.4">
      <c r="A2013" s="259" t="s">
        <v>872</v>
      </c>
      <c r="B2013" s="259">
        <v>2012</v>
      </c>
      <c r="C2013" s="259" t="s">
        <v>6289</v>
      </c>
      <c r="D2013" s="259" t="s">
        <v>6290</v>
      </c>
      <c r="E2013" s="261">
        <v>20051227</v>
      </c>
      <c r="F2013" s="262">
        <v>2</v>
      </c>
      <c r="G2013">
        <v>25</v>
      </c>
      <c r="H2013" s="263" t="s">
        <v>6833</v>
      </c>
      <c r="I2013" s="263" t="s">
        <v>747</v>
      </c>
      <c r="J2013" t="s">
        <v>4807</v>
      </c>
      <c r="L2013">
        <f>IFERROR(INDEX(所属情報!$E:$E,MATCH(男子登録情報!A2013,所属情報!$A:$A,0)),"")</f>
        <v>492194</v>
      </c>
      <c r="M2013" t="str">
        <f t="shared" si="62"/>
        <v>大道　真史 (2)</v>
      </c>
      <c r="N2013" t="str">
        <f t="shared" si="63"/>
        <v>ｵｵﾐﾁ ﾏｻｼ</v>
      </c>
      <c r="O2013" t="str">
        <f>$J2013&amp;" "&amp;$I2013&amp;" "&amp;"("&amp;$F2013&amp;")"</f>
        <v>JPN Masashi (2)</v>
      </c>
      <c r="P2013" t="s">
        <v>4771</v>
      </c>
      <c r="Q2013" t="s">
        <v>4807</v>
      </c>
      <c r="R2013" s="118" t="str">
        <f>IF($B2013="","",RIGHT($E2013*1000+100+COUNTIF($E$2:$E2013,$E2013),9))</f>
        <v>051227101</v>
      </c>
    </row>
    <row r="2014" spans="1:18" customFormat="1" x14ac:dyDescent="0.4">
      <c r="A2014" s="259" t="s">
        <v>872</v>
      </c>
      <c r="B2014" s="259">
        <v>2013</v>
      </c>
      <c r="C2014" s="259" t="s">
        <v>6291</v>
      </c>
      <c r="D2014" s="259" t="s">
        <v>723</v>
      </c>
      <c r="E2014" s="261">
        <v>20050922</v>
      </c>
      <c r="F2014" s="262">
        <v>2</v>
      </c>
      <c r="G2014">
        <v>26</v>
      </c>
      <c r="H2014" s="263" t="s">
        <v>122</v>
      </c>
      <c r="I2014" s="263" t="s">
        <v>246</v>
      </c>
      <c r="J2014" t="s">
        <v>4807</v>
      </c>
      <c r="L2014">
        <f>IFERROR(INDEX(所属情報!$E:$E,MATCH(男子登録情報!A2014,所属情報!$A:$A,0)),"")</f>
        <v>492194</v>
      </c>
      <c r="M2014" t="str">
        <f t="shared" si="62"/>
        <v>小島　翔太 (2)</v>
      </c>
      <c r="N2014" t="str">
        <f t="shared" si="63"/>
        <v>ｺｼﾞﾏ ｼｮｳﾀ</v>
      </c>
      <c r="O2014" t="str">
        <f>$J2014&amp;" "&amp;$I2014&amp;" "&amp;"("&amp;$F2014&amp;")"</f>
        <v>JPN Shota (2)</v>
      </c>
      <c r="P2014" t="s">
        <v>4771</v>
      </c>
      <c r="Q2014" t="s">
        <v>4807</v>
      </c>
      <c r="R2014" s="118" t="str">
        <f>IF($B2014="","",RIGHT($E2014*1000+100+COUNTIF($E$2:$E2014,$E2014),9))</f>
        <v>050922103</v>
      </c>
    </row>
    <row r="2015" spans="1:18" customFormat="1" x14ac:dyDescent="0.4">
      <c r="A2015" s="259" t="s">
        <v>872</v>
      </c>
      <c r="B2015" s="259">
        <v>2014</v>
      </c>
      <c r="C2015" s="259" t="s">
        <v>6292</v>
      </c>
      <c r="D2015" s="259" t="s">
        <v>6293</v>
      </c>
      <c r="E2015" s="261">
        <v>20050605</v>
      </c>
      <c r="F2015" s="262">
        <v>2</v>
      </c>
      <c r="G2015">
        <v>26</v>
      </c>
      <c r="H2015" s="263" t="s">
        <v>1049</v>
      </c>
      <c r="I2015" s="263" t="s">
        <v>268</v>
      </c>
      <c r="J2015" t="s">
        <v>4807</v>
      </c>
      <c r="L2015">
        <f>IFERROR(INDEX(所属情報!$E:$E,MATCH(男子登録情報!A2015,所属情報!$A:$A,0)),"")</f>
        <v>492194</v>
      </c>
      <c r="M2015" t="str">
        <f t="shared" si="62"/>
        <v>西　瑞稀 (2)</v>
      </c>
      <c r="N2015" t="str">
        <f t="shared" si="63"/>
        <v>ﾆｼ ﾐｽﾞｷ</v>
      </c>
      <c r="O2015" t="str">
        <f>$J2015&amp;" "&amp;$I2015&amp;" "&amp;"("&amp;$F2015&amp;")"</f>
        <v>JPN Mizuki (2)</v>
      </c>
      <c r="P2015" t="s">
        <v>4771</v>
      </c>
      <c r="Q2015" t="s">
        <v>4807</v>
      </c>
      <c r="R2015" s="118" t="str">
        <f>IF($B2015="","",RIGHT($E2015*1000+100+COUNTIF($E$2:$E2015,$E2015),9))</f>
        <v>050605103</v>
      </c>
    </row>
    <row r="2016" spans="1:18" customFormat="1" x14ac:dyDescent="0.4">
      <c r="A2016" s="259" t="s">
        <v>872</v>
      </c>
      <c r="B2016" s="259">
        <v>2015</v>
      </c>
      <c r="C2016" s="259" t="s">
        <v>6291</v>
      </c>
      <c r="D2016" s="259" t="s">
        <v>723</v>
      </c>
      <c r="E2016" s="261">
        <v>20050922</v>
      </c>
      <c r="F2016" s="262">
        <v>2</v>
      </c>
      <c r="G2016">
        <v>26</v>
      </c>
      <c r="H2016" s="263" t="s">
        <v>122</v>
      </c>
      <c r="I2016" s="263" t="s">
        <v>246</v>
      </c>
      <c r="J2016" t="s">
        <v>4807</v>
      </c>
      <c r="L2016">
        <f>IFERROR(INDEX(所属情報!$E:$E,MATCH(男子登録情報!A2016,所属情報!$A:$A,0)),"")</f>
        <v>492194</v>
      </c>
      <c r="M2016" t="str">
        <f t="shared" si="62"/>
        <v>小島　翔太 (2)</v>
      </c>
      <c r="N2016" t="str">
        <f t="shared" si="63"/>
        <v>ｺｼﾞﾏ ｼｮｳﾀ</v>
      </c>
      <c r="O2016" t="str">
        <f>$J2016&amp;" "&amp;$I2016&amp;" "&amp;"("&amp;$F2016&amp;")"</f>
        <v>JPN Shota (2)</v>
      </c>
      <c r="P2016" t="s">
        <v>4766</v>
      </c>
      <c r="Q2016" t="s">
        <v>4807</v>
      </c>
      <c r="R2016" s="118" t="str">
        <f>IF($B2016="","",RIGHT($E2016*1000+100+COUNTIF($E$2:$E2016,$E2016),9))</f>
        <v>050922104</v>
      </c>
    </row>
    <row r="2017" spans="1:18" customFormat="1" x14ac:dyDescent="0.4">
      <c r="A2017" s="259" t="s">
        <v>872</v>
      </c>
      <c r="B2017" s="259">
        <v>2016</v>
      </c>
      <c r="C2017" s="259" t="s">
        <v>6294</v>
      </c>
      <c r="D2017" s="259" t="s">
        <v>6295</v>
      </c>
      <c r="E2017" s="261">
        <v>20040427</v>
      </c>
      <c r="F2017" s="262">
        <v>3</v>
      </c>
      <c r="G2017">
        <v>25</v>
      </c>
      <c r="H2017" s="263" t="s">
        <v>4441</v>
      </c>
      <c r="I2017" s="263" t="s">
        <v>6428</v>
      </c>
      <c r="J2017" t="s">
        <v>4807</v>
      </c>
      <c r="L2017">
        <f>IFERROR(INDEX(所属情報!$E:$E,MATCH(男子登録情報!A2017,所属情報!$A:$A,0)),"")</f>
        <v>492194</v>
      </c>
      <c r="M2017" t="str">
        <f t="shared" si="62"/>
        <v>角田　大心 (3)</v>
      </c>
      <c r="N2017" t="str">
        <f t="shared" si="63"/>
        <v>ｽﾐﾀﾞ ﾀｲｼﾝ</v>
      </c>
      <c r="O2017" t="str">
        <f>$J2017&amp;" "&amp;$I2017&amp;" "&amp;"("&amp;$F2017&amp;")"</f>
        <v>JPN Taishin (3)</v>
      </c>
      <c r="P2017" t="s">
        <v>4771</v>
      </c>
      <c r="Q2017" t="s">
        <v>4807</v>
      </c>
      <c r="R2017" s="118" t="str">
        <f>IF($B2017="","",RIGHT($E2017*1000+100+COUNTIF($E$2:$E2017,$E2017),9))</f>
        <v>040427103</v>
      </c>
    </row>
    <row r="2018" spans="1:18" customFormat="1" x14ac:dyDescent="0.4">
      <c r="A2018" s="259" t="s">
        <v>837</v>
      </c>
      <c r="B2018" s="259">
        <v>2017</v>
      </c>
      <c r="C2018" s="259" t="s">
        <v>4271</v>
      </c>
      <c r="D2018" s="259" t="s">
        <v>4272</v>
      </c>
      <c r="E2018" s="261">
        <v>20010111</v>
      </c>
      <c r="F2018" s="262">
        <v>3</v>
      </c>
      <c r="G2018">
        <v>26</v>
      </c>
      <c r="H2018" s="263" t="s">
        <v>372</v>
      </c>
      <c r="I2018" s="263" t="s">
        <v>286</v>
      </c>
      <c r="J2018" t="s">
        <v>4807</v>
      </c>
      <c r="L2018">
        <f>IFERROR(INDEX(所属情報!$E:$E,MATCH(男子登録情報!A2018,所属情報!$A:$A,0)),"")</f>
        <v>492191</v>
      </c>
      <c r="M2018" t="str">
        <f t="shared" si="62"/>
        <v>木下　智弘 (3)</v>
      </c>
      <c r="N2018" t="str">
        <f t="shared" si="63"/>
        <v>ｷﾉｼﾀ ﾄﾓﾋﾛ</v>
      </c>
      <c r="O2018" t="str">
        <f>$J2018&amp;" "&amp;$I2018&amp;" "&amp;"("&amp;$F2018&amp;")"</f>
        <v>JPN Tomohiro (3)</v>
      </c>
      <c r="P2018" t="s">
        <v>4777</v>
      </c>
      <c r="Q2018" t="s">
        <v>4807</v>
      </c>
      <c r="R2018" s="118" t="str">
        <f>IF($B2018="","",RIGHT($E2018*1000+100+COUNTIF($E$2:$E2018,$E2018),9))</f>
        <v>010111101</v>
      </c>
    </row>
    <row r="2019" spans="1:18" customFormat="1" x14ac:dyDescent="0.4">
      <c r="A2019" s="259" t="s">
        <v>837</v>
      </c>
      <c r="B2019" s="259">
        <v>2018</v>
      </c>
      <c r="C2019" s="259" t="s">
        <v>4273</v>
      </c>
      <c r="D2019" s="259" t="s">
        <v>4274</v>
      </c>
      <c r="E2019" s="261">
        <v>20020124</v>
      </c>
      <c r="F2019" s="262">
        <v>3</v>
      </c>
      <c r="G2019">
        <v>26</v>
      </c>
      <c r="H2019" s="263" t="s">
        <v>74</v>
      </c>
      <c r="I2019" s="263" t="s">
        <v>1714</v>
      </c>
      <c r="J2019" t="s">
        <v>4807</v>
      </c>
      <c r="L2019">
        <f>IFERROR(INDEX(所属情報!$E:$E,MATCH(男子登録情報!A2019,所属情報!$A:$A,0)),"")</f>
        <v>492191</v>
      </c>
      <c r="M2019" t="str">
        <f t="shared" si="62"/>
        <v>上田　龍英 (3)</v>
      </c>
      <c r="N2019" t="str">
        <f t="shared" si="63"/>
        <v>ｳｴﾀﾞ ﾘｭｳｴｲ</v>
      </c>
      <c r="O2019" t="str">
        <f>$J2019&amp;" "&amp;$I2019&amp;" "&amp;"("&amp;$F2019&amp;")"</f>
        <v>JPN Ryuei (3)</v>
      </c>
      <c r="P2019" t="s">
        <v>4777</v>
      </c>
      <c r="Q2019" t="s">
        <v>4807</v>
      </c>
      <c r="R2019" s="118" t="str">
        <f>IF($B2019="","",RIGHT($E2019*1000+100+COUNTIF($E$2:$E2019,$E2019),9))</f>
        <v>020124101</v>
      </c>
    </row>
    <row r="2020" spans="1:18" customFormat="1" x14ac:dyDescent="0.4">
      <c r="A2020" s="259" t="s">
        <v>837</v>
      </c>
      <c r="B2020" s="259">
        <v>2019</v>
      </c>
      <c r="C2020" s="259" t="s">
        <v>4275</v>
      </c>
      <c r="D2020" s="259" t="s">
        <v>4276</v>
      </c>
      <c r="E2020" s="261">
        <v>20050118</v>
      </c>
      <c r="F2020" s="262">
        <v>3</v>
      </c>
      <c r="G2020">
        <v>26</v>
      </c>
      <c r="H2020" s="263" t="s">
        <v>4628</v>
      </c>
      <c r="I2020" s="263" t="s">
        <v>254</v>
      </c>
      <c r="J2020" t="s">
        <v>4807</v>
      </c>
      <c r="L2020">
        <f>IFERROR(INDEX(所属情報!$E:$E,MATCH(男子登録情報!A2020,所属情報!$A:$A,0)),"")</f>
        <v>492191</v>
      </c>
      <c r="M2020" t="str">
        <f t="shared" si="62"/>
        <v>市瀬　俊介 (3)</v>
      </c>
      <c r="N2020" t="str">
        <f t="shared" si="63"/>
        <v>ｲﾁﾉｾ ｼｭﾝｽｹ</v>
      </c>
      <c r="O2020" t="str">
        <f>$J2020&amp;" "&amp;$I2020&amp;" "&amp;"("&amp;$F2020&amp;")"</f>
        <v>JPN Shunsuke (3)</v>
      </c>
      <c r="P2020" t="s">
        <v>4777</v>
      </c>
      <c r="Q2020" t="s">
        <v>4807</v>
      </c>
      <c r="R2020" s="118" t="str">
        <f>IF($B2020="","",RIGHT($E2020*1000+100+COUNTIF($E$2:$E2020,$E2020),9))</f>
        <v>050118101</v>
      </c>
    </row>
    <row r="2021" spans="1:18" customFormat="1" x14ac:dyDescent="0.4">
      <c r="A2021" s="259" t="s">
        <v>837</v>
      </c>
      <c r="B2021" s="259">
        <v>2020</v>
      </c>
      <c r="C2021" s="259" t="s">
        <v>4277</v>
      </c>
      <c r="D2021" s="259" t="s">
        <v>4278</v>
      </c>
      <c r="E2021" s="261">
        <v>20041229</v>
      </c>
      <c r="F2021" s="262">
        <v>3</v>
      </c>
      <c r="G2021">
        <v>26</v>
      </c>
      <c r="H2021" s="263" t="s">
        <v>4629</v>
      </c>
      <c r="I2021" s="263" t="s">
        <v>112</v>
      </c>
      <c r="J2021" t="s">
        <v>4807</v>
      </c>
      <c r="L2021">
        <f>IFERROR(INDEX(所属情報!$E:$E,MATCH(男子登録情報!A2021,所属情報!$A:$A,0)),"")</f>
        <v>492191</v>
      </c>
      <c r="M2021" t="str">
        <f t="shared" si="62"/>
        <v>岡﨑　陸 (3)</v>
      </c>
      <c r="N2021" t="str">
        <f t="shared" si="63"/>
        <v>ｵｶｻﾞｷ ﾘｸ</v>
      </c>
      <c r="O2021" t="str">
        <f>$J2021&amp;" "&amp;$I2021&amp;" "&amp;"("&amp;$F2021&amp;")"</f>
        <v>JPN Riku (3)</v>
      </c>
      <c r="P2021" t="s">
        <v>4771</v>
      </c>
      <c r="Q2021" t="s">
        <v>4807</v>
      </c>
      <c r="R2021" s="118" t="str">
        <f>IF($B2021="","",RIGHT($E2021*1000+100+COUNTIF($E$2:$E2021,$E2021),9))</f>
        <v>041229104</v>
      </c>
    </row>
    <row r="2022" spans="1:18" customFormat="1" x14ac:dyDescent="0.4">
      <c r="A2022" s="259" t="s">
        <v>837</v>
      </c>
      <c r="B2022" s="259">
        <v>2021</v>
      </c>
      <c r="C2022" s="259" t="s">
        <v>4279</v>
      </c>
      <c r="D2022" s="259" t="s">
        <v>4280</v>
      </c>
      <c r="E2022" s="261">
        <v>20031006</v>
      </c>
      <c r="F2022" s="262">
        <v>3</v>
      </c>
      <c r="G2022">
        <v>26</v>
      </c>
      <c r="H2022" s="263" t="s">
        <v>4630</v>
      </c>
      <c r="I2022" s="263" t="s">
        <v>312</v>
      </c>
      <c r="J2022" t="s">
        <v>4807</v>
      </c>
      <c r="L2022">
        <f>IFERROR(INDEX(所属情報!$E:$E,MATCH(男子登録情報!A2022,所属情報!$A:$A,0)),"")</f>
        <v>492191</v>
      </c>
      <c r="M2022" t="str">
        <f t="shared" si="62"/>
        <v>手鹿　宏輝 (3)</v>
      </c>
      <c r="N2022" t="str">
        <f t="shared" si="63"/>
        <v>ﾃｶﾞ ﾋﾛｷ</v>
      </c>
      <c r="O2022" t="str">
        <f>$J2022&amp;" "&amp;$I2022&amp;" "&amp;"("&amp;$F2022&amp;")"</f>
        <v>JPN Hiroki (3)</v>
      </c>
      <c r="P2022" t="s">
        <v>4771</v>
      </c>
      <c r="Q2022" t="s">
        <v>4807</v>
      </c>
      <c r="R2022" s="118" t="str">
        <f>IF($B2022="","",RIGHT($E2022*1000+100+COUNTIF($E$2:$E2022,$E2022),9))</f>
        <v>031006103</v>
      </c>
    </row>
    <row r="2023" spans="1:18" customFormat="1" x14ac:dyDescent="0.4">
      <c r="A2023" s="259" t="s">
        <v>837</v>
      </c>
      <c r="B2023" s="259">
        <v>2022</v>
      </c>
      <c r="C2023" s="259" t="s">
        <v>4281</v>
      </c>
      <c r="D2023" s="259" t="s">
        <v>4282</v>
      </c>
      <c r="E2023" s="261">
        <v>20030604</v>
      </c>
      <c r="F2023" s="262">
        <v>3</v>
      </c>
      <c r="G2023">
        <v>26</v>
      </c>
      <c r="H2023" s="263" t="s">
        <v>758</v>
      </c>
      <c r="I2023" s="263" t="s">
        <v>4631</v>
      </c>
      <c r="J2023" t="s">
        <v>4807</v>
      </c>
      <c r="L2023">
        <f>IFERROR(INDEX(所属情報!$E:$E,MATCH(男子登録情報!A2023,所属情報!$A:$A,0)),"")</f>
        <v>492191</v>
      </c>
      <c r="M2023" t="str">
        <f t="shared" si="62"/>
        <v>梅本　直明 (3)</v>
      </c>
      <c r="N2023" t="str">
        <f t="shared" si="63"/>
        <v>ｳﾒﾓﾄ ﾅｵｱｷ</v>
      </c>
      <c r="O2023" t="str">
        <f>$J2023&amp;" "&amp;$I2023&amp;" "&amp;"("&amp;$F2023&amp;")"</f>
        <v>JPN Naoaki (3)</v>
      </c>
      <c r="P2023" t="s">
        <v>4777</v>
      </c>
      <c r="Q2023" t="s">
        <v>4807</v>
      </c>
      <c r="R2023" s="118" t="str">
        <f>IF($B2023="","",RIGHT($E2023*1000+100+COUNTIF($E$2:$E2023,$E2023),9))</f>
        <v>030604104</v>
      </c>
    </row>
    <row r="2024" spans="1:18" customFormat="1" x14ac:dyDescent="0.4">
      <c r="A2024" s="259" t="s">
        <v>837</v>
      </c>
      <c r="B2024" s="259">
        <v>2023</v>
      </c>
      <c r="C2024" s="259" t="s">
        <v>4283</v>
      </c>
      <c r="D2024" s="259" t="s">
        <v>4284</v>
      </c>
      <c r="E2024" s="261">
        <v>20040811</v>
      </c>
      <c r="F2024" s="262">
        <v>3</v>
      </c>
      <c r="G2024">
        <v>26</v>
      </c>
      <c r="H2024" s="263" t="s">
        <v>231</v>
      </c>
      <c r="I2024" s="263" t="s">
        <v>4632</v>
      </c>
      <c r="J2024" t="s">
        <v>4807</v>
      </c>
      <c r="L2024">
        <f>IFERROR(INDEX(所属情報!$E:$E,MATCH(男子登録情報!A2024,所属情報!$A:$A,0)),"")</f>
        <v>492191</v>
      </c>
      <c r="M2024" t="str">
        <f t="shared" si="62"/>
        <v>西村　典晃 (3)</v>
      </c>
      <c r="N2024" t="str">
        <f t="shared" si="63"/>
        <v>ﾆｼﾑﾗ ﾉﾘｱｷ</v>
      </c>
      <c r="O2024" t="str">
        <f>$J2024&amp;" "&amp;$I2024&amp;" "&amp;"("&amp;$F2024&amp;")"</f>
        <v>JPN Noriaki (3)</v>
      </c>
      <c r="P2024">
        <v>28</v>
      </c>
      <c r="Q2024" t="s">
        <v>4807</v>
      </c>
      <c r="R2024" s="118" t="str">
        <f>IF($B2024="","",RIGHT($E2024*1000+100+COUNTIF($E$2:$E2024,$E2024),9))</f>
        <v>040811102</v>
      </c>
    </row>
    <row r="2025" spans="1:18" customFormat="1" x14ac:dyDescent="0.4">
      <c r="A2025" s="259" t="s">
        <v>837</v>
      </c>
      <c r="B2025" s="259">
        <v>2024</v>
      </c>
      <c r="C2025" s="259" t="s">
        <v>4285</v>
      </c>
      <c r="D2025" s="259" t="s">
        <v>4286</v>
      </c>
      <c r="E2025" s="261">
        <v>20050113</v>
      </c>
      <c r="F2025" s="262">
        <v>3</v>
      </c>
      <c r="G2025">
        <v>26</v>
      </c>
      <c r="H2025" s="263" t="s">
        <v>248</v>
      </c>
      <c r="I2025" s="263" t="s">
        <v>308</v>
      </c>
      <c r="J2025" t="s">
        <v>4807</v>
      </c>
      <c r="L2025">
        <f>IFERROR(INDEX(所属情報!$E:$E,MATCH(男子登録情報!A2025,所属情報!$A:$A,0)),"")</f>
        <v>492191</v>
      </c>
      <c r="M2025" t="str">
        <f t="shared" si="62"/>
        <v>井上　唯都 (3)</v>
      </c>
      <c r="N2025" t="str">
        <f t="shared" si="63"/>
        <v>ｲﾉｳｴ ﾕｲﾄ</v>
      </c>
      <c r="O2025" t="str">
        <f>$J2025&amp;" "&amp;$I2025&amp;" "&amp;"("&amp;$F2025&amp;")"</f>
        <v>JPN Yuito (3)</v>
      </c>
      <c r="P2025">
        <v>28</v>
      </c>
      <c r="Q2025" t="s">
        <v>4807</v>
      </c>
      <c r="R2025" s="118" t="str">
        <f>IF($B2025="","",RIGHT($E2025*1000+100+COUNTIF($E$2:$E2025,$E2025),9))</f>
        <v>050113103</v>
      </c>
    </row>
    <row r="2026" spans="1:18" customFormat="1" x14ac:dyDescent="0.4">
      <c r="A2026" s="259" t="s">
        <v>837</v>
      </c>
      <c r="B2026" s="259">
        <v>2025</v>
      </c>
      <c r="C2026" s="259" t="s">
        <v>4287</v>
      </c>
      <c r="D2026" s="259" t="s">
        <v>4288</v>
      </c>
      <c r="E2026" s="261">
        <v>20040509</v>
      </c>
      <c r="F2026" s="262">
        <v>3</v>
      </c>
      <c r="G2026">
        <v>26</v>
      </c>
      <c r="H2026" s="263" t="s">
        <v>4633</v>
      </c>
      <c r="I2026" s="263" t="s">
        <v>816</v>
      </c>
      <c r="J2026" t="s">
        <v>4807</v>
      </c>
      <c r="L2026">
        <f>IFERROR(INDEX(所属情報!$E:$E,MATCH(男子登録情報!A2026,所属情報!$A:$A,0)),"")</f>
        <v>492191</v>
      </c>
      <c r="M2026" t="str">
        <f t="shared" si="62"/>
        <v>萬野　喜洸 (3)</v>
      </c>
      <c r="N2026" t="str">
        <f t="shared" si="63"/>
        <v>ﾏﾝﾉ ﾖｼﾋﾛ</v>
      </c>
      <c r="O2026" t="str">
        <f>$J2026&amp;" "&amp;$I2026&amp;" "&amp;"("&amp;$F2026&amp;")"</f>
        <v>JPN Yoshihiro (3)</v>
      </c>
      <c r="P2026">
        <v>28</v>
      </c>
      <c r="Q2026" t="s">
        <v>4807</v>
      </c>
      <c r="R2026" s="118" t="str">
        <f>IF($B2026="","",RIGHT($E2026*1000+100+COUNTIF($E$2:$E2026,$E2026),9))</f>
        <v>040509102</v>
      </c>
    </row>
    <row r="2027" spans="1:18" customFormat="1" x14ac:dyDescent="0.4">
      <c r="A2027" s="259" t="s">
        <v>837</v>
      </c>
      <c r="B2027" s="259">
        <v>2026</v>
      </c>
      <c r="C2027" s="259" t="s">
        <v>6296</v>
      </c>
      <c r="D2027" s="259" t="s">
        <v>6297</v>
      </c>
      <c r="E2027" s="261">
        <v>20051114</v>
      </c>
      <c r="F2027" s="262">
        <v>2</v>
      </c>
      <c r="G2027">
        <v>26</v>
      </c>
      <c r="H2027" s="263" t="s">
        <v>1656</v>
      </c>
      <c r="I2027" s="263" t="s">
        <v>145</v>
      </c>
      <c r="J2027" t="s">
        <v>4807</v>
      </c>
      <c r="L2027">
        <f>IFERROR(INDEX(所属情報!$E:$E,MATCH(男子登録情報!A2027,所属情報!$A:$A,0)),"")</f>
        <v>492191</v>
      </c>
      <c r="M2027" t="str">
        <f t="shared" si="62"/>
        <v>清永　真矢 (2)</v>
      </c>
      <c r="N2027" t="str">
        <f t="shared" si="63"/>
        <v>ｷﾖﾅｶﾞ ｼﾝﾔ</v>
      </c>
      <c r="O2027" t="str">
        <f>$J2027&amp;" "&amp;$I2027&amp;" "&amp;"("&amp;$F2027&amp;")"</f>
        <v>JPN Shinya (2)</v>
      </c>
      <c r="P2027">
        <v>28</v>
      </c>
      <c r="Q2027" t="s">
        <v>4807</v>
      </c>
      <c r="R2027" s="118" t="str">
        <f>IF($B2027="","",RIGHT($E2027*1000+100+COUNTIF($E$2:$E2027,$E2027),9))</f>
        <v>051114101</v>
      </c>
    </row>
    <row r="2028" spans="1:18" customFormat="1" x14ac:dyDescent="0.4">
      <c r="A2028" s="259" t="s">
        <v>837</v>
      </c>
      <c r="B2028" s="259">
        <v>2027</v>
      </c>
      <c r="C2028" s="259" t="s">
        <v>6298</v>
      </c>
      <c r="D2028" s="259" t="s">
        <v>6299</v>
      </c>
      <c r="E2028" s="261">
        <v>20050501</v>
      </c>
      <c r="F2028" s="262">
        <v>2</v>
      </c>
      <c r="G2028">
        <v>26</v>
      </c>
      <c r="H2028" s="263" t="s">
        <v>6834</v>
      </c>
      <c r="I2028" s="263" t="s">
        <v>98</v>
      </c>
      <c r="J2028" t="s">
        <v>4807</v>
      </c>
      <c r="L2028">
        <f>IFERROR(INDEX(所属情報!$E:$E,MATCH(男子登録情報!A2028,所属情報!$A:$A,0)),"")</f>
        <v>492191</v>
      </c>
      <c r="M2028" t="str">
        <f t="shared" si="62"/>
        <v>塩見　章悟 (2)</v>
      </c>
      <c r="N2028" t="str">
        <f t="shared" si="63"/>
        <v>ｼｵﾐ ｼｮｳｺﾞ</v>
      </c>
      <c r="O2028" t="str">
        <f>$J2028&amp;" "&amp;$I2028&amp;" "&amp;"("&amp;$F2028&amp;")"</f>
        <v>JPN Shogo (2)</v>
      </c>
      <c r="P2028">
        <v>28</v>
      </c>
      <c r="Q2028" t="s">
        <v>4807</v>
      </c>
      <c r="R2028" s="118" t="str">
        <f>IF($B2028="","",RIGHT($E2028*1000+100+COUNTIF($E$2:$E2028,$E2028),9))</f>
        <v>050501104</v>
      </c>
    </row>
    <row r="2029" spans="1:18" customFormat="1" x14ac:dyDescent="0.4">
      <c r="A2029" s="259" t="s">
        <v>837</v>
      </c>
      <c r="B2029" s="259">
        <v>2028</v>
      </c>
      <c r="C2029" s="259" t="s">
        <v>6300</v>
      </c>
      <c r="D2029" s="259" t="s">
        <v>6301</v>
      </c>
      <c r="E2029" s="261">
        <v>20050916</v>
      </c>
      <c r="F2029" s="262">
        <v>2</v>
      </c>
      <c r="G2029">
        <v>26</v>
      </c>
      <c r="H2029" s="263" t="s">
        <v>6835</v>
      </c>
      <c r="I2029" s="263" t="s">
        <v>54</v>
      </c>
      <c r="J2029" t="s">
        <v>4807</v>
      </c>
      <c r="L2029">
        <f>IFERROR(INDEX(所属情報!$E:$E,MATCH(男子登録情報!A2029,所属情報!$A:$A,0)),"")</f>
        <v>492191</v>
      </c>
      <c r="M2029" t="str">
        <f t="shared" si="62"/>
        <v>小澤　光輝 (2)</v>
      </c>
      <c r="N2029" t="str">
        <f t="shared" si="63"/>
        <v>ｺｻﾞﾜ ｺｳｷ</v>
      </c>
      <c r="O2029" t="str">
        <f>$J2029&amp;" "&amp;$I2029&amp;" "&amp;"("&amp;$F2029&amp;")"</f>
        <v>JPN Koki (2)</v>
      </c>
      <c r="P2029">
        <v>28</v>
      </c>
      <c r="Q2029" t="s">
        <v>4807</v>
      </c>
      <c r="R2029" s="118" t="str">
        <f>IF($B2029="","",RIGHT($E2029*1000+100+COUNTIF($E$2:$E2029,$E2029),9))</f>
        <v>050916102</v>
      </c>
    </row>
    <row r="2030" spans="1:18" customFormat="1" x14ac:dyDescent="0.4">
      <c r="A2030" s="259" t="s">
        <v>837</v>
      </c>
      <c r="B2030" s="259">
        <v>2029</v>
      </c>
      <c r="C2030" s="259" t="s">
        <v>6302</v>
      </c>
      <c r="D2030" s="259" t="s">
        <v>6303</v>
      </c>
      <c r="E2030" s="261">
        <v>20030613</v>
      </c>
      <c r="F2030" s="262">
        <v>2</v>
      </c>
      <c r="G2030">
        <v>26</v>
      </c>
      <c r="H2030" s="263" t="s">
        <v>65</v>
      </c>
      <c r="I2030" s="263" t="s">
        <v>6836</v>
      </c>
      <c r="J2030" t="s">
        <v>4807</v>
      </c>
      <c r="L2030">
        <f>IFERROR(INDEX(所属情報!$E:$E,MATCH(男子登録情報!A2030,所属情報!$A:$A,0)),"")</f>
        <v>492191</v>
      </c>
      <c r="M2030" t="str">
        <f t="shared" si="62"/>
        <v>竹内　皓哉 (2)</v>
      </c>
      <c r="N2030" t="str">
        <f t="shared" si="63"/>
        <v>ﾀｹｳﾁ ｺｳﾔ</v>
      </c>
      <c r="O2030" t="str">
        <f>$J2030&amp;" "&amp;$I2030&amp;" "&amp;"("&amp;$F2030&amp;")"</f>
        <v>JPN Koya (2)</v>
      </c>
      <c r="P2030">
        <v>26</v>
      </c>
      <c r="Q2030" t="s">
        <v>4807</v>
      </c>
      <c r="R2030" s="118" t="str">
        <f>IF($B2030="","",RIGHT($E2030*1000+100+COUNTIF($E$2:$E2030,$E2030),9))</f>
        <v>030613103</v>
      </c>
    </row>
    <row r="2031" spans="1:18" customFormat="1" x14ac:dyDescent="0.4">
      <c r="A2031" s="259" t="s">
        <v>837</v>
      </c>
      <c r="B2031" s="259">
        <v>2030</v>
      </c>
      <c r="C2031" s="259" t="s">
        <v>6304</v>
      </c>
      <c r="D2031" s="259" t="s">
        <v>6305</v>
      </c>
      <c r="E2031" s="261">
        <v>20030220</v>
      </c>
      <c r="F2031" s="262">
        <v>2</v>
      </c>
      <c r="G2031">
        <v>26</v>
      </c>
      <c r="H2031" s="263" t="s">
        <v>6837</v>
      </c>
      <c r="I2031" s="263" t="s">
        <v>417</v>
      </c>
      <c r="J2031" t="s">
        <v>4807</v>
      </c>
      <c r="L2031">
        <f>IFERROR(INDEX(所属情報!$E:$E,MATCH(男子登録情報!A2031,所属情報!$A:$A,0)),"")</f>
        <v>492191</v>
      </c>
      <c r="M2031" t="str">
        <f t="shared" si="62"/>
        <v>若野　直人 (2)</v>
      </c>
      <c r="N2031" t="str">
        <f t="shared" si="63"/>
        <v>ﾜｶﾉ ﾅｵﾄ</v>
      </c>
      <c r="O2031" t="str">
        <f>$J2031&amp;" "&amp;$I2031&amp;" "&amp;"("&amp;$F2031&amp;")"</f>
        <v>JPN Naoto (2)</v>
      </c>
      <c r="P2031">
        <v>28</v>
      </c>
      <c r="Q2031" t="s">
        <v>4807</v>
      </c>
      <c r="R2031" s="118" t="str">
        <f>IF($B2031="","",RIGHT($E2031*1000+100+COUNTIF($E$2:$E2031,$E2031),9))</f>
        <v>030220101</v>
      </c>
    </row>
    <row r="2032" spans="1:18" customFormat="1" x14ac:dyDescent="0.4">
      <c r="A2032" s="259" t="s">
        <v>847</v>
      </c>
      <c r="B2032" s="259">
        <v>2031</v>
      </c>
      <c r="C2032" s="259" t="s">
        <v>1076</v>
      </c>
      <c r="D2032" s="259" t="s">
        <v>1077</v>
      </c>
      <c r="E2032" s="261">
        <v>19961001</v>
      </c>
      <c r="F2032" s="262">
        <v>5</v>
      </c>
      <c r="G2032">
        <v>49</v>
      </c>
      <c r="H2032" s="263" t="s">
        <v>428</v>
      </c>
      <c r="I2032" s="263" t="s">
        <v>48</v>
      </c>
      <c r="J2032" t="s">
        <v>4807</v>
      </c>
      <c r="L2032">
        <f>IFERROR(INDEX(所属情報!$E:$E,MATCH(男子登録情報!A2032,所属情報!$A:$A,0)),"")</f>
        <v>490080</v>
      </c>
      <c r="M2032" t="str">
        <f t="shared" si="62"/>
        <v>長谷川　大智 (5)</v>
      </c>
      <c r="N2032" t="str">
        <f t="shared" si="63"/>
        <v>ﾊｾｶﾞﾜ ﾀﾞｲﾁ</v>
      </c>
      <c r="O2032" t="str">
        <f>$J2032&amp;" "&amp;$I2032&amp;" "&amp;"("&amp;$F2032&amp;")"</f>
        <v>JPN Daichi (5)</v>
      </c>
      <c r="P2032">
        <v>27</v>
      </c>
      <c r="Q2032" t="s">
        <v>4807</v>
      </c>
      <c r="R2032" s="118" t="str">
        <f>IF($B2032="","",RIGHT($E2032*1000+100+COUNTIF($E$2:$E2032,$E2032),9))</f>
        <v>961001101</v>
      </c>
    </row>
    <row r="2033" spans="1:18" customFormat="1" x14ac:dyDescent="0.4">
      <c r="A2033" s="259" t="s">
        <v>847</v>
      </c>
      <c r="B2033" s="259">
        <v>2032</v>
      </c>
      <c r="C2033" s="259" t="s">
        <v>6306</v>
      </c>
      <c r="D2033" s="259" t="s">
        <v>6307</v>
      </c>
      <c r="E2033" s="261">
        <v>20001027</v>
      </c>
      <c r="F2033" s="262">
        <v>4</v>
      </c>
      <c r="G2033">
        <v>25</v>
      </c>
      <c r="H2033" s="263" t="s">
        <v>110</v>
      </c>
      <c r="I2033" s="263" t="s">
        <v>136</v>
      </c>
      <c r="J2033" t="s">
        <v>4807</v>
      </c>
      <c r="L2033">
        <f>IFERROR(INDEX(所属情報!$E:$E,MATCH(男子登録情報!A2033,所属情報!$A:$A,0)),"")</f>
        <v>490080</v>
      </c>
      <c r="M2033" t="str">
        <f t="shared" si="62"/>
        <v>中村　憲太郎 (4)</v>
      </c>
      <c r="N2033" t="str">
        <f t="shared" si="63"/>
        <v>ﾅｶﾑﾗ ｹﾝﾀﾛｳ</v>
      </c>
      <c r="O2033" t="str">
        <f>$J2033&amp;" "&amp;$I2033&amp;" "&amp;"("&amp;$F2033&amp;")"</f>
        <v>JPN Kentaro (4)</v>
      </c>
      <c r="P2033">
        <v>28</v>
      </c>
      <c r="Q2033" t="s">
        <v>4807</v>
      </c>
      <c r="R2033" s="118" t="str">
        <f>IF($B2033="","",RIGHT($E2033*1000+100+COUNTIF($E$2:$E2033,$E2033),9))</f>
        <v>001027101</v>
      </c>
    </row>
    <row r="2034" spans="1:18" customFormat="1" x14ac:dyDescent="0.4">
      <c r="A2034" s="259" t="s">
        <v>847</v>
      </c>
      <c r="B2034" s="259">
        <v>2033</v>
      </c>
      <c r="C2034" s="259" t="s">
        <v>6308</v>
      </c>
      <c r="D2034" s="259" t="s">
        <v>5061</v>
      </c>
      <c r="E2034" s="261">
        <v>20000528</v>
      </c>
      <c r="F2034" s="262">
        <v>6</v>
      </c>
      <c r="G2034">
        <v>25</v>
      </c>
      <c r="H2034" s="263" t="s">
        <v>361</v>
      </c>
      <c r="I2034" s="263" t="s">
        <v>157</v>
      </c>
      <c r="J2034" t="s">
        <v>4807</v>
      </c>
    </row>
    <row r="2035" spans="1:18" customFormat="1" x14ac:dyDescent="0.4">
      <c r="A2035" s="259" t="s">
        <v>847</v>
      </c>
      <c r="B2035" s="259">
        <v>2034</v>
      </c>
      <c r="C2035" s="259" t="s">
        <v>6309</v>
      </c>
      <c r="D2035" s="259" t="s">
        <v>6310</v>
      </c>
      <c r="E2035" s="261">
        <v>20001204</v>
      </c>
      <c r="F2035" s="262">
        <v>6</v>
      </c>
      <c r="G2035">
        <v>25</v>
      </c>
      <c r="H2035" s="263" t="s">
        <v>6838</v>
      </c>
      <c r="I2035" s="263" t="s">
        <v>132</v>
      </c>
      <c r="J2035" t="s">
        <v>4807</v>
      </c>
    </row>
    <row r="2036" spans="1:18" customFormat="1" x14ac:dyDescent="0.4">
      <c r="A2036" s="259" t="s">
        <v>849</v>
      </c>
      <c r="B2036" s="259">
        <v>2035</v>
      </c>
      <c r="C2036" s="259" t="s">
        <v>3076</v>
      </c>
      <c r="D2036" s="259" t="s">
        <v>853</v>
      </c>
      <c r="E2036" s="261">
        <v>20010615</v>
      </c>
      <c r="F2036" s="262" t="s">
        <v>453</v>
      </c>
      <c r="G2036">
        <v>25</v>
      </c>
      <c r="H2036" s="263" t="s">
        <v>90</v>
      </c>
      <c r="I2036" s="263" t="s">
        <v>854</v>
      </c>
      <c r="J2036" t="s">
        <v>4807</v>
      </c>
    </row>
    <row r="2037" spans="1:18" customFormat="1" x14ac:dyDescent="0.4">
      <c r="A2037" s="259" t="s">
        <v>849</v>
      </c>
      <c r="B2037" s="259">
        <v>2036</v>
      </c>
      <c r="C2037" s="259" t="s">
        <v>3077</v>
      </c>
      <c r="D2037" s="259" t="s">
        <v>3078</v>
      </c>
      <c r="E2037" s="261">
        <v>20021224</v>
      </c>
      <c r="F2037" s="262" t="s">
        <v>150</v>
      </c>
      <c r="G2037">
        <v>25</v>
      </c>
      <c r="H2037" s="263" t="s">
        <v>462</v>
      </c>
      <c r="I2037" s="263" t="s">
        <v>112</v>
      </c>
      <c r="J2037" t="s">
        <v>4807</v>
      </c>
    </row>
    <row r="2038" spans="1:18" customFormat="1" x14ac:dyDescent="0.4">
      <c r="A2038" s="259" t="s">
        <v>849</v>
      </c>
      <c r="B2038" s="259">
        <v>2037</v>
      </c>
      <c r="C2038" s="259" t="s">
        <v>4224</v>
      </c>
      <c r="D2038" s="259" t="s">
        <v>4225</v>
      </c>
      <c r="E2038" s="261">
        <v>20020522</v>
      </c>
      <c r="F2038" s="262" t="s">
        <v>150</v>
      </c>
      <c r="G2038">
        <v>25</v>
      </c>
      <c r="H2038" s="263" t="s">
        <v>4617</v>
      </c>
      <c r="I2038" s="263" t="s">
        <v>103</v>
      </c>
      <c r="J2038" t="s">
        <v>4807</v>
      </c>
    </row>
    <row r="2039" spans="1:18" customFormat="1" x14ac:dyDescent="0.4">
      <c r="A2039" s="259" t="s">
        <v>849</v>
      </c>
      <c r="B2039" s="259">
        <v>2038</v>
      </c>
      <c r="C2039" s="259" t="s">
        <v>3079</v>
      </c>
      <c r="D2039" s="259" t="s">
        <v>3080</v>
      </c>
      <c r="E2039" s="261">
        <v>20030922</v>
      </c>
      <c r="F2039" s="262">
        <v>4</v>
      </c>
      <c r="G2039">
        <v>25</v>
      </c>
      <c r="H2039" s="263" t="s">
        <v>44</v>
      </c>
      <c r="I2039" s="263" t="s">
        <v>352</v>
      </c>
      <c r="J2039" t="s">
        <v>4807</v>
      </c>
    </row>
    <row r="2040" spans="1:18" customFormat="1" x14ac:dyDescent="0.4">
      <c r="A2040" s="259" t="s">
        <v>849</v>
      </c>
      <c r="B2040" s="259">
        <v>2039</v>
      </c>
      <c r="C2040" s="259" t="s">
        <v>3081</v>
      </c>
      <c r="D2040" s="259" t="s">
        <v>3082</v>
      </c>
      <c r="E2040" s="261">
        <v>20030606</v>
      </c>
      <c r="F2040" s="262">
        <v>4</v>
      </c>
      <c r="G2040">
        <v>25</v>
      </c>
      <c r="H2040" s="263" t="s">
        <v>3083</v>
      </c>
      <c r="I2040" s="263" t="s">
        <v>175</v>
      </c>
      <c r="J2040" t="s">
        <v>4807</v>
      </c>
    </row>
    <row r="2041" spans="1:18" customFormat="1" x14ac:dyDescent="0.4">
      <c r="A2041" s="259" t="s">
        <v>849</v>
      </c>
      <c r="B2041" s="259">
        <v>2040</v>
      </c>
      <c r="C2041" s="259" t="s">
        <v>3084</v>
      </c>
      <c r="D2041" s="259" t="s">
        <v>3085</v>
      </c>
      <c r="E2041" s="261">
        <v>20030708</v>
      </c>
      <c r="F2041" s="262">
        <v>4</v>
      </c>
      <c r="G2041">
        <v>25</v>
      </c>
      <c r="H2041" s="263" t="s">
        <v>3086</v>
      </c>
      <c r="I2041" s="263" t="s">
        <v>107</v>
      </c>
      <c r="J2041" t="s">
        <v>4807</v>
      </c>
    </row>
    <row r="2042" spans="1:18" customFormat="1" x14ac:dyDescent="0.4">
      <c r="A2042" s="259" t="s">
        <v>849</v>
      </c>
      <c r="B2042" s="259">
        <v>2041</v>
      </c>
      <c r="C2042" s="259" t="s">
        <v>3087</v>
      </c>
      <c r="D2042" s="259" t="s">
        <v>3088</v>
      </c>
      <c r="E2042" s="261">
        <v>20030627</v>
      </c>
      <c r="F2042" s="262">
        <v>4</v>
      </c>
      <c r="G2042">
        <v>25</v>
      </c>
      <c r="H2042" s="263" t="s">
        <v>359</v>
      </c>
      <c r="I2042" s="263" t="s">
        <v>73</v>
      </c>
      <c r="J2042" t="s">
        <v>4807</v>
      </c>
    </row>
    <row r="2043" spans="1:18" customFormat="1" x14ac:dyDescent="0.4">
      <c r="A2043" s="259" t="s">
        <v>849</v>
      </c>
      <c r="B2043" s="259">
        <v>2042</v>
      </c>
      <c r="C2043" s="259" t="s">
        <v>4226</v>
      </c>
      <c r="D2043" s="259" t="s">
        <v>4227</v>
      </c>
      <c r="E2043" s="261">
        <v>20050105</v>
      </c>
      <c r="F2043" s="262">
        <v>3</v>
      </c>
      <c r="G2043">
        <v>25</v>
      </c>
      <c r="H2043" s="263" t="s">
        <v>244</v>
      </c>
      <c r="I2043" s="263" t="s">
        <v>146</v>
      </c>
      <c r="J2043" t="s">
        <v>4807</v>
      </c>
    </row>
    <row r="2044" spans="1:18" customFormat="1" x14ac:dyDescent="0.4">
      <c r="A2044" s="259" t="s">
        <v>849</v>
      </c>
      <c r="B2044" s="259">
        <v>2043</v>
      </c>
      <c r="C2044" s="259" t="s">
        <v>4228</v>
      </c>
      <c r="D2044" s="259" t="s">
        <v>4229</v>
      </c>
      <c r="E2044" s="261">
        <v>20040604</v>
      </c>
      <c r="F2044" s="262">
        <v>3</v>
      </c>
      <c r="G2044">
        <v>25</v>
      </c>
      <c r="H2044" s="263" t="s">
        <v>558</v>
      </c>
      <c r="I2044" s="263" t="s">
        <v>240</v>
      </c>
      <c r="J2044" t="s">
        <v>4807</v>
      </c>
    </row>
    <row r="2045" spans="1:18" customFormat="1" x14ac:dyDescent="0.4">
      <c r="A2045" s="259" t="s">
        <v>849</v>
      </c>
      <c r="B2045" s="259">
        <v>2044</v>
      </c>
      <c r="C2045" s="259" t="s">
        <v>4230</v>
      </c>
      <c r="D2045" s="259" t="s">
        <v>4231</v>
      </c>
      <c r="E2045" s="261">
        <v>20041105</v>
      </c>
      <c r="F2045" s="262">
        <v>3</v>
      </c>
      <c r="G2045">
        <v>25</v>
      </c>
      <c r="H2045" s="263" t="s">
        <v>226</v>
      </c>
      <c r="I2045" s="263" t="s">
        <v>160</v>
      </c>
      <c r="J2045" t="s">
        <v>4807</v>
      </c>
    </row>
    <row r="2046" spans="1:18" customFormat="1" x14ac:dyDescent="0.4">
      <c r="A2046" s="259" t="s">
        <v>849</v>
      </c>
      <c r="B2046" s="259">
        <v>2045</v>
      </c>
      <c r="C2046" s="259" t="s">
        <v>4232</v>
      </c>
      <c r="D2046" s="259" t="s">
        <v>531</v>
      </c>
      <c r="E2046" s="261">
        <v>20040611</v>
      </c>
      <c r="F2046" s="262">
        <v>3</v>
      </c>
      <c r="G2046">
        <v>25</v>
      </c>
      <c r="H2046" s="263" t="s">
        <v>174</v>
      </c>
      <c r="I2046" s="263" t="s">
        <v>243</v>
      </c>
      <c r="J2046" t="s">
        <v>4807</v>
      </c>
    </row>
    <row r="2047" spans="1:18" customFormat="1" x14ac:dyDescent="0.4">
      <c r="A2047" s="259" t="s">
        <v>849</v>
      </c>
      <c r="B2047" s="259">
        <v>2046</v>
      </c>
      <c r="C2047" s="259" t="s">
        <v>6311</v>
      </c>
      <c r="D2047" s="259" t="s">
        <v>6312</v>
      </c>
      <c r="E2047" s="261">
        <v>20060228</v>
      </c>
      <c r="F2047" s="262">
        <v>2</v>
      </c>
      <c r="G2047">
        <v>25</v>
      </c>
      <c r="H2047" s="263" t="s">
        <v>38</v>
      </c>
      <c r="I2047" s="263" t="s">
        <v>125</v>
      </c>
      <c r="J2047" t="s">
        <v>4807</v>
      </c>
    </row>
    <row r="2048" spans="1:18" customFormat="1" x14ac:dyDescent="0.4">
      <c r="A2048" s="259" t="s">
        <v>849</v>
      </c>
      <c r="B2048" s="259">
        <v>2047</v>
      </c>
      <c r="C2048" s="259" t="s">
        <v>6313</v>
      </c>
      <c r="D2048" s="259" t="s">
        <v>6314</v>
      </c>
      <c r="E2048" s="261">
        <v>20051207</v>
      </c>
      <c r="F2048" s="262">
        <v>2</v>
      </c>
      <c r="G2048">
        <v>25</v>
      </c>
      <c r="H2048" s="263" t="s">
        <v>6839</v>
      </c>
      <c r="I2048" s="263" t="s">
        <v>418</v>
      </c>
      <c r="J2048" t="s">
        <v>4807</v>
      </c>
    </row>
    <row r="2049" spans="1:10" customFormat="1" x14ac:dyDescent="0.4">
      <c r="A2049" s="259" t="s">
        <v>849</v>
      </c>
      <c r="B2049" s="259">
        <v>2048</v>
      </c>
      <c r="C2049" s="259" t="s">
        <v>6315</v>
      </c>
      <c r="D2049" s="259" t="s">
        <v>6316</v>
      </c>
      <c r="E2049" s="261">
        <v>20051107</v>
      </c>
      <c r="F2049" s="262">
        <v>2</v>
      </c>
      <c r="G2049">
        <v>25</v>
      </c>
      <c r="H2049" s="263" t="s">
        <v>174</v>
      </c>
      <c r="I2049" s="263" t="s">
        <v>155</v>
      </c>
      <c r="J2049" t="s">
        <v>4807</v>
      </c>
    </row>
    <row r="2050" spans="1:10" customFormat="1" x14ac:dyDescent="0.4">
      <c r="A2050" s="259" t="s">
        <v>833</v>
      </c>
      <c r="B2050" s="259">
        <v>2049</v>
      </c>
      <c r="C2050" s="259" t="s">
        <v>4293</v>
      </c>
      <c r="D2050" s="259" t="s">
        <v>4294</v>
      </c>
      <c r="E2050" s="261">
        <v>20050314</v>
      </c>
      <c r="F2050" s="262">
        <v>2</v>
      </c>
      <c r="G2050">
        <v>25</v>
      </c>
      <c r="H2050" s="263" t="s">
        <v>4635</v>
      </c>
      <c r="I2050" s="263" t="s">
        <v>274</v>
      </c>
      <c r="J2050" t="s">
        <v>4807</v>
      </c>
    </row>
    <row r="2051" spans="1:10" customFormat="1" x14ac:dyDescent="0.4">
      <c r="A2051" s="259" t="s">
        <v>671</v>
      </c>
      <c r="B2051" s="259">
        <v>2050</v>
      </c>
      <c r="C2051" s="259" t="s">
        <v>3260</v>
      </c>
      <c r="D2051" s="259" t="s">
        <v>3261</v>
      </c>
      <c r="E2051" s="261">
        <v>20030813</v>
      </c>
      <c r="F2051" s="262">
        <v>4</v>
      </c>
      <c r="G2051">
        <v>27</v>
      </c>
      <c r="H2051" s="263" t="s">
        <v>3262</v>
      </c>
      <c r="I2051" s="263" t="s">
        <v>3263</v>
      </c>
      <c r="J2051" t="s">
        <v>4807</v>
      </c>
    </row>
    <row r="2052" spans="1:10" customFormat="1" x14ac:dyDescent="0.4">
      <c r="A2052" s="259" t="s">
        <v>671</v>
      </c>
      <c r="B2052" s="259">
        <v>2051</v>
      </c>
      <c r="C2052" s="259" t="s">
        <v>3264</v>
      </c>
      <c r="D2052" s="259" t="s">
        <v>3265</v>
      </c>
      <c r="E2052" s="261">
        <v>20030725</v>
      </c>
      <c r="F2052" s="262">
        <v>4</v>
      </c>
      <c r="G2052">
        <v>27</v>
      </c>
      <c r="H2052" s="263" t="s">
        <v>108</v>
      </c>
      <c r="I2052" s="263" t="s">
        <v>487</v>
      </c>
      <c r="J2052" t="s">
        <v>4807</v>
      </c>
    </row>
    <row r="2053" spans="1:10" customFormat="1" x14ac:dyDescent="0.4">
      <c r="A2053" s="259" t="s">
        <v>671</v>
      </c>
      <c r="B2053" s="259">
        <v>2052</v>
      </c>
      <c r="C2053" s="259" t="s">
        <v>3269</v>
      </c>
      <c r="D2053" s="259" t="s">
        <v>3270</v>
      </c>
      <c r="E2053" s="261">
        <v>20030801</v>
      </c>
      <c r="F2053" s="262">
        <v>4</v>
      </c>
      <c r="G2053">
        <v>27</v>
      </c>
      <c r="H2053" s="263" t="s">
        <v>244</v>
      </c>
      <c r="I2053" s="263" t="s">
        <v>105</v>
      </c>
      <c r="J2053" t="s">
        <v>4807</v>
      </c>
    </row>
    <row r="2054" spans="1:10" customFormat="1" x14ac:dyDescent="0.4">
      <c r="A2054" s="259" t="s">
        <v>671</v>
      </c>
      <c r="B2054" s="259">
        <v>2053</v>
      </c>
      <c r="C2054" s="259" t="s">
        <v>4327</v>
      </c>
      <c r="D2054" s="259" t="s">
        <v>4328</v>
      </c>
      <c r="E2054" s="261">
        <v>20041231</v>
      </c>
      <c r="F2054" s="262">
        <v>3</v>
      </c>
      <c r="G2054">
        <v>27</v>
      </c>
      <c r="H2054" s="263" t="s">
        <v>159</v>
      </c>
      <c r="I2054" s="263" t="s">
        <v>54</v>
      </c>
      <c r="J2054" t="s">
        <v>4807</v>
      </c>
    </row>
    <row r="2055" spans="1:10" customFormat="1" x14ac:dyDescent="0.4">
      <c r="A2055" s="259" t="s">
        <v>671</v>
      </c>
      <c r="B2055" s="259">
        <v>2054</v>
      </c>
      <c r="C2055" s="259" t="s">
        <v>4329</v>
      </c>
      <c r="D2055" s="259" t="s">
        <v>4330</v>
      </c>
      <c r="E2055" s="261">
        <v>20041218</v>
      </c>
      <c r="F2055" s="262">
        <v>3</v>
      </c>
      <c r="G2055">
        <v>28</v>
      </c>
      <c r="H2055" s="263" t="s">
        <v>4648</v>
      </c>
      <c r="I2055" s="263" t="s">
        <v>4649</v>
      </c>
      <c r="J2055" t="s">
        <v>4807</v>
      </c>
    </row>
    <row r="2056" spans="1:10" customFormat="1" x14ac:dyDescent="0.4">
      <c r="A2056" s="259" t="s">
        <v>671</v>
      </c>
      <c r="B2056" s="259">
        <v>2055</v>
      </c>
      <c r="C2056" s="259" t="s">
        <v>4331</v>
      </c>
      <c r="D2056" s="259" t="s">
        <v>4332</v>
      </c>
      <c r="E2056" s="261">
        <v>20041007</v>
      </c>
      <c r="F2056" s="262">
        <v>3</v>
      </c>
      <c r="G2056">
        <v>28</v>
      </c>
      <c r="H2056" s="263" t="s">
        <v>3208</v>
      </c>
      <c r="I2056" s="263" t="s">
        <v>4650</v>
      </c>
      <c r="J2056" t="s">
        <v>4807</v>
      </c>
    </row>
    <row r="2057" spans="1:10" customFormat="1" x14ac:dyDescent="0.4">
      <c r="A2057" s="259" t="s">
        <v>671</v>
      </c>
      <c r="B2057" s="259">
        <v>2056</v>
      </c>
      <c r="C2057" s="259" t="s">
        <v>4333</v>
      </c>
      <c r="D2057" s="259" t="s">
        <v>4334</v>
      </c>
      <c r="E2057" s="261">
        <v>20040601</v>
      </c>
      <c r="F2057" s="262">
        <v>3</v>
      </c>
      <c r="G2057">
        <v>27</v>
      </c>
      <c r="H2057" s="263" t="s">
        <v>4651</v>
      </c>
      <c r="I2057" s="263" t="s">
        <v>75</v>
      </c>
      <c r="J2057" t="s">
        <v>4807</v>
      </c>
    </row>
    <row r="2058" spans="1:10" customFormat="1" x14ac:dyDescent="0.4">
      <c r="A2058" s="259" t="s">
        <v>671</v>
      </c>
      <c r="B2058" s="259">
        <v>2057</v>
      </c>
      <c r="C2058" s="259" t="s">
        <v>4335</v>
      </c>
      <c r="D2058" s="259" t="s">
        <v>4336</v>
      </c>
      <c r="E2058" s="261">
        <v>20040614</v>
      </c>
      <c r="F2058" s="262">
        <v>3</v>
      </c>
      <c r="G2058">
        <v>25</v>
      </c>
      <c r="H2058" s="263" t="s">
        <v>4652</v>
      </c>
      <c r="I2058" s="263" t="s">
        <v>175</v>
      </c>
      <c r="J2058" t="s">
        <v>4807</v>
      </c>
    </row>
    <row r="2059" spans="1:10" customFormat="1" x14ac:dyDescent="0.4">
      <c r="A2059" s="259" t="s">
        <v>671</v>
      </c>
      <c r="B2059" s="259">
        <v>2058</v>
      </c>
      <c r="C2059" s="259" t="s">
        <v>3266</v>
      </c>
      <c r="D2059" s="259" t="s">
        <v>3267</v>
      </c>
      <c r="E2059" s="261">
        <v>20040214</v>
      </c>
      <c r="F2059" s="262">
        <v>4</v>
      </c>
      <c r="G2059">
        <v>27</v>
      </c>
      <c r="H2059" s="263" t="s">
        <v>3268</v>
      </c>
      <c r="I2059" s="263" t="s">
        <v>121</v>
      </c>
      <c r="J2059" t="s">
        <v>4807</v>
      </c>
    </row>
    <row r="2060" spans="1:10" customFormat="1" x14ac:dyDescent="0.4">
      <c r="A2060" s="259" t="s">
        <v>671</v>
      </c>
      <c r="B2060" s="259">
        <v>2059</v>
      </c>
      <c r="C2060" s="259" t="s">
        <v>6317</v>
      </c>
      <c r="D2060" s="259" t="s">
        <v>6318</v>
      </c>
      <c r="E2060" s="261">
        <v>20050417</v>
      </c>
      <c r="F2060" s="262">
        <v>2</v>
      </c>
      <c r="G2060">
        <v>30</v>
      </c>
      <c r="H2060" s="263" t="s">
        <v>810</v>
      </c>
      <c r="I2060" s="263" t="s">
        <v>1048</v>
      </c>
      <c r="J2060" t="s">
        <v>4807</v>
      </c>
    </row>
    <row r="2061" spans="1:10" customFormat="1" x14ac:dyDescent="0.4">
      <c r="A2061" s="259" t="s">
        <v>671</v>
      </c>
      <c r="B2061" s="259">
        <v>2060</v>
      </c>
      <c r="C2061" s="259" t="s">
        <v>6319</v>
      </c>
      <c r="D2061" s="259" t="s">
        <v>6320</v>
      </c>
      <c r="E2061" s="261">
        <v>20051019</v>
      </c>
      <c r="F2061" s="262">
        <v>2</v>
      </c>
      <c r="G2061">
        <v>28</v>
      </c>
      <c r="H2061" s="263" t="s">
        <v>6476</v>
      </c>
      <c r="I2061" s="263" t="s">
        <v>145</v>
      </c>
      <c r="J2061" t="s">
        <v>4807</v>
      </c>
    </row>
    <row r="2062" spans="1:10" customFormat="1" x14ac:dyDescent="0.4">
      <c r="A2062" s="259" t="s">
        <v>671</v>
      </c>
      <c r="B2062" s="259">
        <v>2061</v>
      </c>
      <c r="C2062" s="259" t="s">
        <v>6321</v>
      </c>
      <c r="D2062" s="259" t="s">
        <v>6322</v>
      </c>
      <c r="E2062" s="261">
        <v>20050701</v>
      </c>
      <c r="F2062" s="262">
        <v>2</v>
      </c>
      <c r="G2062">
        <v>27</v>
      </c>
      <c r="H2062" s="263" t="s">
        <v>6840</v>
      </c>
      <c r="I2062" s="263" t="s">
        <v>851</v>
      </c>
      <c r="J2062" t="s">
        <v>4807</v>
      </c>
    </row>
    <row r="2063" spans="1:10" customFormat="1" x14ac:dyDescent="0.4">
      <c r="A2063" s="259" t="s">
        <v>671</v>
      </c>
      <c r="B2063" s="259">
        <v>2062</v>
      </c>
      <c r="C2063" s="259" t="s">
        <v>6323</v>
      </c>
      <c r="D2063" s="259" t="s">
        <v>6324</v>
      </c>
      <c r="E2063" s="261">
        <v>20050810</v>
      </c>
      <c r="F2063" s="262">
        <v>1</v>
      </c>
      <c r="G2063">
        <v>27</v>
      </c>
      <c r="H2063" s="263" t="s">
        <v>6841</v>
      </c>
      <c r="I2063" s="263" t="s">
        <v>365</v>
      </c>
      <c r="J2063" t="s">
        <v>4807</v>
      </c>
    </row>
    <row r="2064" spans="1:10" customFormat="1" x14ac:dyDescent="0.4">
      <c r="A2064" s="259" t="s">
        <v>764</v>
      </c>
      <c r="B2064" s="259">
        <v>2063</v>
      </c>
      <c r="C2064" s="259" t="s">
        <v>3189</v>
      </c>
      <c r="D2064" s="259" t="s">
        <v>3190</v>
      </c>
      <c r="E2064" s="261">
        <v>20030818</v>
      </c>
      <c r="F2064" s="262">
        <v>4</v>
      </c>
      <c r="G2064">
        <v>22</v>
      </c>
      <c r="H2064" s="263" t="s">
        <v>3191</v>
      </c>
      <c r="I2064" s="263" t="s">
        <v>623</v>
      </c>
      <c r="J2064" t="s">
        <v>4807</v>
      </c>
    </row>
    <row r="2065" spans="1:10" customFormat="1" x14ac:dyDescent="0.4">
      <c r="A2065" s="259" t="s">
        <v>764</v>
      </c>
      <c r="B2065" s="259">
        <v>2064</v>
      </c>
      <c r="C2065" s="259" t="s">
        <v>6325</v>
      </c>
      <c r="D2065" s="259" t="s">
        <v>6326</v>
      </c>
      <c r="E2065" s="261">
        <v>20050625</v>
      </c>
      <c r="F2065" s="262">
        <v>2</v>
      </c>
      <c r="G2065">
        <v>30</v>
      </c>
      <c r="H2065" s="263" t="s">
        <v>161</v>
      </c>
      <c r="I2065" s="263" t="s">
        <v>6842</v>
      </c>
      <c r="J2065" t="s">
        <v>4807</v>
      </c>
    </row>
    <row r="2066" spans="1:10" customFormat="1" x14ac:dyDescent="0.4">
      <c r="A2066" s="259" t="s">
        <v>764</v>
      </c>
      <c r="B2066" s="259">
        <v>2065</v>
      </c>
      <c r="C2066" s="259" t="s">
        <v>6327</v>
      </c>
      <c r="D2066" s="259" t="s">
        <v>6328</v>
      </c>
      <c r="E2066" s="261">
        <v>20070308</v>
      </c>
      <c r="F2066" s="262">
        <v>1</v>
      </c>
      <c r="G2066">
        <v>27</v>
      </c>
      <c r="H2066" s="263" t="s">
        <v>6843</v>
      </c>
      <c r="I2066" s="263" t="s">
        <v>382</v>
      </c>
      <c r="J2066" t="s">
        <v>4807</v>
      </c>
    </row>
    <row r="2067" spans="1:10" customFormat="1" x14ac:dyDescent="0.4">
      <c r="A2067" s="259"/>
      <c r="B2067" s="259"/>
      <c r="C2067" s="259"/>
      <c r="D2067" s="259"/>
      <c r="E2067" s="261"/>
      <c r="F2067" s="262"/>
      <c r="H2067" s="263"/>
      <c r="I2067" s="263"/>
    </row>
    <row r="2068" spans="1:10" customFormat="1" x14ac:dyDescent="0.4">
      <c r="A2068" s="259"/>
      <c r="B2068" s="259"/>
      <c r="C2068" s="259"/>
      <c r="D2068" s="259"/>
      <c r="E2068" s="261"/>
      <c r="F2068" s="262"/>
      <c r="H2068" s="263"/>
      <c r="I2068" s="263"/>
    </row>
    <row r="2069" spans="1:10" customFormat="1" x14ac:dyDescent="0.4">
      <c r="A2069" s="259"/>
      <c r="B2069" s="259"/>
      <c r="C2069" s="259"/>
      <c r="D2069" s="259"/>
      <c r="E2069" s="261"/>
      <c r="F2069" s="262"/>
      <c r="H2069" s="263"/>
      <c r="I2069" s="263"/>
    </row>
    <row r="2070" spans="1:10" customFormat="1" x14ac:dyDescent="0.4">
      <c r="A2070" s="259"/>
      <c r="B2070" s="259"/>
      <c r="C2070" s="259"/>
      <c r="D2070" s="259"/>
      <c r="E2070" s="261"/>
      <c r="F2070" s="262"/>
      <c r="H2070" s="263"/>
      <c r="I2070" s="263"/>
    </row>
    <row r="2071" spans="1:10" customFormat="1" x14ac:dyDescent="0.4">
      <c r="A2071" s="259"/>
      <c r="B2071" s="259"/>
      <c r="C2071" s="259"/>
      <c r="D2071" s="259"/>
      <c r="E2071" s="261"/>
      <c r="F2071" s="262"/>
      <c r="H2071" s="263"/>
      <c r="I2071" s="263"/>
    </row>
    <row r="2072" spans="1:10" customFormat="1" x14ac:dyDescent="0.4">
      <c r="A2072" s="259"/>
      <c r="B2072" s="259"/>
      <c r="C2072" s="259"/>
      <c r="D2072" s="259"/>
      <c r="E2072" s="261"/>
      <c r="F2072" s="262"/>
      <c r="H2072" s="263"/>
      <c r="I2072" s="263"/>
    </row>
    <row r="2073" spans="1:10" customFormat="1" x14ac:dyDescent="0.4">
      <c r="A2073" s="259"/>
      <c r="B2073" s="259"/>
      <c r="C2073" s="259"/>
      <c r="D2073" s="259"/>
      <c r="E2073" s="261"/>
      <c r="F2073" s="262"/>
      <c r="H2073" s="263"/>
      <c r="I2073" s="263"/>
    </row>
    <row r="2074" spans="1:10" customFormat="1" x14ac:dyDescent="0.4">
      <c r="A2074" s="259"/>
      <c r="B2074" s="259"/>
      <c r="C2074" s="259"/>
      <c r="D2074" s="259"/>
      <c r="E2074" s="261"/>
      <c r="F2074" s="262"/>
      <c r="H2074" s="263"/>
      <c r="I2074" s="263"/>
    </row>
    <row r="2075" spans="1:10" customFormat="1" x14ac:dyDescent="0.4">
      <c r="A2075" s="259"/>
      <c r="B2075" s="259"/>
      <c r="C2075" s="259"/>
      <c r="D2075" s="259"/>
      <c r="E2075" s="261"/>
      <c r="F2075" s="262"/>
      <c r="H2075" s="263"/>
      <c r="I2075" s="263"/>
    </row>
    <row r="2076" spans="1:10" customFormat="1" x14ac:dyDescent="0.4">
      <c r="A2076" s="259" t="s">
        <v>818</v>
      </c>
      <c r="B2076" s="259">
        <v>2075</v>
      </c>
      <c r="C2076" s="259" t="s">
        <v>3192</v>
      </c>
      <c r="D2076" s="259" t="s">
        <v>3193</v>
      </c>
      <c r="E2076" s="261">
        <v>20040312</v>
      </c>
      <c r="F2076" s="262">
        <v>4</v>
      </c>
      <c r="G2076">
        <v>49</v>
      </c>
      <c r="H2076" s="263" t="s">
        <v>3194</v>
      </c>
      <c r="I2076" s="263" t="s">
        <v>34</v>
      </c>
      <c r="J2076" t="s">
        <v>4807</v>
      </c>
    </row>
    <row r="2077" spans="1:10" customFormat="1" x14ac:dyDescent="0.4">
      <c r="A2077" s="259" t="s">
        <v>818</v>
      </c>
      <c r="B2077" s="259">
        <v>2076</v>
      </c>
      <c r="C2077" s="259" t="s">
        <v>4295</v>
      </c>
      <c r="D2077" s="259" t="s">
        <v>4296</v>
      </c>
      <c r="E2077" s="261">
        <v>20041003</v>
      </c>
      <c r="F2077" s="262">
        <v>3</v>
      </c>
      <c r="G2077">
        <v>49</v>
      </c>
      <c r="H2077" s="263" t="s">
        <v>4637</v>
      </c>
      <c r="I2077" s="263" t="s">
        <v>232</v>
      </c>
      <c r="J2077" t="s">
        <v>4807</v>
      </c>
    </row>
    <row r="2078" spans="1:10" customFormat="1" x14ac:dyDescent="0.4">
      <c r="A2078" s="259" t="s">
        <v>818</v>
      </c>
      <c r="B2078" s="259">
        <v>2077</v>
      </c>
      <c r="C2078" s="259" t="s">
        <v>4297</v>
      </c>
      <c r="D2078" s="259" t="s">
        <v>4298</v>
      </c>
      <c r="E2078" s="261">
        <v>20041213</v>
      </c>
      <c r="F2078" s="262">
        <v>3</v>
      </c>
      <c r="G2078">
        <v>49</v>
      </c>
      <c r="H2078" s="263" t="s">
        <v>3312</v>
      </c>
      <c r="I2078" s="263" t="s">
        <v>1079</v>
      </c>
      <c r="J2078" t="s">
        <v>4807</v>
      </c>
    </row>
    <row r="2079" spans="1:10" customFormat="1" x14ac:dyDescent="0.4">
      <c r="A2079" s="259" t="s">
        <v>818</v>
      </c>
      <c r="B2079" s="259">
        <v>2078</v>
      </c>
      <c r="C2079" s="259" t="s">
        <v>4299</v>
      </c>
      <c r="D2079" s="259" t="s">
        <v>4300</v>
      </c>
      <c r="E2079" s="261">
        <v>20040827</v>
      </c>
      <c r="F2079" s="262">
        <v>3</v>
      </c>
      <c r="G2079">
        <v>49</v>
      </c>
      <c r="H2079" s="263" t="s">
        <v>4638</v>
      </c>
      <c r="I2079" s="263" t="s">
        <v>222</v>
      </c>
      <c r="J2079" t="s">
        <v>4807</v>
      </c>
    </row>
    <row r="2080" spans="1:10" customFormat="1" x14ac:dyDescent="0.4">
      <c r="A2080" s="259" t="s">
        <v>818</v>
      </c>
      <c r="B2080" s="259">
        <v>2079</v>
      </c>
      <c r="C2080" s="259" t="s">
        <v>4301</v>
      </c>
      <c r="D2080" s="259" t="s">
        <v>4302</v>
      </c>
      <c r="E2080" s="261">
        <v>20040419</v>
      </c>
      <c r="F2080" s="262">
        <v>3</v>
      </c>
      <c r="G2080">
        <v>49</v>
      </c>
      <c r="H2080" s="263" t="s">
        <v>624</v>
      </c>
      <c r="I2080" s="263" t="s">
        <v>402</v>
      </c>
      <c r="J2080" t="s">
        <v>4807</v>
      </c>
    </row>
    <row r="2081" spans="1:10" customFormat="1" x14ac:dyDescent="0.4">
      <c r="A2081" s="259" t="s">
        <v>818</v>
      </c>
      <c r="B2081" s="259">
        <v>2080</v>
      </c>
      <c r="C2081" s="259" t="s">
        <v>4303</v>
      </c>
      <c r="D2081" s="259" t="s">
        <v>4304</v>
      </c>
      <c r="E2081" s="261">
        <v>20040405</v>
      </c>
      <c r="F2081" s="262">
        <v>3</v>
      </c>
      <c r="G2081">
        <v>49</v>
      </c>
      <c r="H2081" s="263" t="s">
        <v>1114</v>
      </c>
      <c r="I2081" s="263" t="s">
        <v>246</v>
      </c>
      <c r="J2081" t="s">
        <v>4807</v>
      </c>
    </row>
    <row r="2082" spans="1:10" customFormat="1" x14ac:dyDescent="0.4">
      <c r="A2082" s="259" t="s">
        <v>818</v>
      </c>
      <c r="B2082" s="259">
        <v>2081</v>
      </c>
      <c r="C2082" s="259" t="s">
        <v>4305</v>
      </c>
      <c r="D2082" s="259" t="s">
        <v>4306</v>
      </c>
      <c r="E2082" s="261">
        <v>20030711</v>
      </c>
      <c r="F2082" s="262">
        <v>3</v>
      </c>
      <c r="G2082">
        <v>49</v>
      </c>
      <c r="H2082" s="263" t="s">
        <v>495</v>
      </c>
      <c r="I2082" s="263" t="s">
        <v>4639</v>
      </c>
      <c r="J2082" t="s">
        <v>4807</v>
      </c>
    </row>
    <row r="2083" spans="1:10" customFormat="1" x14ac:dyDescent="0.4">
      <c r="A2083" s="259" t="s">
        <v>818</v>
      </c>
      <c r="B2083" s="259">
        <v>2082</v>
      </c>
      <c r="C2083" s="259" t="s">
        <v>4307</v>
      </c>
      <c r="D2083" s="259" t="s">
        <v>4308</v>
      </c>
      <c r="E2083" s="261">
        <v>20050109</v>
      </c>
      <c r="F2083" s="262">
        <v>3</v>
      </c>
      <c r="G2083">
        <v>49</v>
      </c>
      <c r="H2083" s="263" t="s">
        <v>4640</v>
      </c>
      <c r="I2083" s="263" t="s">
        <v>246</v>
      </c>
      <c r="J2083" t="s">
        <v>4807</v>
      </c>
    </row>
    <row r="2084" spans="1:10" customFormat="1" x14ac:dyDescent="0.4">
      <c r="A2084" s="259"/>
      <c r="B2084" s="259"/>
      <c r="C2084" s="259"/>
      <c r="D2084" s="259"/>
      <c r="E2084" s="261"/>
      <c r="F2084" s="262"/>
      <c r="H2084" s="263"/>
      <c r="I2084" s="263"/>
    </row>
    <row r="2085" spans="1:10" customFormat="1" x14ac:dyDescent="0.4">
      <c r="A2085" s="259" t="s">
        <v>818</v>
      </c>
      <c r="B2085" s="259">
        <v>2084</v>
      </c>
      <c r="C2085" s="259" t="s">
        <v>3195</v>
      </c>
      <c r="D2085" s="259" t="s">
        <v>3196</v>
      </c>
      <c r="E2085" s="261">
        <v>20030606</v>
      </c>
      <c r="F2085" s="262">
        <v>4</v>
      </c>
      <c r="G2085">
        <v>49</v>
      </c>
      <c r="H2085" s="263" t="s">
        <v>434</v>
      </c>
      <c r="I2085" s="263" t="s">
        <v>246</v>
      </c>
      <c r="J2085" t="s">
        <v>4807</v>
      </c>
    </row>
    <row r="2086" spans="1:10" customFormat="1" x14ac:dyDescent="0.4">
      <c r="A2086" s="259" t="s">
        <v>818</v>
      </c>
      <c r="B2086" s="259">
        <v>2085</v>
      </c>
      <c r="C2086" s="259" t="s">
        <v>6329</v>
      </c>
      <c r="D2086" s="259" t="s">
        <v>6330</v>
      </c>
      <c r="E2086" s="261">
        <v>20051218</v>
      </c>
      <c r="F2086" s="262">
        <v>2</v>
      </c>
      <c r="G2086">
        <v>49</v>
      </c>
      <c r="H2086" s="263" t="s">
        <v>2366</v>
      </c>
      <c r="I2086" s="263" t="s">
        <v>112</v>
      </c>
      <c r="J2086" t="s">
        <v>4807</v>
      </c>
    </row>
    <row r="2087" spans="1:10" customFormat="1" x14ac:dyDescent="0.4">
      <c r="A2087" s="259"/>
      <c r="B2087" s="259"/>
      <c r="C2087" s="259"/>
      <c r="D2087" s="259"/>
      <c r="E2087" s="261"/>
      <c r="F2087" s="262"/>
      <c r="H2087" s="263"/>
      <c r="I2087" s="263"/>
    </row>
    <row r="2088" spans="1:10" customFormat="1" x14ac:dyDescent="0.4">
      <c r="A2088" s="259" t="s">
        <v>818</v>
      </c>
      <c r="B2088" s="259">
        <v>2087</v>
      </c>
      <c r="C2088" s="259" t="s">
        <v>6331</v>
      </c>
      <c r="D2088" s="259" t="s">
        <v>6332</v>
      </c>
      <c r="E2088" s="261">
        <v>20050316</v>
      </c>
      <c r="F2088" s="262">
        <v>3</v>
      </c>
      <c r="G2088">
        <v>49</v>
      </c>
      <c r="H2088" s="263" t="s">
        <v>6844</v>
      </c>
      <c r="I2088" s="263" t="s">
        <v>433</v>
      </c>
      <c r="J2088" t="s">
        <v>4807</v>
      </c>
    </row>
    <row r="2089" spans="1:10" customFormat="1" x14ac:dyDescent="0.4">
      <c r="A2089" s="259" t="s">
        <v>818</v>
      </c>
      <c r="B2089" s="259">
        <v>2088</v>
      </c>
      <c r="C2089" s="259" t="s">
        <v>6333</v>
      </c>
      <c r="D2089" s="259" t="s">
        <v>6334</v>
      </c>
      <c r="E2089" s="261">
        <v>20050724</v>
      </c>
      <c r="F2089" s="262">
        <v>2</v>
      </c>
      <c r="G2089">
        <v>49</v>
      </c>
      <c r="H2089" s="263" t="s">
        <v>835</v>
      </c>
      <c r="I2089" s="263" t="s">
        <v>2691</v>
      </c>
      <c r="J2089" t="s">
        <v>4807</v>
      </c>
    </row>
    <row r="2090" spans="1:10" customFormat="1" x14ac:dyDescent="0.4">
      <c r="A2090" s="259"/>
      <c r="B2090" s="259"/>
      <c r="C2090" s="259"/>
      <c r="D2090" s="259"/>
      <c r="E2090" s="261"/>
      <c r="F2090" s="262"/>
      <c r="H2090" s="263"/>
      <c r="I2090" s="263"/>
    </row>
    <row r="2091" spans="1:10" customFormat="1" x14ac:dyDescent="0.4">
      <c r="A2091" s="259" t="s">
        <v>818</v>
      </c>
      <c r="B2091" s="259">
        <v>2090</v>
      </c>
      <c r="C2091" s="259" t="s">
        <v>6335</v>
      </c>
      <c r="D2091" s="259" t="s">
        <v>6336</v>
      </c>
      <c r="E2091" s="261">
        <v>20000502</v>
      </c>
      <c r="F2091" s="262">
        <v>2</v>
      </c>
      <c r="G2091">
        <v>49</v>
      </c>
      <c r="H2091" s="263" t="s">
        <v>573</v>
      </c>
      <c r="I2091" s="263" t="s">
        <v>98</v>
      </c>
      <c r="J2091" t="s">
        <v>4807</v>
      </c>
    </row>
    <row r="2092" spans="1:10" customFormat="1" x14ac:dyDescent="0.4">
      <c r="A2092" s="259" t="s">
        <v>818</v>
      </c>
      <c r="B2092" s="259">
        <v>2091</v>
      </c>
      <c r="C2092" s="259" t="s">
        <v>6337</v>
      </c>
      <c r="D2092" s="259" t="s">
        <v>6338</v>
      </c>
      <c r="E2092" s="261">
        <v>20060318</v>
      </c>
      <c r="F2092" s="262">
        <v>2</v>
      </c>
      <c r="G2092">
        <v>49</v>
      </c>
      <c r="H2092" s="263" t="s">
        <v>166</v>
      </c>
      <c r="I2092" s="263" t="s">
        <v>185</v>
      </c>
      <c r="J2092" t="s">
        <v>4807</v>
      </c>
    </row>
    <row r="2093" spans="1:10" customFormat="1" x14ac:dyDescent="0.4">
      <c r="A2093" s="259" t="s">
        <v>818</v>
      </c>
      <c r="B2093" s="259">
        <v>2092</v>
      </c>
      <c r="C2093" s="259" t="s">
        <v>6339</v>
      </c>
      <c r="D2093" s="259" t="s">
        <v>6340</v>
      </c>
      <c r="E2093" s="261">
        <v>20050721</v>
      </c>
      <c r="F2093" s="262">
        <v>2</v>
      </c>
      <c r="G2093">
        <v>49</v>
      </c>
      <c r="H2093" s="263" t="s">
        <v>6845</v>
      </c>
      <c r="I2093" s="263" t="s">
        <v>6846</v>
      </c>
      <c r="J2093" t="s">
        <v>4807</v>
      </c>
    </row>
    <row r="2094" spans="1:10" customFormat="1" x14ac:dyDescent="0.4">
      <c r="A2094" s="259" t="s">
        <v>818</v>
      </c>
      <c r="B2094" s="259">
        <v>2093</v>
      </c>
      <c r="C2094" s="259" t="s">
        <v>6341</v>
      </c>
      <c r="D2094" s="259" t="s">
        <v>6342</v>
      </c>
      <c r="E2094" s="261">
        <v>20051021</v>
      </c>
      <c r="F2094" s="262">
        <v>2</v>
      </c>
      <c r="G2094">
        <v>49</v>
      </c>
      <c r="H2094" s="263" t="s">
        <v>4475</v>
      </c>
      <c r="I2094" s="263" t="s">
        <v>185</v>
      </c>
      <c r="J2094" t="s">
        <v>4807</v>
      </c>
    </row>
    <row r="2095" spans="1:10" customFormat="1" x14ac:dyDescent="0.4">
      <c r="A2095" s="259" t="s">
        <v>818</v>
      </c>
      <c r="B2095" s="259">
        <v>2094</v>
      </c>
      <c r="C2095" s="259" t="s">
        <v>6343</v>
      </c>
      <c r="D2095" s="259" t="s">
        <v>6344</v>
      </c>
      <c r="E2095" s="261">
        <v>20050404</v>
      </c>
      <c r="F2095" s="262">
        <v>2</v>
      </c>
      <c r="G2095">
        <v>28</v>
      </c>
      <c r="H2095" s="263" t="s">
        <v>6544</v>
      </c>
      <c r="I2095" s="263" t="s">
        <v>6847</v>
      </c>
      <c r="J2095" t="s">
        <v>4807</v>
      </c>
    </row>
    <row r="2096" spans="1:10" customFormat="1" x14ac:dyDescent="0.4">
      <c r="A2096" s="259" t="s">
        <v>23</v>
      </c>
      <c r="B2096" s="259">
        <v>2095</v>
      </c>
      <c r="C2096" s="259" t="s">
        <v>6345</v>
      </c>
      <c r="D2096" s="259" t="s">
        <v>1025</v>
      </c>
      <c r="E2096" s="261">
        <v>20060418</v>
      </c>
      <c r="F2096" s="262">
        <v>1</v>
      </c>
      <c r="G2096">
        <v>1</v>
      </c>
      <c r="H2096" s="263" t="s">
        <v>53</v>
      </c>
      <c r="I2096" s="263" t="s">
        <v>418</v>
      </c>
      <c r="J2096" t="s">
        <v>4807</v>
      </c>
    </row>
    <row r="2097" spans="1:10" customFormat="1" x14ac:dyDescent="0.4">
      <c r="A2097" s="259"/>
      <c r="B2097" s="259"/>
      <c r="C2097" s="259"/>
      <c r="D2097" s="259"/>
      <c r="E2097" s="261"/>
      <c r="F2097" s="262"/>
      <c r="H2097" s="263"/>
      <c r="I2097" s="263"/>
    </row>
    <row r="2098" spans="1:10" customFormat="1" x14ac:dyDescent="0.4">
      <c r="A2098" s="259"/>
      <c r="B2098" s="259"/>
      <c r="C2098" s="259"/>
      <c r="D2098" s="259"/>
      <c r="E2098" s="261"/>
      <c r="F2098" s="262"/>
      <c r="H2098" s="263"/>
      <c r="I2098" s="263"/>
    </row>
    <row r="2099" spans="1:10" customFormat="1" x14ac:dyDescent="0.4">
      <c r="A2099" s="259"/>
      <c r="B2099" s="259"/>
      <c r="C2099" s="259"/>
      <c r="D2099" s="259"/>
      <c r="E2099" s="261"/>
      <c r="F2099" s="262"/>
      <c r="H2099" s="263"/>
      <c r="I2099" s="263"/>
    </row>
    <row r="2100" spans="1:10" customFormat="1" x14ac:dyDescent="0.4">
      <c r="A2100" s="259"/>
      <c r="B2100" s="259"/>
      <c r="C2100" s="259"/>
      <c r="D2100" s="259"/>
      <c r="E2100" s="261"/>
      <c r="F2100" s="262"/>
      <c r="H2100" s="263"/>
      <c r="I2100" s="263"/>
    </row>
    <row r="2101" spans="1:10" customFormat="1" x14ac:dyDescent="0.4">
      <c r="A2101" s="259"/>
      <c r="B2101" s="259"/>
      <c r="C2101" s="259"/>
      <c r="D2101" s="259"/>
      <c r="E2101" s="261"/>
      <c r="F2101" s="262"/>
      <c r="H2101" s="263"/>
      <c r="I2101" s="263"/>
    </row>
    <row r="2102" spans="1:10" customFormat="1" x14ac:dyDescent="0.4">
      <c r="A2102" s="259" t="s">
        <v>891</v>
      </c>
      <c r="B2102" s="259">
        <v>2101</v>
      </c>
      <c r="C2102" s="259" t="s">
        <v>3185</v>
      </c>
      <c r="D2102" s="259" t="s">
        <v>3186</v>
      </c>
      <c r="E2102" s="261">
        <v>20030828</v>
      </c>
      <c r="F2102" s="262">
        <v>4</v>
      </c>
      <c r="G2102">
        <v>27</v>
      </c>
      <c r="H2102" s="263" t="s">
        <v>167</v>
      </c>
      <c r="I2102" s="263" t="s">
        <v>36</v>
      </c>
      <c r="J2102" t="s">
        <v>4807</v>
      </c>
    </row>
    <row r="2103" spans="1:10" customFormat="1" x14ac:dyDescent="0.4">
      <c r="A2103" s="259" t="s">
        <v>891</v>
      </c>
      <c r="B2103" s="259">
        <v>2102</v>
      </c>
      <c r="C2103" s="259" t="s">
        <v>3187</v>
      </c>
      <c r="D2103" s="259" t="s">
        <v>3188</v>
      </c>
      <c r="E2103" s="261">
        <v>20031029</v>
      </c>
      <c r="F2103" s="262">
        <v>4</v>
      </c>
      <c r="G2103">
        <v>30</v>
      </c>
      <c r="H2103" s="263" t="s">
        <v>117</v>
      </c>
      <c r="I2103" s="263" t="s">
        <v>433</v>
      </c>
      <c r="J2103" t="s">
        <v>4807</v>
      </c>
    </row>
    <row r="2104" spans="1:10" customFormat="1" x14ac:dyDescent="0.4">
      <c r="A2104" s="259"/>
      <c r="B2104" s="259"/>
      <c r="C2104" s="259"/>
      <c r="D2104" s="259"/>
      <c r="E2104" s="261"/>
      <c r="F2104" s="262"/>
      <c r="H2104" s="263"/>
      <c r="I2104" s="263"/>
    </row>
    <row r="2105" spans="1:10" customFormat="1" x14ac:dyDescent="0.4">
      <c r="A2105" s="259"/>
      <c r="B2105" s="259"/>
      <c r="C2105" s="259"/>
      <c r="D2105" s="259"/>
      <c r="E2105" s="261"/>
      <c r="F2105" s="262"/>
      <c r="H2105" s="263"/>
      <c r="I2105" s="263"/>
    </row>
    <row r="2106" spans="1:10" customFormat="1" x14ac:dyDescent="0.4">
      <c r="A2106" s="259" t="s">
        <v>891</v>
      </c>
      <c r="B2106" s="259">
        <v>2105</v>
      </c>
      <c r="C2106" s="259" t="s">
        <v>4309</v>
      </c>
      <c r="D2106" s="259" t="s">
        <v>4310</v>
      </c>
      <c r="E2106" s="261">
        <v>20050127</v>
      </c>
      <c r="F2106" s="262">
        <v>3</v>
      </c>
      <c r="G2106">
        <v>24</v>
      </c>
      <c r="H2106" s="263" t="s">
        <v>4641</v>
      </c>
      <c r="I2106" s="263" t="s">
        <v>54</v>
      </c>
      <c r="J2106" t="s">
        <v>4807</v>
      </c>
    </row>
    <row r="2107" spans="1:10" customFormat="1" x14ac:dyDescent="0.4">
      <c r="A2107" s="259" t="s">
        <v>891</v>
      </c>
      <c r="B2107" s="259">
        <v>2106</v>
      </c>
      <c r="C2107" s="259" t="s">
        <v>4311</v>
      </c>
      <c r="D2107" s="259" t="s">
        <v>4312</v>
      </c>
      <c r="E2107" s="261">
        <v>20040606</v>
      </c>
      <c r="F2107" s="262">
        <v>3</v>
      </c>
      <c r="G2107">
        <v>27</v>
      </c>
      <c r="H2107" s="263" t="s">
        <v>169</v>
      </c>
      <c r="I2107" s="263" t="s">
        <v>4642</v>
      </c>
      <c r="J2107" t="s">
        <v>4807</v>
      </c>
    </row>
    <row r="2108" spans="1:10" customFormat="1" x14ac:dyDescent="0.4">
      <c r="A2108" s="259" t="s">
        <v>891</v>
      </c>
      <c r="B2108" s="259">
        <v>2107</v>
      </c>
      <c r="C2108" s="259" t="s">
        <v>4313</v>
      </c>
      <c r="D2108" s="259" t="s">
        <v>4314</v>
      </c>
      <c r="E2108" s="261">
        <v>20041211</v>
      </c>
      <c r="F2108" s="262">
        <v>3</v>
      </c>
      <c r="G2108">
        <v>27</v>
      </c>
      <c r="H2108" s="263" t="s">
        <v>4643</v>
      </c>
      <c r="I2108" s="263" t="s">
        <v>271</v>
      </c>
      <c r="J2108" t="s">
        <v>4807</v>
      </c>
    </row>
    <row r="2109" spans="1:10" customFormat="1" x14ac:dyDescent="0.4">
      <c r="A2109" s="259" t="s">
        <v>891</v>
      </c>
      <c r="B2109" s="259">
        <v>2108</v>
      </c>
      <c r="C2109" s="259" t="s">
        <v>4315</v>
      </c>
      <c r="D2109" s="259" t="s">
        <v>4316</v>
      </c>
      <c r="E2109" s="261">
        <v>20041005</v>
      </c>
      <c r="F2109" s="262">
        <v>3</v>
      </c>
      <c r="G2109">
        <v>29</v>
      </c>
      <c r="H2109" s="263" t="s">
        <v>233</v>
      </c>
      <c r="I2109" s="263" t="s">
        <v>68</v>
      </c>
      <c r="J2109" t="s">
        <v>4807</v>
      </c>
    </row>
    <row r="2110" spans="1:10" customFormat="1" x14ac:dyDescent="0.4">
      <c r="A2110" s="259" t="s">
        <v>891</v>
      </c>
      <c r="B2110" s="259">
        <v>2109</v>
      </c>
      <c r="C2110" s="259" t="s">
        <v>4317</v>
      </c>
      <c r="D2110" s="259" t="s">
        <v>4318</v>
      </c>
      <c r="E2110" s="261">
        <v>20040516</v>
      </c>
      <c r="F2110" s="262">
        <v>3</v>
      </c>
      <c r="G2110">
        <v>27</v>
      </c>
      <c r="H2110" s="263" t="s">
        <v>220</v>
      </c>
      <c r="I2110" s="263" t="s">
        <v>188</v>
      </c>
      <c r="J2110" t="s">
        <v>4807</v>
      </c>
    </row>
    <row r="2111" spans="1:10" customFormat="1" x14ac:dyDescent="0.4">
      <c r="A2111" s="259"/>
      <c r="B2111" s="259"/>
      <c r="C2111" s="259"/>
      <c r="D2111" s="259"/>
      <c r="E2111" s="261"/>
      <c r="F2111" s="262"/>
      <c r="H2111" s="263"/>
      <c r="I2111" s="263"/>
    </row>
    <row r="2112" spans="1:10" customFormat="1" x14ac:dyDescent="0.4">
      <c r="A2112" s="259"/>
      <c r="B2112" s="259"/>
      <c r="C2112" s="259"/>
      <c r="D2112" s="259"/>
      <c r="E2112" s="261"/>
      <c r="F2112" s="262"/>
      <c r="H2112" s="263"/>
      <c r="I2112" s="263"/>
    </row>
    <row r="2113" spans="1:16" customFormat="1" x14ac:dyDescent="0.4">
      <c r="A2113" s="259"/>
      <c r="B2113" s="259"/>
      <c r="C2113" s="259"/>
      <c r="D2113" s="259"/>
      <c r="E2113" s="261"/>
      <c r="F2113" s="262"/>
      <c r="H2113" s="263"/>
      <c r="I2113" s="263"/>
    </row>
    <row r="2114" spans="1:16" customFormat="1" x14ac:dyDescent="0.4">
      <c r="A2114" s="259" t="s">
        <v>891</v>
      </c>
      <c r="B2114" s="259">
        <v>2113</v>
      </c>
      <c r="C2114" s="259" t="s">
        <v>6346</v>
      </c>
      <c r="D2114" s="259" t="s">
        <v>6347</v>
      </c>
      <c r="E2114" s="261">
        <v>20051220</v>
      </c>
      <c r="F2114" s="262">
        <v>2</v>
      </c>
      <c r="G2114">
        <v>27</v>
      </c>
      <c r="H2114" s="263" t="s">
        <v>432</v>
      </c>
      <c r="I2114" s="263" t="s">
        <v>37</v>
      </c>
      <c r="J2114" t="s">
        <v>4807</v>
      </c>
    </row>
    <row r="2115" spans="1:16" customFormat="1" x14ac:dyDescent="0.4">
      <c r="A2115" s="259" t="s">
        <v>891</v>
      </c>
      <c r="B2115" s="259">
        <v>2114</v>
      </c>
      <c r="C2115" s="259" t="s">
        <v>6348</v>
      </c>
      <c r="D2115" s="259" t="s">
        <v>6349</v>
      </c>
      <c r="E2115" s="261">
        <v>20050711</v>
      </c>
      <c r="F2115" s="262">
        <v>2</v>
      </c>
      <c r="G2115">
        <v>27</v>
      </c>
      <c r="H2115" s="263" t="s">
        <v>6848</v>
      </c>
      <c r="I2115" s="263" t="s">
        <v>330</v>
      </c>
      <c r="J2115" t="s">
        <v>4807</v>
      </c>
    </row>
    <row r="2116" spans="1:16" customFormat="1" x14ac:dyDescent="0.4">
      <c r="A2116" s="259" t="s">
        <v>891</v>
      </c>
      <c r="B2116" s="259">
        <v>2115</v>
      </c>
      <c r="C2116" s="259" t="s">
        <v>6350</v>
      </c>
      <c r="D2116" s="259" t="s">
        <v>6351</v>
      </c>
      <c r="E2116" s="261">
        <v>20050901</v>
      </c>
      <c r="F2116" s="262">
        <v>2</v>
      </c>
      <c r="G2116">
        <v>26</v>
      </c>
      <c r="H2116" s="263" t="s">
        <v>372</v>
      </c>
      <c r="I2116" s="263" t="s">
        <v>390</v>
      </c>
      <c r="J2116" t="s">
        <v>4807</v>
      </c>
    </row>
    <row r="2117" spans="1:16" customFormat="1" x14ac:dyDescent="0.4">
      <c r="A2117" s="259" t="s">
        <v>891</v>
      </c>
      <c r="B2117" s="259">
        <v>2116</v>
      </c>
      <c r="C2117" s="259" t="s">
        <v>6352</v>
      </c>
      <c r="D2117" s="259" t="s">
        <v>6353</v>
      </c>
      <c r="E2117" s="261">
        <v>20050815</v>
      </c>
      <c r="F2117" s="262">
        <v>2</v>
      </c>
      <c r="G2117">
        <v>27</v>
      </c>
      <c r="H2117" s="263" t="s">
        <v>6849</v>
      </c>
      <c r="I2117" s="263" t="s">
        <v>78</v>
      </c>
      <c r="J2117" t="s">
        <v>4807</v>
      </c>
    </row>
    <row r="2118" spans="1:16" customFormat="1" x14ac:dyDescent="0.4">
      <c r="A2118" s="259" t="s">
        <v>778</v>
      </c>
      <c r="B2118" s="259">
        <v>2117</v>
      </c>
      <c r="C2118" s="259" t="s">
        <v>3288</v>
      </c>
      <c r="D2118" s="259" t="s">
        <v>3289</v>
      </c>
      <c r="E2118" s="261">
        <v>19980405</v>
      </c>
      <c r="F2118" s="262">
        <v>5</v>
      </c>
      <c r="G2118">
        <v>27</v>
      </c>
      <c r="H2118" s="263" t="s">
        <v>836</v>
      </c>
      <c r="I2118" s="263" t="s">
        <v>386</v>
      </c>
      <c r="J2118" t="s">
        <v>4807</v>
      </c>
    </row>
    <row r="2119" spans="1:16" customFormat="1" x14ac:dyDescent="0.4">
      <c r="A2119" s="259" t="s">
        <v>778</v>
      </c>
      <c r="B2119" s="259">
        <v>2118</v>
      </c>
      <c r="C2119" s="259" t="s">
        <v>3290</v>
      </c>
      <c r="D2119" s="259" t="s">
        <v>3291</v>
      </c>
      <c r="E2119" s="261">
        <v>20000725</v>
      </c>
      <c r="F2119" s="262">
        <v>5</v>
      </c>
      <c r="G2119">
        <v>27</v>
      </c>
      <c r="H2119" s="263" t="s">
        <v>451</v>
      </c>
      <c r="I2119" s="263" t="s">
        <v>400</v>
      </c>
      <c r="J2119" t="s">
        <v>4807</v>
      </c>
    </row>
    <row r="2120" spans="1:16" customFormat="1" x14ac:dyDescent="0.4">
      <c r="A2120" s="259" t="s">
        <v>778</v>
      </c>
      <c r="B2120" s="259">
        <v>2119</v>
      </c>
      <c r="C2120" s="259" t="s">
        <v>3292</v>
      </c>
      <c r="D2120" s="259" t="s">
        <v>3293</v>
      </c>
      <c r="E2120" s="261">
        <v>20020814</v>
      </c>
      <c r="F2120" s="262">
        <v>4</v>
      </c>
      <c r="G2120">
        <v>27</v>
      </c>
      <c r="H2120" s="263" t="s">
        <v>3294</v>
      </c>
      <c r="I2120" s="263" t="s">
        <v>152</v>
      </c>
      <c r="J2120" t="s">
        <v>4807</v>
      </c>
    </row>
    <row r="2121" spans="1:16" x14ac:dyDescent="0.4">
      <c r="A2121" s="259" t="s">
        <v>778</v>
      </c>
      <c r="B2121" s="259">
        <v>2120</v>
      </c>
      <c r="C2121" s="259" t="s">
        <v>4247</v>
      </c>
      <c r="D2121" s="259" t="s">
        <v>3295</v>
      </c>
      <c r="E2121" s="261">
        <v>20020508</v>
      </c>
      <c r="F2121" s="262">
        <v>4</v>
      </c>
      <c r="G2121">
        <v>27</v>
      </c>
      <c r="H2121" s="263" t="s">
        <v>275</v>
      </c>
      <c r="I2121" s="263" t="s">
        <v>254</v>
      </c>
      <c r="J2121" s="2" t="s">
        <v>4807</v>
      </c>
      <c r="L2121" s="38" t="str">
        <f t="shared" ref="L2121:L2184" si="64">IF($B2121="","",$C2121&amp;" ("&amp;$F2121&amp;")")</f>
        <v>前川　駿佑 (4)</v>
      </c>
      <c r="M2121" s="38" t="str">
        <f t="shared" ref="M2121:M2184" si="65">IF($B2121="","",LEFT($E2121,2))</f>
        <v>20</v>
      </c>
      <c r="N2121" s="38" t="str">
        <f>IF($B2121="","",$I2121&amp;" "&amp;$J2121&amp;" ("&amp;$M2121&amp;")")</f>
        <v>Shunsuke JPN (20)</v>
      </c>
      <c r="O2121" s="38">
        <f t="shared" ref="O2121:O2184" si="66">IF($B2121="","",$O2120+1)</f>
        <v>1</v>
      </c>
      <c r="P2121" s="38" t="str">
        <f t="shared" ref="P2121:P2178" si="67">IF(LEFT($E2121,1)="0","20","19")&amp;LEFT($E2121,2)&amp;"年"&amp;MID($E2121,3,2)&amp;"月"&amp;RIGHT($E2121,2)&amp;"日"</f>
        <v>1920年02月08日</v>
      </c>
    </row>
    <row r="2122" spans="1:16" x14ac:dyDescent="0.4">
      <c r="A2122" s="259" t="s">
        <v>778</v>
      </c>
      <c r="B2122" s="259">
        <v>2121</v>
      </c>
      <c r="C2122" s="259" t="s">
        <v>3296</v>
      </c>
      <c r="D2122" s="259" t="s">
        <v>3297</v>
      </c>
      <c r="E2122" s="261">
        <v>20020529</v>
      </c>
      <c r="F2122" s="262">
        <v>4</v>
      </c>
      <c r="G2122">
        <v>27</v>
      </c>
      <c r="H2122" s="263" t="s">
        <v>164</v>
      </c>
      <c r="I2122" s="263" t="s">
        <v>116</v>
      </c>
      <c r="J2122" s="2" t="s">
        <v>4807</v>
      </c>
      <c r="L2122" s="38" t="str">
        <f t="shared" si="64"/>
        <v>松村　安晃 (4)</v>
      </c>
      <c r="M2122" s="38" t="str">
        <f t="shared" si="65"/>
        <v>20</v>
      </c>
      <c r="N2122" s="38" t="str">
        <f>IF($B2122="","",$I2122&amp;" "&amp;$J2122&amp;" ("&amp;$M2122&amp;")")</f>
        <v>Yasuaki JPN (20)</v>
      </c>
      <c r="O2122" s="38">
        <f t="shared" si="66"/>
        <v>2</v>
      </c>
      <c r="P2122" s="38" t="str">
        <f t="shared" si="67"/>
        <v>1920年02月29日</v>
      </c>
    </row>
    <row r="2123" spans="1:16" x14ac:dyDescent="0.4">
      <c r="A2123" s="259" t="s">
        <v>778</v>
      </c>
      <c r="B2123" s="259">
        <v>2122</v>
      </c>
      <c r="C2123" s="259" t="s">
        <v>3298</v>
      </c>
      <c r="D2123" s="259" t="s">
        <v>3299</v>
      </c>
      <c r="E2123" s="261">
        <v>20040401</v>
      </c>
      <c r="F2123" s="262">
        <v>4</v>
      </c>
      <c r="G2123">
        <v>27</v>
      </c>
      <c r="H2123" s="263" t="s">
        <v>1092</v>
      </c>
      <c r="I2123" s="263" t="s">
        <v>3300</v>
      </c>
      <c r="J2123" s="2" t="s">
        <v>4807</v>
      </c>
      <c r="L2123" s="38" t="str">
        <f t="shared" si="64"/>
        <v>加納　哲杜 (4)</v>
      </c>
      <c r="M2123" s="38" t="str">
        <f t="shared" si="65"/>
        <v>20</v>
      </c>
      <c r="N2123" s="38" t="str">
        <f>IF($B2123="","",$I2123&amp;" "&amp;$J2123&amp;" ("&amp;$M2123&amp;")")</f>
        <v>Tetsuto JPN (20)</v>
      </c>
      <c r="O2123" s="38">
        <f t="shared" si="66"/>
        <v>3</v>
      </c>
      <c r="P2123" s="38" t="str">
        <f t="shared" si="67"/>
        <v>1920年04月01日</v>
      </c>
    </row>
    <row r="2124" spans="1:16" x14ac:dyDescent="0.4">
      <c r="A2124" s="259" t="s">
        <v>778</v>
      </c>
      <c r="B2124" s="259">
        <v>2123</v>
      </c>
      <c r="C2124" s="259" t="s">
        <v>3301</v>
      </c>
      <c r="D2124" s="259" t="s">
        <v>3302</v>
      </c>
      <c r="E2124" s="261">
        <v>20030925</v>
      </c>
      <c r="F2124" s="262">
        <v>4</v>
      </c>
      <c r="G2124">
        <v>27</v>
      </c>
      <c r="H2124" s="263" t="s">
        <v>3281</v>
      </c>
      <c r="I2124" s="263" t="s">
        <v>41</v>
      </c>
      <c r="J2124" s="2" t="s">
        <v>4807</v>
      </c>
      <c r="L2124" s="38" t="str">
        <f t="shared" si="64"/>
        <v>高田　大也 (4)</v>
      </c>
      <c r="M2124" s="38" t="str">
        <f t="shared" si="65"/>
        <v>20</v>
      </c>
      <c r="N2124" s="38" t="str">
        <f>IF($B2124="","",$I2124&amp;" "&amp;$J2124&amp;" ("&amp;$M2124&amp;")")</f>
        <v>Masaya JPN (20)</v>
      </c>
      <c r="O2124" s="38">
        <f t="shared" si="66"/>
        <v>4</v>
      </c>
      <c r="P2124" s="38" t="str">
        <f t="shared" si="67"/>
        <v>1920年03月25日</v>
      </c>
    </row>
    <row r="2125" spans="1:16" x14ac:dyDescent="0.4">
      <c r="A2125" s="259" t="s">
        <v>778</v>
      </c>
      <c r="B2125" s="259">
        <v>2124</v>
      </c>
      <c r="C2125" s="259" t="s">
        <v>4248</v>
      </c>
      <c r="D2125" s="259" t="s">
        <v>4249</v>
      </c>
      <c r="E2125" s="261">
        <v>20030422</v>
      </c>
      <c r="F2125" s="262">
        <v>3</v>
      </c>
      <c r="G2125">
        <v>27</v>
      </c>
      <c r="H2125" s="263" t="s">
        <v>577</v>
      </c>
      <c r="I2125" s="263" t="s">
        <v>727</v>
      </c>
      <c r="J2125" s="2" t="s">
        <v>4807</v>
      </c>
      <c r="L2125" s="38" t="str">
        <f t="shared" si="64"/>
        <v>伊部　龍之介 (3)</v>
      </c>
      <c r="M2125" s="38" t="str">
        <f t="shared" si="65"/>
        <v>20</v>
      </c>
      <c r="N2125" s="38" t="str">
        <f>IF($B2125="","",$I2125&amp;" "&amp;$J2125&amp;" ("&amp;$M2125&amp;")")</f>
        <v>Ryunosuke JPN (20)</v>
      </c>
      <c r="O2125" s="38">
        <f t="shared" si="66"/>
        <v>5</v>
      </c>
      <c r="P2125" s="38" t="str">
        <f t="shared" si="67"/>
        <v>1920年03月22日</v>
      </c>
    </row>
    <row r="2126" spans="1:16" x14ac:dyDescent="0.4">
      <c r="A2126" s="259" t="s">
        <v>778</v>
      </c>
      <c r="B2126" s="259">
        <v>2125</v>
      </c>
      <c r="C2126" s="259" t="s">
        <v>4250</v>
      </c>
      <c r="D2126" s="259" t="s">
        <v>4251</v>
      </c>
      <c r="E2126" s="261">
        <v>20030808</v>
      </c>
      <c r="F2126" s="262">
        <v>3</v>
      </c>
      <c r="G2126">
        <v>27</v>
      </c>
      <c r="H2126" s="263" t="s">
        <v>2360</v>
      </c>
      <c r="I2126" s="263" t="s">
        <v>4622</v>
      </c>
      <c r="J2126" s="2" t="s">
        <v>4807</v>
      </c>
      <c r="L2126" s="38" t="str">
        <f t="shared" si="64"/>
        <v>岩城　光伸 (3)</v>
      </c>
      <c r="M2126" s="38" t="str">
        <f t="shared" si="65"/>
        <v>20</v>
      </c>
      <c r="N2126" s="38" t="str">
        <f>IF($B2126="","",$I2126&amp;" "&amp;$J2126&amp;" ("&amp;$M2126&amp;")")</f>
        <v>Terunobu JPN (20)</v>
      </c>
      <c r="O2126" s="38">
        <f t="shared" si="66"/>
        <v>6</v>
      </c>
      <c r="P2126" s="38" t="str">
        <f t="shared" si="67"/>
        <v>1920年03月08日</v>
      </c>
    </row>
    <row r="2127" spans="1:16" x14ac:dyDescent="0.4">
      <c r="A2127" s="259" t="s">
        <v>778</v>
      </c>
      <c r="B2127" s="259">
        <v>2126</v>
      </c>
      <c r="C2127" s="259" t="s">
        <v>6354</v>
      </c>
      <c r="D2127" s="259" t="s">
        <v>6355</v>
      </c>
      <c r="E2127" s="261">
        <v>20040313</v>
      </c>
      <c r="F2127" s="262">
        <v>3</v>
      </c>
      <c r="G2127">
        <v>27</v>
      </c>
      <c r="H2127" s="263" t="s">
        <v>6850</v>
      </c>
      <c r="I2127" s="263" t="s">
        <v>6851</v>
      </c>
      <c r="J2127" s="2" t="s">
        <v>4807</v>
      </c>
      <c r="L2127" s="38" t="str">
        <f t="shared" si="64"/>
        <v>五島　颯愛 (3)</v>
      </c>
      <c r="M2127" s="38" t="str">
        <f t="shared" si="65"/>
        <v>20</v>
      </c>
      <c r="N2127" s="38" t="str">
        <f>IF($B2127="","",$I2127&amp;" "&amp;$J2127&amp;" ("&amp;$M2127&amp;")")</f>
        <v>Soa JPN (20)</v>
      </c>
      <c r="O2127" s="38">
        <f t="shared" si="66"/>
        <v>7</v>
      </c>
      <c r="P2127" s="38" t="str">
        <f t="shared" si="67"/>
        <v>1920年04月13日</v>
      </c>
    </row>
    <row r="2128" spans="1:16" x14ac:dyDescent="0.4">
      <c r="A2128" s="259" t="s">
        <v>778</v>
      </c>
      <c r="B2128" s="259">
        <v>2127</v>
      </c>
      <c r="C2128" s="259" t="s">
        <v>6356</v>
      </c>
      <c r="D2128" s="259" t="s">
        <v>6357</v>
      </c>
      <c r="E2128" s="261">
        <v>20040504</v>
      </c>
      <c r="F2128" s="262">
        <v>2</v>
      </c>
      <c r="G2128">
        <v>27</v>
      </c>
      <c r="H2128" s="263" t="s">
        <v>6852</v>
      </c>
      <c r="I2128" s="263" t="s">
        <v>78</v>
      </c>
      <c r="J2128" s="2" t="s">
        <v>4807</v>
      </c>
      <c r="L2128" s="38" t="str">
        <f t="shared" si="64"/>
        <v>木瀬　裕介 (2)</v>
      </c>
      <c r="M2128" s="38" t="str">
        <f t="shared" si="65"/>
        <v>20</v>
      </c>
      <c r="N2128" s="38" t="str">
        <f>IF($B2128="","",$I2128&amp;" "&amp;$J2128&amp;" ("&amp;$M2128&amp;")")</f>
        <v>Yusuke JPN (20)</v>
      </c>
      <c r="O2128" s="38">
        <f t="shared" si="66"/>
        <v>8</v>
      </c>
      <c r="P2128" s="38" t="str">
        <f t="shared" si="67"/>
        <v>1920年04月04日</v>
      </c>
    </row>
    <row r="2129" spans="1:16" x14ac:dyDescent="0.4">
      <c r="A2129" s="259" t="s">
        <v>3207</v>
      </c>
      <c r="B2129" s="259">
        <v>2128</v>
      </c>
      <c r="C2129" s="259" t="s">
        <v>4347</v>
      </c>
      <c r="D2129" s="259" t="s">
        <v>4348</v>
      </c>
      <c r="E2129" s="261">
        <v>20040928</v>
      </c>
      <c r="F2129" s="262">
        <v>3</v>
      </c>
      <c r="G2129">
        <v>49</v>
      </c>
      <c r="H2129" s="263" t="s">
        <v>4655</v>
      </c>
      <c r="I2129" s="263" t="s">
        <v>435</v>
      </c>
      <c r="J2129" s="2" t="s">
        <v>4807</v>
      </c>
      <c r="L2129" s="38" t="str">
        <f t="shared" si="64"/>
        <v>生田　賢祐 (3)</v>
      </c>
      <c r="M2129" s="38" t="str">
        <f t="shared" si="65"/>
        <v>20</v>
      </c>
      <c r="N2129" s="38" t="str">
        <f>IF($B2129="","",$I2129&amp;" "&amp;$J2129&amp;" ("&amp;$M2129&amp;")")</f>
        <v>Kensuke JPN (20)</v>
      </c>
      <c r="O2129" s="38">
        <f t="shared" si="66"/>
        <v>9</v>
      </c>
      <c r="P2129" s="38" t="str">
        <f t="shared" si="67"/>
        <v>1920年04月28日</v>
      </c>
    </row>
    <row r="2130" spans="1:16" x14ac:dyDescent="0.4">
      <c r="A2130" s="259" t="s">
        <v>3207</v>
      </c>
      <c r="B2130" s="259">
        <v>2129</v>
      </c>
      <c r="C2130" s="259" t="s">
        <v>4349</v>
      </c>
      <c r="D2130" s="259" t="s">
        <v>4350</v>
      </c>
      <c r="E2130" s="261">
        <v>20041019</v>
      </c>
      <c r="F2130" s="262">
        <v>3</v>
      </c>
      <c r="G2130">
        <v>49</v>
      </c>
      <c r="H2130" s="263" t="s">
        <v>301</v>
      </c>
      <c r="I2130" s="263" t="s">
        <v>1668</v>
      </c>
      <c r="J2130" s="2" t="s">
        <v>4807</v>
      </c>
      <c r="L2130" s="38" t="str">
        <f t="shared" si="64"/>
        <v>冨田　陽誠 (3)</v>
      </c>
      <c r="M2130" s="38" t="str">
        <f t="shared" si="65"/>
        <v>20</v>
      </c>
      <c r="N2130" s="38" t="str">
        <f>IF($B2130="","",$I2130&amp;" "&amp;$J2130&amp;" ("&amp;$M2130&amp;")")</f>
        <v>Yosei JPN (20)</v>
      </c>
      <c r="O2130" s="38">
        <f t="shared" si="66"/>
        <v>10</v>
      </c>
      <c r="P2130" s="38" t="str">
        <f t="shared" si="67"/>
        <v>1920年04月19日</v>
      </c>
    </row>
    <row r="2131" spans="1:16" x14ac:dyDescent="0.4">
      <c r="A2131" s="259" t="s">
        <v>3207</v>
      </c>
      <c r="B2131" s="259">
        <v>2130</v>
      </c>
      <c r="C2131" s="259" t="s">
        <v>4351</v>
      </c>
      <c r="D2131" s="259" t="s">
        <v>4352</v>
      </c>
      <c r="E2131" s="261">
        <v>20040702</v>
      </c>
      <c r="F2131" s="262">
        <v>3</v>
      </c>
      <c r="G2131">
        <v>49</v>
      </c>
      <c r="H2131" s="263" t="s">
        <v>4656</v>
      </c>
      <c r="I2131" s="263" t="s">
        <v>4657</v>
      </c>
      <c r="J2131" s="2" t="s">
        <v>4807</v>
      </c>
      <c r="L2131" s="38" t="str">
        <f t="shared" si="64"/>
        <v>大越　温真 (3)</v>
      </c>
      <c r="M2131" s="38" t="str">
        <f t="shared" si="65"/>
        <v>20</v>
      </c>
      <c r="N2131" s="38" t="str">
        <f>IF($B2131="","",$I2131&amp;" "&amp;$J2131&amp;" ("&amp;$M2131&amp;")")</f>
        <v>Haruma JPN (20)</v>
      </c>
      <c r="O2131" s="38">
        <f t="shared" si="66"/>
        <v>11</v>
      </c>
      <c r="P2131" s="38" t="str">
        <f t="shared" si="67"/>
        <v>1920年04月02日</v>
      </c>
    </row>
    <row r="2132" spans="1:16" x14ac:dyDescent="0.4">
      <c r="A2132" s="259" t="s">
        <v>3207</v>
      </c>
      <c r="B2132" s="259">
        <v>2131</v>
      </c>
      <c r="C2132" s="259" t="s">
        <v>6358</v>
      </c>
      <c r="D2132" s="259" t="s">
        <v>6359</v>
      </c>
      <c r="E2132" s="261">
        <v>20050527</v>
      </c>
      <c r="F2132" s="262">
        <v>2</v>
      </c>
      <c r="G2132">
        <v>49</v>
      </c>
      <c r="H2132" s="263" t="s">
        <v>462</v>
      </c>
      <c r="I2132" s="263" t="s">
        <v>84</v>
      </c>
      <c r="J2132" s="2" t="s">
        <v>4807</v>
      </c>
      <c r="L2132" s="38" t="str">
        <f t="shared" si="64"/>
        <v>吉岡　大知 (2)</v>
      </c>
      <c r="M2132" s="38" t="str">
        <f t="shared" si="65"/>
        <v>20</v>
      </c>
      <c r="N2132" s="38" t="str">
        <f>IF($B2132="","",$I2132&amp;" "&amp;$J2132&amp;" ("&amp;$M2132&amp;")")</f>
        <v>Taichi JPN (20)</v>
      </c>
      <c r="O2132" s="38">
        <f t="shared" si="66"/>
        <v>12</v>
      </c>
      <c r="P2132" s="38" t="str">
        <f t="shared" si="67"/>
        <v>1920年05月27日</v>
      </c>
    </row>
    <row r="2133" spans="1:16" x14ac:dyDescent="0.4">
      <c r="A2133" s="259" t="s">
        <v>3207</v>
      </c>
      <c r="B2133" s="259">
        <v>2132</v>
      </c>
      <c r="C2133" s="259" t="s">
        <v>6360</v>
      </c>
      <c r="D2133" s="259" t="s">
        <v>6361</v>
      </c>
      <c r="E2133" s="261">
        <v>20050506</v>
      </c>
      <c r="F2133" s="262">
        <v>2</v>
      </c>
      <c r="G2133">
        <v>49</v>
      </c>
      <c r="H2133" s="263" t="s">
        <v>180</v>
      </c>
      <c r="I2133" s="263" t="s">
        <v>69</v>
      </c>
      <c r="J2133" s="2" t="s">
        <v>4807</v>
      </c>
      <c r="L2133" s="38" t="str">
        <f t="shared" si="64"/>
        <v>藤田　知也 (2)</v>
      </c>
      <c r="M2133" s="38" t="str">
        <f t="shared" si="65"/>
        <v>20</v>
      </c>
      <c r="N2133" s="38" t="str">
        <f>IF($B2133="","",$I2133&amp;" "&amp;$J2133&amp;" ("&amp;$M2133&amp;")")</f>
        <v>Tomoya JPN (20)</v>
      </c>
      <c r="O2133" s="38">
        <f t="shared" si="66"/>
        <v>13</v>
      </c>
      <c r="P2133" s="38" t="str">
        <f t="shared" si="67"/>
        <v>1920年05月06日</v>
      </c>
    </row>
    <row r="2134" spans="1:16" x14ac:dyDescent="0.4">
      <c r="A2134" s="259" t="s">
        <v>817</v>
      </c>
      <c r="B2134" s="259">
        <v>2133</v>
      </c>
      <c r="C2134" s="259" t="s">
        <v>3209</v>
      </c>
      <c r="D2134" s="259" t="s">
        <v>3210</v>
      </c>
      <c r="E2134" s="261">
        <v>20030625</v>
      </c>
      <c r="F2134" s="262">
        <v>4</v>
      </c>
      <c r="G2134">
        <v>29</v>
      </c>
      <c r="H2134" s="263" t="s">
        <v>161</v>
      </c>
      <c r="I2134" s="263" t="s">
        <v>119</v>
      </c>
      <c r="J2134" s="2" t="s">
        <v>4807</v>
      </c>
      <c r="L2134" s="38" t="str">
        <f t="shared" si="64"/>
        <v>吉田　一貴 (4)</v>
      </c>
      <c r="M2134" s="38" t="str">
        <f t="shared" si="65"/>
        <v>20</v>
      </c>
      <c r="N2134" s="38" t="str">
        <f>IF($B2134="","",$I2134&amp;" "&amp;$J2134&amp;" ("&amp;$M2134&amp;")")</f>
        <v>Kazuki JPN (20)</v>
      </c>
      <c r="O2134" s="38">
        <f t="shared" si="66"/>
        <v>14</v>
      </c>
      <c r="P2134" s="38" t="str">
        <f t="shared" si="67"/>
        <v>1920年03月25日</v>
      </c>
    </row>
    <row r="2135" spans="1:16" x14ac:dyDescent="0.4">
      <c r="A2135" s="259" t="s">
        <v>817</v>
      </c>
      <c r="B2135" s="259">
        <v>2134</v>
      </c>
      <c r="C2135" s="259" t="s">
        <v>3211</v>
      </c>
      <c r="D2135" s="259" t="s">
        <v>3212</v>
      </c>
      <c r="E2135" s="261">
        <v>20030924</v>
      </c>
      <c r="F2135" s="262">
        <v>4</v>
      </c>
      <c r="G2135">
        <v>29</v>
      </c>
      <c r="H2135" s="263" t="s">
        <v>3213</v>
      </c>
      <c r="I2135" s="263" t="s">
        <v>634</v>
      </c>
      <c r="J2135" s="2" t="s">
        <v>4807</v>
      </c>
      <c r="L2135" s="38" t="str">
        <f t="shared" si="64"/>
        <v>貝出　智亮 (4)</v>
      </c>
      <c r="M2135" s="38" t="str">
        <f t="shared" si="65"/>
        <v>20</v>
      </c>
      <c r="N2135" s="38" t="str">
        <f>IF($B2135="","",$I2135&amp;" "&amp;$J2135&amp;" ("&amp;$M2135&amp;")")</f>
        <v>Tomoaki JPN (20)</v>
      </c>
      <c r="O2135" s="38">
        <f t="shared" si="66"/>
        <v>15</v>
      </c>
      <c r="P2135" s="38" t="str">
        <f t="shared" si="67"/>
        <v>1920年03月24日</v>
      </c>
    </row>
    <row r="2136" spans="1:16" x14ac:dyDescent="0.4">
      <c r="A2136" s="259" t="s">
        <v>817</v>
      </c>
      <c r="B2136" s="259">
        <v>2135</v>
      </c>
      <c r="C2136" s="259" t="s">
        <v>3214</v>
      </c>
      <c r="D2136" s="259" t="s">
        <v>3215</v>
      </c>
      <c r="E2136" s="261">
        <v>20030722</v>
      </c>
      <c r="F2136" s="262">
        <v>4</v>
      </c>
      <c r="G2136">
        <v>29</v>
      </c>
      <c r="H2136" s="263" t="s">
        <v>582</v>
      </c>
      <c r="I2136" s="263" t="s">
        <v>82</v>
      </c>
      <c r="J2136" s="2" t="s">
        <v>4807</v>
      </c>
      <c r="L2136" s="38" t="str">
        <f t="shared" si="64"/>
        <v>寺本　翔 (4)</v>
      </c>
      <c r="M2136" s="38" t="str">
        <f t="shared" si="65"/>
        <v>20</v>
      </c>
      <c r="N2136" s="38" t="str">
        <f>IF($B2136="","",$I2136&amp;" "&amp;$J2136&amp;" ("&amp;$M2136&amp;")")</f>
        <v>Kakeru JPN (20)</v>
      </c>
      <c r="O2136" s="38">
        <f t="shared" si="66"/>
        <v>16</v>
      </c>
      <c r="P2136" s="38" t="str">
        <f t="shared" si="67"/>
        <v>1920年03月22日</v>
      </c>
    </row>
    <row r="2137" spans="1:16" x14ac:dyDescent="0.4">
      <c r="A2137" s="259" t="s">
        <v>817</v>
      </c>
      <c r="B2137" s="259">
        <v>2136</v>
      </c>
      <c r="C2137" s="259" t="s">
        <v>3216</v>
      </c>
      <c r="D2137" s="259" t="s">
        <v>3217</v>
      </c>
      <c r="E2137" s="261">
        <v>20030719</v>
      </c>
      <c r="F2137" s="262">
        <v>4</v>
      </c>
      <c r="G2137">
        <v>29</v>
      </c>
      <c r="H2137" s="263" t="s">
        <v>454</v>
      </c>
      <c r="I2137" s="263" t="s">
        <v>292</v>
      </c>
      <c r="J2137" s="2" t="s">
        <v>4807</v>
      </c>
      <c r="L2137" s="38" t="str">
        <f t="shared" si="64"/>
        <v>永山　翔貴 (4)</v>
      </c>
      <c r="M2137" s="38" t="str">
        <f t="shared" si="65"/>
        <v>20</v>
      </c>
      <c r="N2137" s="38" t="str">
        <f>IF($B2137="","",$I2137&amp;" "&amp;$J2137&amp;" ("&amp;$M2137&amp;")")</f>
        <v>Shoki JPN (20)</v>
      </c>
      <c r="O2137" s="38">
        <f t="shared" si="66"/>
        <v>17</v>
      </c>
      <c r="P2137" s="38" t="str">
        <f t="shared" si="67"/>
        <v>1920年03月19日</v>
      </c>
    </row>
    <row r="2138" spans="1:16" x14ac:dyDescent="0.4">
      <c r="A2138" s="259" t="s">
        <v>817</v>
      </c>
      <c r="B2138" s="259">
        <v>2137</v>
      </c>
      <c r="C2138" s="259" t="s">
        <v>4337</v>
      </c>
      <c r="D2138" s="259" t="s">
        <v>4338</v>
      </c>
      <c r="E2138" s="261">
        <v>20040407</v>
      </c>
      <c r="F2138" s="262">
        <v>3</v>
      </c>
      <c r="G2138">
        <v>29</v>
      </c>
      <c r="H2138" s="263" t="s">
        <v>4653</v>
      </c>
      <c r="I2138" s="263" t="s">
        <v>863</v>
      </c>
      <c r="J2138" s="2" t="s">
        <v>4807</v>
      </c>
      <c r="L2138" s="38" t="str">
        <f t="shared" si="64"/>
        <v>松榮　諒 (3)</v>
      </c>
      <c r="M2138" s="38" t="str">
        <f t="shared" si="65"/>
        <v>20</v>
      </c>
      <c r="N2138" s="38" t="str">
        <f>IF($B2138="","",$I2138&amp;" "&amp;$J2138&amp;" ("&amp;$M2138&amp;")")</f>
        <v>Satoru JPN (20)</v>
      </c>
      <c r="O2138" s="38">
        <f t="shared" si="66"/>
        <v>18</v>
      </c>
      <c r="P2138" s="38" t="str">
        <f t="shared" si="67"/>
        <v>1920年04月07日</v>
      </c>
    </row>
    <row r="2139" spans="1:16" x14ac:dyDescent="0.4">
      <c r="A2139" s="259" t="s">
        <v>817</v>
      </c>
      <c r="B2139" s="259">
        <v>2138</v>
      </c>
      <c r="C2139" s="259" t="s">
        <v>4339</v>
      </c>
      <c r="D2139" s="259" t="s">
        <v>4340</v>
      </c>
      <c r="E2139" s="261">
        <v>20041123</v>
      </c>
      <c r="F2139" s="262">
        <v>3</v>
      </c>
      <c r="G2139">
        <v>29</v>
      </c>
      <c r="H2139" s="263" t="s">
        <v>126</v>
      </c>
      <c r="I2139" s="263" t="s">
        <v>222</v>
      </c>
      <c r="J2139" s="2" t="s">
        <v>4807</v>
      </c>
      <c r="L2139" s="38" t="str">
        <f t="shared" si="64"/>
        <v>中田　晴斗 (3)</v>
      </c>
      <c r="M2139" s="38" t="str">
        <f t="shared" si="65"/>
        <v>20</v>
      </c>
      <c r="N2139" s="38" t="str">
        <f>IF($B2139="","",$I2139&amp;" "&amp;$J2139&amp;" ("&amp;$M2139&amp;")")</f>
        <v>Haruto JPN (20)</v>
      </c>
      <c r="O2139" s="38">
        <f t="shared" si="66"/>
        <v>19</v>
      </c>
      <c r="P2139" s="38" t="str">
        <f t="shared" si="67"/>
        <v>1920年04月23日</v>
      </c>
    </row>
    <row r="2140" spans="1:16" x14ac:dyDescent="0.4">
      <c r="A2140" s="259" t="s">
        <v>817</v>
      </c>
      <c r="B2140" s="259">
        <v>2139</v>
      </c>
      <c r="C2140" s="259" t="s">
        <v>3218</v>
      </c>
      <c r="D2140" s="259" t="s">
        <v>3219</v>
      </c>
      <c r="E2140" s="261">
        <v>20030201</v>
      </c>
      <c r="F2140" s="262">
        <v>4</v>
      </c>
      <c r="G2140">
        <v>29</v>
      </c>
      <c r="H2140" s="263" t="s">
        <v>573</v>
      </c>
      <c r="I2140" s="263" t="s">
        <v>69</v>
      </c>
      <c r="J2140" s="2" t="s">
        <v>4807</v>
      </c>
      <c r="L2140" s="38" t="str">
        <f t="shared" si="64"/>
        <v>水谷　友哉 (4)</v>
      </c>
      <c r="M2140" s="38" t="str">
        <f t="shared" si="65"/>
        <v>20</v>
      </c>
      <c r="N2140" s="38" t="str">
        <f>IF($B2140="","",$I2140&amp;" "&amp;$J2140&amp;" ("&amp;$M2140&amp;")")</f>
        <v>Tomoya JPN (20)</v>
      </c>
      <c r="O2140" s="38">
        <f t="shared" si="66"/>
        <v>20</v>
      </c>
      <c r="P2140" s="38" t="str">
        <f t="shared" si="67"/>
        <v>1920年03月01日</v>
      </c>
    </row>
    <row r="2141" spans="1:16" x14ac:dyDescent="0.4">
      <c r="A2141" s="259" t="s">
        <v>817</v>
      </c>
      <c r="B2141" s="259">
        <v>2140</v>
      </c>
      <c r="C2141" s="259" t="s">
        <v>6362</v>
      </c>
      <c r="D2141" s="259" t="s">
        <v>6363</v>
      </c>
      <c r="E2141" s="261">
        <v>20051105</v>
      </c>
      <c r="F2141" s="262">
        <v>2</v>
      </c>
      <c r="G2141">
        <v>29</v>
      </c>
      <c r="H2141" s="263" t="s">
        <v>6853</v>
      </c>
      <c r="I2141" s="263" t="s">
        <v>487</v>
      </c>
      <c r="J2141" s="2" t="s">
        <v>4807</v>
      </c>
      <c r="L2141" s="38" t="str">
        <f t="shared" si="64"/>
        <v>中里　昊 (2)</v>
      </c>
      <c r="M2141" s="38" t="str">
        <f t="shared" si="65"/>
        <v>20</v>
      </c>
      <c r="N2141" s="38" t="str">
        <f>IF($B2141="","",$I2141&amp;" "&amp;$J2141&amp;" ("&amp;$M2141&amp;")")</f>
        <v>Sora JPN (20)</v>
      </c>
      <c r="O2141" s="38">
        <f t="shared" si="66"/>
        <v>21</v>
      </c>
      <c r="P2141" s="38" t="str">
        <f t="shared" si="67"/>
        <v>1920年05月05日</v>
      </c>
    </row>
    <row r="2142" spans="1:16" x14ac:dyDescent="0.4">
      <c r="A2142" s="259" t="s">
        <v>817</v>
      </c>
      <c r="B2142" s="259">
        <v>2141</v>
      </c>
      <c r="C2142" s="259" t="s">
        <v>6364</v>
      </c>
      <c r="D2142" s="259" t="s">
        <v>6365</v>
      </c>
      <c r="E2142" s="261">
        <v>20050102</v>
      </c>
      <c r="F2142" s="262">
        <v>2</v>
      </c>
      <c r="G2142">
        <v>29</v>
      </c>
      <c r="H2142" s="263" t="s">
        <v>309</v>
      </c>
      <c r="I2142" s="263" t="s">
        <v>73</v>
      </c>
      <c r="J2142" s="2" t="s">
        <v>4807</v>
      </c>
      <c r="L2142" s="38" t="str">
        <f t="shared" si="64"/>
        <v>山崎　颯斗 (2)</v>
      </c>
      <c r="M2142" s="38" t="str">
        <f t="shared" si="65"/>
        <v>20</v>
      </c>
      <c r="N2142" s="38" t="str">
        <f>IF($B2142="","",$I2142&amp;" "&amp;$J2142&amp;" ("&amp;$M2142&amp;")")</f>
        <v>Hayato JPN (20)</v>
      </c>
      <c r="O2142" s="38">
        <f t="shared" si="66"/>
        <v>22</v>
      </c>
      <c r="P2142" s="38" t="str">
        <f t="shared" si="67"/>
        <v>1920年05月02日</v>
      </c>
    </row>
    <row r="2143" spans="1:16" x14ac:dyDescent="0.4">
      <c r="A2143" s="259" t="s">
        <v>817</v>
      </c>
      <c r="B2143" s="259">
        <v>2142</v>
      </c>
      <c r="C2143" s="259" t="s">
        <v>6366</v>
      </c>
      <c r="D2143" s="259" t="s">
        <v>6367</v>
      </c>
      <c r="E2143" s="261">
        <v>20050503</v>
      </c>
      <c r="F2143" s="262">
        <v>2</v>
      </c>
      <c r="G2143">
        <v>29</v>
      </c>
      <c r="H2143" s="263" t="s">
        <v>6854</v>
      </c>
      <c r="I2143" s="263" t="s">
        <v>132</v>
      </c>
      <c r="J2143" s="2" t="s">
        <v>4807</v>
      </c>
      <c r="L2143" s="38" t="str">
        <f t="shared" si="64"/>
        <v>大開　湧斗 (2)</v>
      </c>
      <c r="M2143" s="38" t="str">
        <f t="shared" si="65"/>
        <v>20</v>
      </c>
      <c r="N2143" s="38" t="str">
        <f>IF($B2143="","",$I2143&amp;" "&amp;$J2143&amp;" ("&amp;$M2143&amp;")")</f>
        <v>Yuma JPN (20)</v>
      </c>
      <c r="O2143" s="38">
        <f t="shared" si="66"/>
        <v>23</v>
      </c>
      <c r="P2143" s="38" t="str">
        <f t="shared" si="67"/>
        <v>1920年05月03日</v>
      </c>
    </row>
    <row r="2144" spans="1:16" x14ac:dyDescent="0.4">
      <c r="A2144" s="259" t="s">
        <v>829</v>
      </c>
      <c r="B2144" s="259">
        <v>2143</v>
      </c>
      <c r="C2144" s="259" t="s">
        <v>830</v>
      </c>
      <c r="D2144" s="259" t="s">
        <v>831</v>
      </c>
      <c r="E2144" s="261">
        <v>20000208</v>
      </c>
      <c r="F2144" s="262">
        <v>5</v>
      </c>
      <c r="G2144">
        <v>29</v>
      </c>
      <c r="H2144" s="263" t="s">
        <v>3220</v>
      </c>
      <c r="I2144" s="263" t="s">
        <v>546</v>
      </c>
      <c r="J2144" s="2" t="s">
        <v>4807</v>
      </c>
      <c r="L2144" s="38" t="str">
        <f t="shared" si="64"/>
        <v>野本　大介 (5)</v>
      </c>
      <c r="M2144" s="38" t="str">
        <f t="shared" si="65"/>
        <v>20</v>
      </c>
      <c r="N2144" s="38" t="str">
        <f>IF($B2144="","",$I2144&amp;" "&amp;$J2144&amp;" ("&amp;$M2144&amp;")")</f>
        <v>Daisuke JPN (20)</v>
      </c>
      <c r="O2144" s="38">
        <f t="shared" si="66"/>
        <v>24</v>
      </c>
      <c r="P2144" s="38" t="str">
        <f t="shared" si="67"/>
        <v>1920年00月08日</v>
      </c>
    </row>
    <row r="2145" spans="1:16" x14ac:dyDescent="0.4">
      <c r="A2145" s="259" t="s">
        <v>829</v>
      </c>
      <c r="B2145" s="259">
        <v>2144</v>
      </c>
      <c r="C2145" s="259" t="s">
        <v>3221</v>
      </c>
      <c r="D2145" s="259" t="s">
        <v>3222</v>
      </c>
      <c r="E2145" s="261">
        <v>20011016</v>
      </c>
      <c r="F2145" s="262">
        <v>6</v>
      </c>
      <c r="G2145">
        <v>29</v>
      </c>
      <c r="H2145" s="263" t="s">
        <v>331</v>
      </c>
      <c r="I2145" s="263" t="s">
        <v>246</v>
      </c>
      <c r="J2145" s="2" t="s">
        <v>4807</v>
      </c>
      <c r="L2145" s="38" t="str">
        <f t="shared" si="64"/>
        <v>西川　祥多 (6)</v>
      </c>
      <c r="M2145" s="38" t="str">
        <f t="shared" si="65"/>
        <v>20</v>
      </c>
      <c r="N2145" s="38" t="str">
        <f>IF($B2145="","",$I2145&amp;" "&amp;$J2145&amp;" ("&amp;$M2145&amp;")")</f>
        <v>Shota JPN (20)</v>
      </c>
      <c r="O2145" s="38">
        <f t="shared" si="66"/>
        <v>25</v>
      </c>
      <c r="P2145" s="38" t="str">
        <f t="shared" si="67"/>
        <v>1920年01月16日</v>
      </c>
    </row>
    <row r="2146" spans="1:16" x14ac:dyDescent="0.4">
      <c r="A2146" s="259" t="s">
        <v>829</v>
      </c>
      <c r="B2146" s="259">
        <v>2145</v>
      </c>
      <c r="C2146" s="259" t="s">
        <v>3223</v>
      </c>
      <c r="D2146" s="259" t="s">
        <v>962</v>
      </c>
      <c r="E2146" s="261">
        <v>20010703</v>
      </c>
      <c r="F2146" s="262">
        <v>5</v>
      </c>
      <c r="G2146">
        <v>29</v>
      </c>
      <c r="H2146" s="263" t="s">
        <v>114</v>
      </c>
      <c r="I2146" s="263" t="s">
        <v>628</v>
      </c>
      <c r="J2146" s="2" t="s">
        <v>4807</v>
      </c>
      <c r="L2146" s="38" t="str">
        <f t="shared" si="64"/>
        <v>齋藤　岳 (5)</v>
      </c>
      <c r="M2146" s="38" t="str">
        <f t="shared" si="65"/>
        <v>20</v>
      </c>
      <c r="N2146" s="38" t="str">
        <f>IF($B2146="","",$I2146&amp;" "&amp;$J2146&amp;" ("&amp;$M2146&amp;")")</f>
        <v>Gaku JPN (20)</v>
      </c>
      <c r="O2146" s="38">
        <f t="shared" si="66"/>
        <v>26</v>
      </c>
      <c r="P2146" s="38" t="str">
        <f t="shared" si="67"/>
        <v>1920年01月03日</v>
      </c>
    </row>
    <row r="2147" spans="1:16" x14ac:dyDescent="0.4">
      <c r="A2147" s="259" t="s">
        <v>829</v>
      </c>
      <c r="B2147" s="259">
        <v>2146</v>
      </c>
      <c r="C2147" s="259" t="s">
        <v>3224</v>
      </c>
      <c r="D2147" s="259" t="s">
        <v>3225</v>
      </c>
      <c r="E2147" s="261">
        <v>20010524</v>
      </c>
      <c r="F2147" s="262">
        <v>6</v>
      </c>
      <c r="G2147">
        <v>29</v>
      </c>
      <c r="H2147" s="263" t="s">
        <v>490</v>
      </c>
      <c r="I2147" s="263" t="s">
        <v>868</v>
      </c>
      <c r="J2147" s="2" t="s">
        <v>4807</v>
      </c>
      <c r="L2147" s="38" t="str">
        <f t="shared" si="64"/>
        <v>朝井　啓斗 (6)</v>
      </c>
      <c r="M2147" s="38" t="str">
        <f t="shared" si="65"/>
        <v>20</v>
      </c>
      <c r="N2147" s="38" t="str">
        <f>IF($B2147="","",$I2147&amp;" "&amp;$J2147&amp;" ("&amp;$M2147&amp;")")</f>
        <v>Keito JPN (20)</v>
      </c>
      <c r="O2147" s="38">
        <f t="shared" si="66"/>
        <v>27</v>
      </c>
      <c r="P2147" s="38" t="str">
        <f t="shared" si="67"/>
        <v>1920年01月24日</v>
      </c>
    </row>
    <row r="2148" spans="1:16" x14ac:dyDescent="0.4">
      <c r="A2148" s="259" t="s">
        <v>829</v>
      </c>
      <c r="B2148" s="259">
        <v>2147</v>
      </c>
      <c r="C2148" s="259" t="s">
        <v>3226</v>
      </c>
      <c r="D2148" s="259" t="s">
        <v>3227</v>
      </c>
      <c r="E2148" s="261">
        <v>20030321</v>
      </c>
      <c r="F2148" s="262">
        <v>5</v>
      </c>
      <c r="G2148">
        <v>29</v>
      </c>
      <c r="H2148" s="263" t="s">
        <v>3228</v>
      </c>
      <c r="I2148" s="263" t="s">
        <v>744</v>
      </c>
      <c r="J2148" s="2" t="s">
        <v>4807</v>
      </c>
      <c r="L2148" s="38" t="str">
        <f t="shared" si="64"/>
        <v>馬渕　健彰 (5)</v>
      </c>
      <c r="M2148" s="38" t="str">
        <f t="shared" si="65"/>
        <v>20</v>
      </c>
      <c r="N2148" s="38" t="str">
        <f>IF($B2148="","",$I2148&amp;" "&amp;$J2148&amp;" ("&amp;$M2148&amp;")")</f>
        <v>Kensho JPN (20)</v>
      </c>
      <c r="O2148" s="38">
        <f t="shared" si="66"/>
        <v>28</v>
      </c>
      <c r="P2148" s="38" t="str">
        <f t="shared" si="67"/>
        <v>1920年03月21日</v>
      </c>
    </row>
    <row r="2149" spans="1:16" x14ac:dyDescent="0.4">
      <c r="A2149" s="259" t="s">
        <v>829</v>
      </c>
      <c r="B2149" s="259">
        <v>2148</v>
      </c>
      <c r="C2149" s="259" t="s">
        <v>3229</v>
      </c>
      <c r="D2149" s="259" t="s">
        <v>3230</v>
      </c>
      <c r="E2149" s="261">
        <v>20011030</v>
      </c>
      <c r="F2149" s="262">
        <v>6</v>
      </c>
      <c r="G2149">
        <v>29</v>
      </c>
      <c r="H2149" s="263" t="s">
        <v>3231</v>
      </c>
      <c r="I2149" s="263" t="s">
        <v>3232</v>
      </c>
      <c r="J2149" s="2" t="s">
        <v>4807</v>
      </c>
      <c r="L2149" s="38" t="str">
        <f t="shared" si="64"/>
        <v>井口　一歩 (6)</v>
      </c>
      <c r="M2149" s="38" t="str">
        <f t="shared" si="65"/>
        <v>20</v>
      </c>
      <c r="N2149" s="38" t="str">
        <f>IF($B2149="","",$I2149&amp;" "&amp;$J2149&amp;" ("&amp;$M2149&amp;")")</f>
        <v>Itsuho JPN (20)</v>
      </c>
      <c r="O2149" s="38">
        <f t="shared" si="66"/>
        <v>29</v>
      </c>
      <c r="P2149" s="38" t="str">
        <f t="shared" si="67"/>
        <v>1920年01月30日</v>
      </c>
    </row>
    <row r="2150" spans="1:16" x14ac:dyDescent="0.4">
      <c r="A2150" s="259" t="s">
        <v>829</v>
      </c>
      <c r="B2150" s="259">
        <v>2149</v>
      </c>
      <c r="C2150" s="259" t="s">
        <v>3233</v>
      </c>
      <c r="D2150" s="259" t="s">
        <v>3234</v>
      </c>
      <c r="E2150" s="261">
        <v>20010611</v>
      </c>
      <c r="F2150" s="262">
        <v>4</v>
      </c>
      <c r="G2150">
        <v>29</v>
      </c>
      <c r="H2150" s="263" t="s">
        <v>1104</v>
      </c>
      <c r="I2150" s="263" t="s">
        <v>435</v>
      </c>
      <c r="J2150" s="2" t="s">
        <v>4807</v>
      </c>
      <c r="L2150" s="38" t="str">
        <f t="shared" si="64"/>
        <v>城谷　賢祐 (4)</v>
      </c>
      <c r="M2150" s="38" t="str">
        <f t="shared" si="65"/>
        <v>20</v>
      </c>
      <c r="N2150" s="38" t="str">
        <f>IF($B2150="","",$I2150&amp;" "&amp;$J2150&amp;" ("&amp;$M2150&amp;")")</f>
        <v>Kensuke JPN (20)</v>
      </c>
      <c r="O2150" s="38">
        <f t="shared" si="66"/>
        <v>30</v>
      </c>
      <c r="P2150" s="38" t="str">
        <f t="shared" si="67"/>
        <v>1920年01月11日</v>
      </c>
    </row>
    <row r="2151" spans="1:16" x14ac:dyDescent="0.4">
      <c r="A2151" s="259" t="s">
        <v>829</v>
      </c>
      <c r="B2151" s="259">
        <v>2150</v>
      </c>
      <c r="C2151" s="259" t="s">
        <v>4341</v>
      </c>
      <c r="D2151" s="259" t="s">
        <v>4342</v>
      </c>
      <c r="E2151" s="261">
        <v>20021207</v>
      </c>
      <c r="F2151" s="262">
        <v>3</v>
      </c>
      <c r="G2151">
        <v>29</v>
      </c>
      <c r="H2151" s="263" t="s">
        <v>248</v>
      </c>
      <c r="I2151" s="263" t="s">
        <v>54</v>
      </c>
      <c r="J2151" s="2" t="s">
        <v>4807</v>
      </c>
      <c r="L2151" s="38" t="str">
        <f t="shared" si="64"/>
        <v>井上　紘希 (3)</v>
      </c>
      <c r="M2151" s="38" t="str">
        <f t="shared" si="65"/>
        <v>20</v>
      </c>
      <c r="N2151" s="38" t="str">
        <f>IF($B2151="","",$I2151&amp;" "&amp;$J2151&amp;" ("&amp;$M2151&amp;")")</f>
        <v>Koki JPN (20)</v>
      </c>
      <c r="O2151" s="38">
        <f t="shared" si="66"/>
        <v>31</v>
      </c>
      <c r="P2151" s="38" t="str">
        <f t="shared" si="67"/>
        <v>1920年02月07日</v>
      </c>
    </row>
    <row r="2152" spans="1:16" x14ac:dyDescent="0.4">
      <c r="A2152" s="259" t="s">
        <v>829</v>
      </c>
      <c r="B2152" s="259">
        <v>2151</v>
      </c>
      <c r="C2152" s="259" t="s">
        <v>4343</v>
      </c>
      <c r="D2152" s="259" t="s">
        <v>4344</v>
      </c>
      <c r="E2152" s="261">
        <v>20050201</v>
      </c>
      <c r="F2152" s="262">
        <v>3</v>
      </c>
      <c r="G2152">
        <v>29</v>
      </c>
      <c r="H2152" s="263" t="s">
        <v>936</v>
      </c>
      <c r="I2152" s="263" t="s">
        <v>418</v>
      </c>
      <c r="J2152" s="2" t="s">
        <v>4807</v>
      </c>
      <c r="L2152" s="38" t="str">
        <f t="shared" si="64"/>
        <v>小原　拓真 (3)</v>
      </c>
      <c r="M2152" s="38" t="str">
        <f t="shared" si="65"/>
        <v>20</v>
      </c>
      <c r="N2152" s="38" t="str">
        <f>IF($B2152="","",$I2152&amp;" "&amp;$J2152&amp;" ("&amp;$M2152&amp;")")</f>
        <v>Takuma JPN (20)</v>
      </c>
      <c r="O2152" s="38">
        <f t="shared" si="66"/>
        <v>32</v>
      </c>
      <c r="P2152" s="38" t="str">
        <f t="shared" si="67"/>
        <v>1920年05月01日</v>
      </c>
    </row>
    <row r="2153" spans="1:16" x14ac:dyDescent="0.4">
      <c r="A2153" s="259" t="s">
        <v>829</v>
      </c>
      <c r="B2153" s="259">
        <v>2152</v>
      </c>
      <c r="C2153" s="259" t="s">
        <v>4345</v>
      </c>
      <c r="D2153" s="259" t="s">
        <v>4346</v>
      </c>
      <c r="E2153" s="261">
        <v>20040728</v>
      </c>
      <c r="F2153" s="262">
        <v>3</v>
      </c>
      <c r="G2153">
        <v>29</v>
      </c>
      <c r="H2153" s="263" t="s">
        <v>4654</v>
      </c>
      <c r="I2153" s="263" t="s">
        <v>1653</v>
      </c>
      <c r="J2153" s="2" t="s">
        <v>4807</v>
      </c>
      <c r="L2153" s="38" t="str">
        <f t="shared" si="64"/>
        <v>田守　雅治 (3)</v>
      </c>
      <c r="M2153" s="38" t="str">
        <f t="shared" si="65"/>
        <v>20</v>
      </c>
      <c r="N2153" s="38" t="str">
        <f>IF($B2153="","",$I2153&amp;" "&amp;$J2153&amp;" ("&amp;$M2153&amp;")")</f>
        <v>Masaharu JPN (20)</v>
      </c>
      <c r="O2153" s="38">
        <f t="shared" si="66"/>
        <v>33</v>
      </c>
      <c r="P2153" s="38" t="str">
        <f t="shared" si="67"/>
        <v>1920年04月28日</v>
      </c>
    </row>
    <row r="2154" spans="1:16" x14ac:dyDescent="0.4">
      <c r="A2154" s="259" t="s">
        <v>829</v>
      </c>
      <c r="B2154" s="259">
        <v>2153</v>
      </c>
      <c r="C2154" s="259" t="s">
        <v>6368</v>
      </c>
      <c r="D2154" s="259" t="s">
        <v>6369</v>
      </c>
      <c r="E2154" s="261">
        <v>20060117</v>
      </c>
      <c r="F2154" s="262">
        <v>2</v>
      </c>
      <c r="G2154">
        <v>29</v>
      </c>
      <c r="H2154" s="263" t="s">
        <v>67</v>
      </c>
      <c r="I2154" s="263" t="s">
        <v>28</v>
      </c>
      <c r="J2154" s="2" t="s">
        <v>4807</v>
      </c>
      <c r="L2154" s="38" t="str">
        <f t="shared" si="64"/>
        <v>松本　康太郎 (2)</v>
      </c>
      <c r="M2154" s="38" t="str">
        <f t="shared" si="65"/>
        <v>20</v>
      </c>
      <c r="N2154" s="38" t="str">
        <f>IF($B2154="","",$I2154&amp;" "&amp;$J2154&amp;" ("&amp;$M2154&amp;")")</f>
        <v>Kotaro JPN (20)</v>
      </c>
      <c r="O2154" s="38">
        <f t="shared" si="66"/>
        <v>34</v>
      </c>
      <c r="P2154" s="38" t="str">
        <f t="shared" si="67"/>
        <v>1920年06月17日</v>
      </c>
    </row>
    <row r="2155" spans="1:16" x14ac:dyDescent="0.4">
      <c r="A2155" s="259" t="s">
        <v>829</v>
      </c>
      <c r="B2155" s="259">
        <v>2154</v>
      </c>
      <c r="C2155" s="259" t="s">
        <v>6370</v>
      </c>
      <c r="D2155" s="259" t="s">
        <v>6371</v>
      </c>
      <c r="E2155" s="261">
        <v>20040831</v>
      </c>
      <c r="F2155" s="262">
        <v>2</v>
      </c>
      <c r="G2155">
        <v>29</v>
      </c>
      <c r="H2155" s="263" t="s">
        <v>1991</v>
      </c>
      <c r="I2155" s="263" t="s">
        <v>132</v>
      </c>
      <c r="J2155" s="2" t="s">
        <v>4807</v>
      </c>
      <c r="L2155" s="38" t="str">
        <f t="shared" si="64"/>
        <v>宮坂　裕真 (2)</v>
      </c>
      <c r="M2155" s="38" t="str">
        <f t="shared" si="65"/>
        <v>20</v>
      </c>
      <c r="N2155" s="38" t="str">
        <f>IF($B2155="","",$I2155&amp;" "&amp;$J2155&amp;" ("&amp;$M2155&amp;")")</f>
        <v>Yuma JPN (20)</v>
      </c>
      <c r="O2155" s="38">
        <f t="shared" si="66"/>
        <v>35</v>
      </c>
      <c r="P2155" s="38" t="str">
        <f t="shared" si="67"/>
        <v>1920年04月31日</v>
      </c>
    </row>
    <row r="2156" spans="1:16" x14ac:dyDescent="0.4">
      <c r="A2156" s="259" t="s">
        <v>829</v>
      </c>
      <c r="B2156" s="259">
        <v>2155</v>
      </c>
      <c r="C2156" s="259" t="s">
        <v>6372</v>
      </c>
      <c r="D2156" s="259" t="s">
        <v>6373</v>
      </c>
      <c r="E2156" s="261">
        <v>20050503</v>
      </c>
      <c r="F2156" s="262">
        <v>2</v>
      </c>
      <c r="G2156">
        <v>29</v>
      </c>
      <c r="H2156" s="263" t="s">
        <v>135</v>
      </c>
      <c r="I2156" s="263" t="s">
        <v>365</v>
      </c>
      <c r="J2156" s="2" t="s">
        <v>4807</v>
      </c>
      <c r="L2156" s="38" t="str">
        <f t="shared" si="64"/>
        <v>中谷　太紀 (2)</v>
      </c>
      <c r="M2156" s="38" t="str">
        <f t="shared" si="65"/>
        <v>20</v>
      </c>
      <c r="N2156" s="38" t="str">
        <f>IF($B2156="","",$I2156&amp;" "&amp;$J2156&amp;" ("&amp;$M2156&amp;")")</f>
        <v>Taiki JPN (20)</v>
      </c>
      <c r="O2156" s="38">
        <f t="shared" si="66"/>
        <v>36</v>
      </c>
      <c r="P2156" s="38" t="str">
        <f t="shared" si="67"/>
        <v>1920年05月03日</v>
      </c>
    </row>
    <row r="2157" spans="1:16" x14ac:dyDescent="0.4">
      <c r="A2157" s="259" t="s">
        <v>989</v>
      </c>
      <c r="B2157" s="259">
        <v>2156</v>
      </c>
      <c r="C2157" s="259" t="s">
        <v>3178</v>
      </c>
      <c r="D2157" s="259" t="s">
        <v>3179</v>
      </c>
      <c r="E2157" s="261">
        <v>20040115</v>
      </c>
      <c r="F2157" s="262">
        <v>4</v>
      </c>
      <c r="G2157">
        <v>28</v>
      </c>
      <c r="H2157" s="263" t="s">
        <v>3180</v>
      </c>
      <c r="I2157" s="263" t="s">
        <v>752</v>
      </c>
      <c r="J2157" s="2" t="s">
        <v>4807</v>
      </c>
      <c r="L2157" s="38" t="str">
        <f t="shared" si="64"/>
        <v>徳田　天馬 (4)</v>
      </c>
      <c r="M2157" s="38" t="str">
        <f t="shared" si="65"/>
        <v>20</v>
      </c>
      <c r="N2157" s="38" t="str">
        <f>IF($B2157="","",$I2157&amp;" "&amp;$J2157&amp;" ("&amp;$M2157&amp;")")</f>
        <v>Temma JPN (20)</v>
      </c>
      <c r="O2157" s="38">
        <f t="shared" si="66"/>
        <v>37</v>
      </c>
      <c r="P2157" s="38" t="str">
        <f t="shared" si="67"/>
        <v>1920年04月15日</v>
      </c>
    </row>
    <row r="2158" spans="1:16" x14ac:dyDescent="0.4">
      <c r="A2158" s="259" t="s">
        <v>989</v>
      </c>
      <c r="B2158" s="259">
        <v>2157</v>
      </c>
      <c r="C2158" s="259" t="s">
        <v>3181</v>
      </c>
      <c r="D2158" s="259" t="s">
        <v>3182</v>
      </c>
      <c r="E2158" s="261">
        <v>20020302</v>
      </c>
      <c r="F2158" s="262">
        <v>4</v>
      </c>
      <c r="G2158">
        <v>29</v>
      </c>
      <c r="H2158" s="263" t="s">
        <v>30</v>
      </c>
      <c r="I2158" s="263" t="s">
        <v>732</v>
      </c>
      <c r="J2158" s="2" t="s">
        <v>4807</v>
      </c>
      <c r="L2158" s="38" t="str">
        <f t="shared" si="64"/>
        <v>岡田　友徳 (4)</v>
      </c>
      <c r="M2158" s="38" t="str">
        <f t="shared" si="65"/>
        <v>20</v>
      </c>
      <c r="N2158" s="38" t="str">
        <f>IF($B2158="","",$I2158&amp;" "&amp;$J2158&amp;" ("&amp;$M2158&amp;")")</f>
        <v>Tomonori JPN (20)</v>
      </c>
      <c r="O2158" s="38">
        <f t="shared" si="66"/>
        <v>38</v>
      </c>
      <c r="P2158" s="38" t="str">
        <f t="shared" si="67"/>
        <v>1920年02月02日</v>
      </c>
    </row>
    <row r="2159" spans="1:16" x14ac:dyDescent="0.4">
      <c r="A2159" s="259" t="s">
        <v>989</v>
      </c>
      <c r="B2159" s="259">
        <v>2158</v>
      </c>
      <c r="C2159" s="259" t="s">
        <v>4319</v>
      </c>
      <c r="D2159" s="259" t="s">
        <v>4320</v>
      </c>
      <c r="E2159" s="261">
        <v>20040501</v>
      </c>
      <c r="F2159" s="262">
        <v>3</v>
      </c>
      <c r="G2159">
        <v>27</v>
      </c>
      <c r="H2159" s="263" t="s">
        <v>585</v>
      </c>
      <c r="I2159" s="263" t="s">
        <v>78</v>
      </c>
      <c r="J2159" s="2" t="s">
        <v>4807</v>
      </c>
      <c r="L2159" s="38" t="str">
        <f t="shared" si="64"/>
        <v>堀田　悠裕 (3)</v>
      </c>
      <c r="M2159" s="38" t="str">
        <f t="shared" si="65"/>
        <v>20</v>
      </c>
      <c r="N2159" s="38" t="str">
        <f>IF($B2159="","",$I2159&amp;" "&amp;$J2159&amp;" ("&amp;$M2159&amp;")")</f>
        <v>Yusuke JPN (20)</v>
      </c>
      <c r="O2159" s="38">
        <f t="shared" si="66"/>
        <v>39</v>
      </c>
      <c r="P2159" s="38" t="str">
        <f t="shared" si="67"/>
        <v>1920年04月01日</v>
      </c>
    </row>
    <row r="2160" spans="1:16" x14ac:dyDescent="0.4">
      <c r="A2160" s="259" t="s">
        <v>989</v>
      </c>
      <c r="B2160" s="259">
        <v>2159</v>
      </c>
      <c r="C2160" s="259" t="s">
        <v>4321</v>
      </c>
      <c r="D2160" s="259" t="s">
        <v>4322</v>
      </c>
      <c r="E2160" s="261">
        <v>20041003</v>
      </c>
      <c r="F2160" s="262">
        <v>3</v>
      </c>
      <c r="G2160">
        <v>27</v>
      </c>
      <c r="H2160" s="263" t="s">
        <v>4645</v>
      </c>
      <c r="I2160" s="263" t="s">
        <v>526</v>
      </c>
      <c r="J2160" s="2" t="s">
        <v>4807</v>
      </c>
      <c r="L2160" s="38" t="str">
        <f t="shared" si="64"/>
        <v>大竹　玲央 (3)</v>
      </c>
      <c r="M2160" s="38" t="str">
        <f t="shared" si="65"/>
        <v>20</v>
      </c>
      <c r="N2160" s="38" t="str">
        <f>IF($B2160="","",$I2160&amp;" "&amp;$J2160&amp;" ("&amp;$M2160&amp;")")</f>
        <v>Reo JPN (20)</v>
      </c>
      <c r="O2160" s="38">
        <f t="shared" si="66"/>
        <v>40</v>
      </c>
      <c r="P2160" s="38" t="str">
        <f t="shared" si="67"/>
        <v>1920年04月03日</v>
      </c>
    </row>
    <row r="2161" spans="1:16" x14ac:dyDescent="0.4">
      <c r="A2161" s="259" t="s">
        <v>989</v>
      </c>
      <c r="B2161" s="259">
        <v>2160</v>
      </c>
      <c r="C2161" s="259" t="s">
        <v>4323</v>
      </c>
      <c r="D2161" s="259" t="s">
        <v>4324</v>
      </c>
      <c r="E2161" s="261">
        <v>20050202</v>
      </c>
      <c r="F2161" s="262">
        <v>3</v>
      </c>
      <c r="G2161">
        <v>27</v>
      </c>
      <c r="H2161" s="263" t="s">
        <v>4646</v>
      </c>
      <c r="I2161" s="263" t="s">
        <v>177</v>
      </c>
      <c r="J2161" s="2" t="s">
        <v>4807</v>
      </c>
      <c r="L2161" s="38" t="str">
        <f t="shared" si="64"/>
        <v>佐山　和寿也 (3)</v>
      </c>
      <c r="M2161" s="38" t="str">
        <f t="shared" si="65"/>
        <v>20</v>
      </c>
      <c r="N2161" s="38" t="str">
        <f>IF($B2161="","",$I2161&amp;" "&amp;$J2161&amp;" ("&amp;$M2161&amp;")")</f>
        <v>Kazuya JPN (20)</v>
      </c>
      <c r="O2161" s="38">
        <f t="shared" si="66"/>
        <v>41</v>
      </c>
      <c r="P2161" s="38" t="str">
        <f t="shared" si="67"/>
        <v>1920年05月02日</v>
      </c>
    </row>
    <row r="2162" spans="1:16" x14ac:dyDescent="0.4">
      <c r="A2162" s="259" t="s">
        <v>989</v>
      </c>
      <c r="B2162" s="259">
        <v>2161</v>
      </c>
      <c r="C2162" s="259" t="s">
        <v>4325</v>
      </c>
      <c r="D2162" s="259" t="s">
        <v>4326</v>
      </c>
      <c r="E2162" s="261">
        <v>20040614</v>
      </c>
      <c r="F2162" s="262">
        <v>3</v>
      </c>
      <c r="G2162">
        <v>27</v>
      </c>
      <c r="H2162" s="263" t="s">
        <v>4647</v>
      </c>
      <c r="I2162" s="263" t="s">
        <v>967</v>
      </c>
      <c r="J2162" s="2" t="s">
        <v>4807</v>
      </c>
      <c r="L2162" s="38" t="str">
        <f t="shared" si="64"/>
        <v>松浦　楓 (3)</v>
      </c>
      <c r="M2162" s="38" t="str">
        <f t="shared" si="65"/>
        <v>20</v>
      </c>
      <c r="N2162" s="38" t="str">
        <f>IF($B2162="","",$I2162&amp;" "&amp;$J2162&amp;" ("&amp;$M2162&amp;")")</f>
        <v>Kaede JPN (20)</v>
      </c>
      <c r="O2162" s="38">
        <f t="shared" si="66"/>
        <v>42</v>
      </c>
      <c r="P2162" s="38" t="str">
        <f t="shared" si="67"/>
        <v>1920年04月14日</v>
      </c>
    </row>
    <row r="2163" spans="1:16" x14ac:dyDescent="0.4">
      <c r="A2163" s="259" t="s">
        <v>989</v>
      </c>
      <c r="B2163" s="259">
        <v>2162</v>
      </c>
      <c r="C2163" s="259" t="s">
        <v>6374</v>
      </c>
      <c r="D2163" s="259" t="s">
        <v>6375</v>
      </c>
      <c r="E2163" s="261">
        <v>20051016</v>
      </c>
      <c r="F2163" s="262">
        <v>2</v>
      </c>
      <c r="G2163">
        <v>30</v>
      </c>
      <c r="H2163" s="263" t="s">
        <v>333</v>
      </c>
      <c r="I2163" s="263" t="s">
        <v>76</v>
      </c>
      <c r="J2163" s="2" t="s">
        <v>4807</v>
      </c>
      <c r="L2163" s="38" t="str">
        <f t="shared" si="64"/>
        <v>辻本　裕士 (2)</v>
      </c>
      <c r="M2163" s="38" t="str">
        <f t="shared" si="65"/>
        <v>20</v>
      </c>
      <c r="N2163" s="38" t="str">
        <f>IF($B2163="","",$I2163&amp;" "&amp;$J2163&amp;" ("&amp;$M2163&amp;")")</f>
        <v>Yushi JPN (20)</v>
      </c>
      <c r="O2163" s="38">
        <f t="shared" si="66"/>
        <v>43</v>
      </c>
      <c r="P2163" s="38" t="str">
        <f t="shared" si="67"/>
        <v>1920年05月16日</v>
      </c>
    </row>
    <row r="2164" spans="1:16" x14ac:dyDescent="0.4">
      <c r="A2164" s="259" t="s">
        <v>989</v>
      </c>
      <c r="B2164" s="259">
        <v>2163</v>
      </c>
      <c r="C2164" s="259" t="s">
        <v>6376</v>
      </c>
      <c r="D2164" s="259" t="s">
        <v>6377</v>
      </c>
      <c r="E2164" s="261">
        <v>20050918</v>
      </c>
      <c r="F2164" s="262">
        <v>2</v>
      </c>
      <c r="G2164">
        <v>27</v>
      </c>
      <c r="H2164" s="263" t="s">
        <v>248</v>
      </c>
      <c r="I2164" s="263" t="s">
        <v>6855</v>
      </c>
      <c r="J2164" s="2" t="s">
        <v>4807</v>
      </c>
      <c r="L2164" s="38" t="str">
        <f t="shared" si="64"/>
        <v>井上　武尊 (2)</v>
      </c>
      <c r="M2164" s="38" t="str">
        <f t="shared" si="65"/>
        <v>20</v>
      </c>
      <c r="N2164" s="38" t="str">
        <f>IF($B2164="","",$I2164&amp;" "&amp;$J2164&amp;" ("&amp;$M2164&amp;")")</f>
        <v>Hotaka JPN (20)</v>
      </c>
      <c r="O2164" s="38">
        <f t="shared" si="66"/>
        <v>44</v>
      </c>
      <c r="P2164" s="38" t="str">
        <f t="shared" si="67"/>
        <v>1920年05月18日</v>
      </c>
    </row>
    <row r="2165" spans="1:16" x14ac:dyDescent="0.4">
      <c r="A2165" s="259" t="s">
        <v>989</v>
      </c>
      <c r="B2165" s="259">
        <v>2164</v>
      </c>
      <c r="C2165" s="259" t="s">
        <v>6378</v>
      </c>
      <c r="D2165" s="259" t="s">
        <v>6379</v>
      </c>
      <c r="E2165" s="261">
        <v>20050306</v>
      </c>
      <c r="F2165" s="262">
        <v>2</v>
      </c>
      <c r="G2165">
        <v>27</v>
      </c>
      <c r="H2165" s="263" t="s">
        <v>6856</v>
      </c>
      <c r="I2165" s="263" t="s">
        <v>327</v>
      </c>
      <c r="J2165" s="2" t="s">
        <v>4807</v>
      </c>
      <c r="L2165" s="38" t="str">
        <f t="shared" si="64"/>
        <v>宮林　勇琉 (2)</v>
      </c>
      <c r="M2165" s="38" t="str">
        <f t="shared" si="65"/>
        <v>20</v>
      </c>
      <c r="N2165" s="38" t="str">
        <f>IF($B2165="","",$I2165&amp;" "&amp;$J2165&amp;" ("&amp;$M2165&amp;")")</f>
        <v>Takeru JPN (20)</v>
      </c>
      <c r="O2165" s="38">
        <f t="shared" si="66"/>
        <v>45</v>
      </c>
      <c r="P2165" s="38" t="str">
        <f t="shared" si="67"/>
        <v>1920年05月06日</v>
      </c>
    </row>
    <row r="2166" spans="1:16" x14ac:dyDescent="0.4">
      <c r="A2166" s="259" t="s">
        <v>989</v>
      </c>
      <c r="B2166" s="259">
        <v>2165</v>
      </c>
      <c r="C2166" s="259" t="s">
        <v>6380</v>
      </c>
      <c r="D2166" s="259" t="s">
        <v>6381</v>
      </c>
      <c r="E2166" s="261">
        <v>20050415</v>
      </c>
      <c r="F2166" s="262">
        <v>2</v>
      </c>
      <c r="G2166">
        <v>27</v>
      </c>
      <c r="H2166" s="263" t="s">
        <v>104</v>
      </c>
      <c r="I2166" s="263" t="s">
        <v>222</v>
      </c>
      <c r="J2166" s="2" t="s">
        <v>4807</v>
      </c>
      <c r="L2166" s="38" t="str">
        <f t="shared" si="64"/>
        <v>安藤　暖都 (2)</v>
      </c>
      <c r="M2166" s="38" t="str">
        <f t="shared" si="65"/>
        <v>20</v>
      </c>
      <c r="N2166" s="38" t="str">
        <f>IF($B2166="","",$I2166&amp;" "&amp;$J2166&amp;" ("&amp;$M2166&amp;")")</f>
        <v>Haruto JPN (20)</v>
      </c>
      <c r="O2166" s="38">
        <f t="shared" si="66"/>
        <v>46</v>
      </c>
      <c r="P2166" s="38" t="str">
        <f t="shared" si="67"/>
        <v>1920年05月15日</v>
      </c>
    </row>
    <row r="2167" spans="1:16" x14ac:dyDescent="0.4">
      <c r="A2167" s="259" t="s">
        <v>989</v>
      </c>
      <c r="B2167" s="259">
        <v>2166</v>
      </c>
      <c r="C2167" s="259" t="s">
        <v>6382</v>
      </c>
      <c r="D2167" s="259" t="s">
        <v>6383</v>
      </c>
      <c r="E2167" s="261">
        <v>20050512</v>
      </c>
      <c r="F2167" s="262">
        <v>2</v>
      </c>
      <c r="G2167">
        <v>27</v>
      </c>
      <c r="H2167" s="263" t="s">
        <v>443</v>
      </c>
      <c r="I2167" s="263" t="s">
        <v>288</v>
      </c>
      <c r="J2167" s="2" t="s">
        <v>4807</v>
      </c>
      <c r="L2167" s="38" t="str">
        <f t="shared" si="64"/>
        <v>黒田　健人 (2)</v>
      </c>
      <c r="M2167" s="38" t="str">
        <f t="shared" si="65"/>
        <v>20</v>
      </c>
      <c r="N2167" s="38" t="str">
        <f>IF($B2167="","",$I2167&amp;" "&amp;$J2167&amp;" ("&amp;$M2167&amp;")")</f>
        <v>Kento JPN (20)</v>
      </c>
      <c r="O2167" s="38">
        <f t="shared" si="66"/>
        <v>47</v>
      </c>
      <c r="P2167" s="38" t="str">
        <f t="shared" si="67"/>
        <v>1920年05月12日</v>
      </c>
    </row>
    <row r="2168" spans="1:16" x14ac:dyDescent="0.4">
      <c r="A2168" s="259" t="s">
        <v>989</v>
      </c>
      <c r="B2168" s="259">
        <v>2167</v>
      </c>
      <c r="C2168" s="259" t="s">
        <v>6384</v>
      </c>
      <c r="D2168" s="259" t="s">
        <v>6385</v>
      </c>
      <c r="E2168" s="261">
        <v>20050725</v>
      </c>
      <c r="F2168" s="262">
        <v>2</v>
      </c>
      <c r="G2168">
        <v>27</v>
      </c>
      <c r="H2168" s="263" t="s">
        <v>6857</v>
      </c>
      <c r="I2168" s="263" t="s">
        <v>95</v>
      </c>
      <c r="J2168" s="2" t="s">
        <v>4807</v>
      </c>
      <c r="L2168" s="38" t="str">
        <f t="shared" si="64"/>
        <v>京免　知輝 (2)</v>
      </c>
      <c r="M2168" s="38" t="str">
        <f t="shared" si="65"/>
        <v>20</v>
      </c>
      <c r="N2168" s="38" t="str">
        <f>IF($B2168="","",$I2168&amp;" "&amp;$J2168&amp;" ("&amp;$M2168&amp;")")</f>
        <v>Tomoki JPN (20)</v>
      </c>
      <c r="O2168" s="38">
        <f t="shared" si="66"/>
        <v>48</v>
      </c>
      <c r="P2168" s="38" t="str">
        <f t="shared" si="67"/>
        <v>1920年05月25日</v>
      </c>
    </row>
    <row r="2169" spans="1:16" x14ac:dyDescent="0.4">
      <c r="A2169" s="259" t="s">
        <v>714</v>
      </c>
      <c r="B2169" s="259">
        <v>2168</v>
      </c>
      <c r="C2169" s="259" t="s">
        <v>715</v>
      </c>
      <c r="D2169" s="259" t="s">
        <v>716</v>
      </c>
      <c r="E2169" s="261">
        <v>20010916</v>
      </c>
      <c r="F2169" s="262" t="s">
        <v>453</v>
      </c>
      <c r="G2169">
        <v>28</v>
      </c>
      <c r="H2169" s="263" t="s">
        <v>717</v>
      </c>
      <c r="I2169" s="263" t="s">
        <v>718</v>
      </c>
      <c r="J2169" s="2" t="s">
        <v>4807</v>
      </c>
      <c r="L2169" s="38" t="str">
        <f t="shared" si="64"/>
        <v>若松　天晴 (M2)</v>
      </c>
      <c r="M2169" s="38" t="str">
        <f t="shared" si="65"/>
        <v>20</v>
      </c>
      <c r="N2169" s="38" t="str">
        <f>IF($B2169="","",$I2169&amp;" "&amp;$J2169&amp;" ("&amp;$M2169&amp;")")</f>
        <v>Tensei JPN (20)</v>
      </c>
      <c r="O2169" s="38">
        <f t="shared" si="66"/>
        <v>49</v>
      </c>
      <c r="P2169" s="38" t="str">
        <f t="shared" si="67"/>
        <v>1920年01月16日</v>
      </c>
    </row>
    <row r="2170" spans="1:16" x14ac:dyDescent="0.4">
      <c r="A2170" s="259" t="s">
        <v>714</v>
      </c>
      <c r="B2170" s="259">
        <v>2169</v>
      </c>
      <c r="C2170" s="259" t="s">
        <v>925</v>
      </c>
      <c r="D2170" s="259" t="s">
        <v>926</v>
      </c>
      <c r="E2170" s="261">
        <v>20020712</v>
      </c>
      <c r="F2170" s="262" t="s">
        <v>150</v>
      </c>
      <c r="G2170">
        <v>28</v>
      </c>
      <c r="H2170" s="263" t="s">
        <v>247</v>
      </c>
      <c r="I2170" s="263" t="s">
        <v>202</v>
      </c>
      <c r="J2170" s="2" t="s">
        <v>4807</v>
      </c>
      <c r="L2170" s="38" t="str">
        <f t="shared" si="64"/>
        <v>松井　洋輔 (M1)</v>
      </c>
      <c r="M2170" s="38" t="str">
        <f t="shared" si="65"/>
        <v>20</v>
      </c>
      <c r="N2170" s="38" t="str">
        <f>IF($B2170="","",$I2170&amp;" "&amp;$J2170&amp;" ("&amp;$M2170&amp;")")</f>
        <v>Yosuke JPN (20)</v>
      </c>
      <c r="O2170" s="38">
        <f t="shared" si="66"/>
        <v>50</v>
      </c>
      <c r="P2170" s="38" t="str">
        <f t="shared" si="67"/>
        <v>1920年02月12日</v>
      </c>
    </row>
    <row r="2171" spans="1:16" x14ac:dyDescent="0.4">
      <c r="A2171" s="259" t="s">
        <v>714</v>
      </c>
      <c r="B2171" s="259">
        <v>2170</v>
      </c>
      <c r="C2171" s="259" t="s">
        <v>3074</v>
      </c>
      <c r="D2171" s="259" t="s">
        <v>3075</v>
      </c>
      <c r="E2171" s="261">
        <v>20040122</v>
      </c>
      <c r="F2171" s="262">
        <v>4</v>
      </c>
      <c r="G2171">
        <v>28</v>
      </c>
      <c r="H2171" s="263" t="s">
        <v>373</v>
      </c>
      <c r="I2171" s="263" t="s">
        <v>57</v>
      </c>
      <c r="J2171" s="2" t="s">
        <v>4807</v>
      </c>
      <c r="L2171" s="38" t="str">
        <f t="shared" si="64"/>
        <v>高木　祐汰 (4)</v>
      </c>
      <c r="M2171" s="38" t="str">
        <f t="shared" si="65"/>
        <v>20</v>
      </c>
      <c r="N2171" s="38" t="str">
        <f>IF($B2171="","",$I2171&amp;" "&amp;$J2171&amp;" ("&amp;$M2171&amp;")")</f>
        <v>Yudai JPN (20)</v>
      </c>
      <c r="O2171" s="38">
        <f t="shared" si="66"/>
        <v>51</v>
      </c>
      <c r="P2171" s="38" t="str">
        <f t="shared" si="67"/>
        <v>1920年04月22日</v>
      </c>
    </row>
    <row r="2172" spans="1:16" x14ac:dyDescent="0.4">
      <c r="A2172" s="259" t="s">
        <v>714</v>
      </c>
      <c r="B2172" s="259">
        <v>2171</v>
      </c>
      <c r="C2172" s="259" t="s">
        <v>6386</v>
      </c>
      <c r="D2172" s="259" t="s">
        <v>6387</v>
      </c>
      <c r="E2172" s="261">
        <v>20010724</v>
      </c>
      <c r="F2172" s="262" t="s">
        <v>453</v>
      </c>
      <c r="G2172">
        <v>28</v>
      </c>
      <c r="H2172" s="263" t="s">
        <v>544</v>
      </c>
      <c r="I2172" s="263" t="s">
        <v>546</v>
      </c>
      <c r="J2172" s="2" t="s">
        <v>4807</v>
      </c>
      <c r="L2172" s="38" t="str">
        <f t="shared" si="64"/>
        <v>杉浦　大輔 (M2)</v>
      </c>
      <c r="M2172" s="38" t="str">
        <f t="shared" si="65"/>
        <v>20</v>
      </c>
      <c r="N2172" s="38" t="str">
        <f>IF($B2172="","",$I2172&amp;" "&amp;$J2172&amp;" ("&amp;$M2172&amp;")")</f>
        <v>Daisuke JPN (20)</v>
      </c>
      <c r="O2172" s="38">
        <f t="shared" si="66"/>
        <v>52</v>
      </c>
      <c r="P2172" s="38" t="str">
        <f t="shared" si="67"/>
        <v>1920年01月24日</v>
      </c>
    </row>
    <row r="2173" spans="1:16" x14ac:dyDescent="0.4">
      <c r="A2173" s="259" t="s">
        <v>714</v>
      </c>
      <c r="B2173" s="259">
        <v>2172</v>
      </c>
      <c r="C2173" s="259" t="s">
        <v>6388</v>
      </c>
      <c r="D2173" s="259" t="s">
        <v>6389</v>
      </c>
      <c r="E2173" s="261">
        <v>20060526</v>
      </c>
      <c r="F2173" s="262">
        <v>1</v>
      </c>
      <c r="G2173">
        <v>28</v>
      </c>
      <c r="H2173" s="263" t="s">
        <v>396</v>
      </c>
      <c r="I2173" s="263" t="s">
        <v>834</v>
      </c>
      <c r="J2173" s="2" t="s">
        <v>4807</v>
      </c>
      <c r="L2173" s="38" t="str">
        <f t="shared" si="64"/>
        <v>武田　真奈斗 (1)</v>
      </c>
      <c r="M2173" s="38" t="str">
        <f t="shared" si="65"/>
        <v>20</v>
      </c>
      <c r="N2173" s="38" t="str">
        <f>IF($B2173="","",$I2173&amp;" "&amp;$J2173&amp;" ("&amp;$M2173&amp;")")</f>
        <v>Manato JPN (20)</v>
      </c>
      <c r="O2173" s="38">
        <f t="shared" si="66"/>
        <v>53</v>
      </c>
      <c r="P2173" s="38" t="str">
        <f t="shared" si="67"/>
        <v>1920年06月26日</v>
      </c>
    </row>
    <row r="2174" spans="1:16" x14ac:dyDescent="0.4">
      <c r="A2174" s="259" t="s">
        <v>3406</v>
      </c>
      <c r="B2174" s="259">
        <v>2173</v>
      </c>
      <c r="C2174" s="259" t="s">
        <v>4353</v>
      </c>
      <c r="D2174" s="259" t="s">
        <v>4354</v>
      </c>
      <c r="E2174" s="261">
        <v>20050214</v>
      </c>
      <c r="F2174" s="262">
        <v>3</v>
      </c>
      <c r="G2174">
        <v>28</v>
      </c>
      <c r="H2174" s="263" t="s">
        <v>276</v>
      </c>
      <c r="I2174" s="263" t="s">
        <v>81</v>
      </c>
      <c r="J2174" s="2" t="s">
        <v>4807</v>
      </c>
      <c r="L2174" s="38" t="str">
        <f t="shared" si="64"/>
        <v>宮城　亮佑 (3)</v>
      </c>
      <c r="M2174" s="38" t="str">
        <f t="shared" si="65"/>
        <v>20</v>
      </c>
      <c r="N2174" s="38" t="str">
        <f>IF($B2174="","",$I2174&amp;" "&amp;$J2174&amp;" ("&amp;$M2174&amp;")")</f>
        <v>Ryosuke JPN (20)</v>
      </c>
      <c r="O2174" s="38">
        <f t="shared" si="66"/>
        <v>54</v>
      </c>
      <c r="P2174" s="38" t="str">
        <f t="shared" si="67"/>
        <v>1920年05月14日</v>
      </c>
    </row>
    <row r="2175" spans="1:16" x14ac:dyDescent="0.4">
      <c r="A2175" s="259" t="s">
        <v>3406</v>
      </c>
      <c r="B2175" s="259">
        <v>2174</v>
      </c>
      <c r="C2175" s="259" t="s">
        <v>4355</v>
      </c>
      <c r="D2175" s="259" t="s">
        <v>4356</v>
      </c>
      <c r="E2175" s="261">
        <v>20040814</v>
      </c>
      <c r="F2175" s="262">
        <v>3</v>
      </c>
      <c r="G2175">
        <v>28</v>
      </c>
      <c r="H2175" s="263" t="s">
        <v>1116</v>
      </c>
      <c r="I2175" s="263" t="s">
        <v>246</v>
      </c>
      <c r="J2175" s="2" t="s">
        <v>4807</v>
      </c>
      <c r="L2175" s="38" t="str">
        <f t="shared" si="64"/>
        <v>中戸　翔大 (3)</v>
      </c>
      <c r="M2175" s="38" t="str">
        <f t="shared" si="65"/>
        <v>20</v>
      </c>
      <c r="N2175" s="38" t="str">
        <f>IF($B2175="","",$I2175&amp;" "&amp;$J2175&amp;" ("&amp;$M2175&amp;")")</f>
        <v>Shota JPN (20)</v>
      </c>
      <c r="O2175" s="38">
        <f t="shared" si="66"/>
        <v>55</v>
      </c>
      <c r="P2175" s="38" t="str">
        <f t="shared" si="67"/>
        <v>1920年04月14日</v>
      </c>
    </row>
    <row r="2176" spans="1:16" x14ac:dyDescent="0.4">
      <c r="A2176" s="259" t="s">
        <v>3406</v>
      </c>
      <c r="B2176" s="259">
        <v>2175</v>
      </c>
      <c r="C2176" s="259" t="s">
        <v>6390</v>
      </c>
      <c r="D2176" s="259" t="s">
        <v>6391</v>
      </c>
      <c r="E2176" s="261">
        <v>20051212</v>
      </c>
      <c r="F2176" s="262">
        <v>2</v>
      </c>
      <c r="G2176">
        <v>28</v>
      </c>
      <c r="H2176" s="263" t="s">
        <v>780</v>
      </c>
      <c r="I2176" s="263" t="s">
        <v>187</v>
      </c>
      <c r="J2176" s="2" t="s">
        <v>4807</v>
      </c>
      <c r="L2176" s="38" t="str">
        <f t="shared" si="64"/>
        <v>前川　剛志 (2)</v>
      </c>
      <c r="M2176" s="38" t="str">
        <f t="shared" si="65"/>
        <v>20</v>
      </c>
      <c r="N2176" s="38" t="str">
        <f>IF($B2176="","",$I2176&amp;" "&amp;$J2176&amp;" ("&amp;$M2176&amp;")")</f>
        <v>Tsuyoshi JPN (20)</v>
      </c>
      <c r="O2176" s="38">
        <f t="shared" si="66"/>
        <v>56</v>
      </c>
      <c r="P2176" s="38" t="str">
        <f t="shared" si="67"/>
        <v>1920年05月12日</v>
      </c>
    </row>
    <row r="2177" spans="1:16" x14ac:dyDescent="0.4">
      <c r="A2177" s="259" t="s">
        <v>3406</v>
      </c>
      <c r="B2177" s="259">
        <v>2176</v>
      </c>
      <c r="C2177" s="259" t="s">
        <v>6392</v>
      </c>
      <c r="D2177" s="259" t="s">
        <v>6393</v>
      </c>
      <c r="E2177" s="261">
        <v>20040616</v>
      </c>
      <c r="F2177" s="262">
        <v>3</v>
      </c>
      <c r="G2177">
        <v>28</v>
      </c>
      <c r="H2177" s="263" t="s">
        <v>6858</v>
      </c>
      <c r="I2177" s="263" t="s">
        <v>148</v>
      </c>
      <c r="J2177" s="2" t="s">
        <v>4807</v>
      </c>
      <c r="L2177" s="38" t="str">
        <f t="shared" si="64"/>
        <v>樋笠　太郎 (3)</v>
      </c>
      <c r="M2177" s="38" t="str">
        <f t="shared" si="65"/>
        <v>20</v>
      </c>
      <c r="N2177" s="38" t="str">
        <f>IF($B2177="","",$I2177&amp;" "&amp;$J2177&amp;" ("&amp;$M2177&amp;")")</f>
        <v>Taro JPN (20)</v>
      </c>
      <c r="O2177" s="38">
        <f t="shared" si="66"/>
        <v>57</v>
      </c>
      <c r="P2177" s="38" t="str">
        <f t="shared" si="67"/>
        <v>1920年04月16日</v>
      </c>
    </row>
    <row r="2178" spans="1:16" x14ac:dyDescent="0.4">
      <c r="A2178" s="259" t="s">
        <v>3406</v>
      </c>
      <c r="B2178" s="259">
        <v>2177</v>
      </c>
      <c r="C2178" s="259" t="s">
        <v>6394</v>
      </c>
      <c r="D2178" s="259" t="s">
        <v>6395</v>
      </c>
      <c r="E2178" s="261">
        <v>20060505</v>
      </c>
      <c r="F2178" s="262">
        <v>1</v>
      </c>
      <c r="G2178">
        <v>28</v>
      </c>
      <c r="H2178" s="263" t="s">
        <v>80</v>
      </c>
      <c r="I2178" s="263" t="s">
        <v>103</v>
      </c>
      <c r="J2178" s="2" t="s">
        <v>4807</v>
      </c>
      <c r="L2178" s="38" t="str">
        <f t="shared" si="64"/>
        <v>岩本　幸介 (1)</v>
      </c>
      <c r="M2178" s="38" t="str">
        <f t="shared" si="65"/>
        <v>20</v>
      </c>
      <c r="N2178" s="38" t="str">
        <f>IF($B2178="","",$I2178&amp;" "&amp;$J2178&amp;" ("&amp;$M2178&amp;")")</f>
        <v>Kosuke JPN (20)</v>
      </c>
      <c r="O2178" s="38">
        <f t="shared" si="66"/>
        <v>58</v>
      </c>
      <c r="P2178" s="38" t="str">
        <f t="shared" si="67"/>
        <v>1920年06月05日</v>
      </c>
    </row>
    <row r="2179" spans="1:16" x14ac:dyDescent="0.4">
      <c r="A2179" s="259" t="s">
        <v>822</v>
      </c>
      <c r="B2179" s="259">
        <v>2178</v>
      </c>
      <c r="C2179" s="259" t="s">
        <v>823</v>
      </c>
      <c r="D2179" s="259" t="s">
        <v>824</v>
      </c>
      <c r="E2179" s="261">
        <v>19930910</v>
      </c>
      <c r="F2179" s="262">
        <v>6</v>
      </c>
      <c r="G2179">
        <v>27</v>
      </c>
      <c r="H2179" s="263" t="s">
        <v>56</v>
      </c>
      <c r="I2179" s="263" t="s">
        <v>98</v>
      </c>
      <c r="J2179" s="2" t="s">
        <v>4807</v>
      </c>
      <c r="L2179" s="38" t="str">
        <f t="shared" si="64"/>
        <v>村上　将悟 (6)</v>
      </c>
      <c r="M2179" s="38" t="str">
        <f t="shared" si="65"/>
        <v>19</v>
      </c>
      <c r="N2179" s="38" t="str">
        <f>IF($B2179="","",$I2179&amp;" "&amp;$J2179&amp;" ("&amp;$M2179&amp;")")</f>
        <v>Shogo JPN (19)</v>
      </c>
      <c r="O2179" s="38">
        <f t="shared" si="66"/>
        <v>59</v>
      </c>
      <c r="P2179" s="38" t="str">
        <f t="shared" ref="P2179:P2242" si="68">IF(LEFT($E2179,1)="0","20","19")&amp;LEFT($E2179,2)&amp;"年"&amp;MID($E2179,3,2)&amp;"月"&amp;RIGHT($E2179,2)&amp;"日"</f>
        <v>1919年93月10日</v>
      </c>
    </row>
    <row r="2180" spans="1:16" x14ac:dyDescent="0.4">
      <c r="A2180" s="259" t="s">
        <v>822</v>
      </c>
      <c r="B2180" s="259">
        <v>2179</v>
      </c>
      <c r="C2180" s="259" t="s">
        <v>825</v>
      </c>
      <c r="D2180" s="259" t="s">
        <v>826</v>
      </c>
      <c r="E2180" s="261">
        <v>19930914</v>
      </c>
      <c r="F2180" s="262">
        <v>6</v>
      </c>
      <c r="G2180">
        <v>28</v>
      </c>
      <c r="H2180" s="263" t="s">
        <v>827</v>
      </c>
      <c r="I2180" s="263" t="s">
        <v>828</v>
      </c>
      <c r="J2180" s="2" t="s">
        <v>4807</v>
      </c>
      <c r="L2180" s="38" t="str">
        <f t="shared" si="64"/>
        <v>阿賀　康生 (6)</v>
      </c>
      <c r="M2180" s="38" t="str">
        <f t="shared" si="65"/>
        <v>19</v>
      </c>
      <c r="N2180" s="38" t="str">
        <f>IF($B2180="","",$I2180&amp;" "&amp;$J2180&amp;" ("&amp;$M2180&amp;")")</f>
        <v>Yasuo JPN (19)</v>
      </c>
      <c r="O2180" s="38">
        <f t="shared" si="66"/>
        <v>60</v>
      </c>
      <c r="P2180" s="38" t="str">
        <f t="shared" si="68"/>
        <v>1919年93月14日</v>
      </c>
    </row>
    <row r="2181" spans="1:16" x14ac:dyDescent="0.4">
      <c r="A2181" s="259" t="s">
        <v>822</v>
      </c>
      <c r="B2181" s="259">
        <v>2180</v>
      </c>
      <c r="C2181" s="259" t="s">
        <v>3072</v>
      </c>
      <c r="D2181" s="259" t="s">
        <v>3073</v>
      </c>
      <c r="E2181" s="261">
        <v>19951216</v>
      </c>
      <c r="F2181" s="262">
        <v>4</v>
      </c>
      <c r="G2181">
        <v>27</v>
      </c>
      <c r="H2181" s="263" t="s">
        <v>476</v>
      </c>
      <c r="I2181" s="263" t="s">
        <v>154</v>
      </c>
      <c r="J2181" s="2" t="s">
        <v>4807</v>
      </c>
      <c r="L2181" s="38" t="str">
        <f t="shared" si="64"/>
        <v>久冨　優太 (4)</v>
      </c>
      <c r="M2181" s="38" t="str">
        <f t="shared" si="65"/>
        <v>19</v>
      </c>
      <c r="N2181" s="38" t="str">
        <f>IF($B2181="","",$I2181&amp;" "&amp;$J2181&amp;" ("&amp;$M2181&amp;")")</f>
        <v>Yuta JPN (19)</v>
      </c>
      <c r="O2181" s="38">
        <f t="shared" si="66"/>
        <v>61</v>
      </c>
      <c r="P2181" s="38" t="str">
        <f t="shared" si="68"/>
        <v>1919年95月16日</v>
      </c>
    </row>
    <row r="2182" spans="1:16" x14ac:dyDescent="0.4">
      <c r="A2182" s="259" t="s">
        <v>6396</v>
      </c>
      <c r="B2182" s="259">
        <v>2181</v>
      </c>
      <c r="C2182" s="259" t="s">
        <v>6397</v>
      </c>
      <c r="D2182" s="259" t="s">
        <v>6398</v>
      </c>
      <c r="E2182" s="261">
        <v>20060423</v>
      </c>
      <c r="F2182" s="262">
        <v>1</v>
      </c>
      <c r="G2182">
        <v>27</v>
      </c>
      <c r="H2182" s="263" t="s">
        <v>520</v>
      </c>
      <c r="I2182" s="263" t="s">
        <v>6859</v>
      </c>
      <c r="J2182" s="2" t="s">
        <v>4807</v>
      </c>
      <c r="L2182" s="38" t="str">
        <f t="shared" si="64"/>
        <v>小西　健仁 (1)</v>
      </c>
      <c r="M2182" s="38" t="str">
        <f t="shared" si="65"/>
        <v>20</v>
      </c>
      <c r="N2182" s="38" t="str">
        <f>IF($B2182="","",$I2182&amp;" "&amp;$J2182&amp;" ("&amp;$M2182&amp;")")</f>
        <v>Takehito JPN (20)</v>
      </c>
      <c r="O2182" s="38">
        <f t="shared" si="66"/>
        <v>62</v>
      </c>
      <c r="P2182" s="38" t="str">
        <f t="shared" si="68"/>
        <v>1920年06月23日</v>
      </c>
    </row>
    <row r="2183" spans="1:16" ht="19.5" x14ac:dyDescent="0.4">
      <c r="A2183" s="259" t="s">
        <v>6399</v>
      </c>
      <c r="B2183" s="259">
        <v>2182</v>
      </c>
      <c r="C2183" s="259" t="s">
        <v>6400</v>
      </c>
      <c r="D2183" s="260" t="s">
        <v>6401</v>
      </c>
      <c r="E2183" s="261">
        <v>20060626</v>
      </c>
      <c r="F2183" s="262"/>
      <c r="H2183" s="263" t="s">
        <v>108</v>
      </c>
      <c r="I2183" s="263" t="s">
        <v>868</v>
      </c>
      <c r="J2183" s="2" t="s">
        <v>4807</v>
      </c>
      <c r="L2183" s="38" t="str">
        <f t="shared" si="64"/>
        <v>田中　啓翔 ()</v>
      </c>
      <c r="M2183" s="38" t="str">
        <f t="shared" si="65"/>
        <v>20</v>
      </c>
      <c r="N2183" s="38" t="str">
        <f>IF($B2183="","",$I2183&amp;" "&amp;$J2183&amp;" ("&amp;$M2183&amp;")")</f>
        <v>Keito JPN (20)</v>
      </c>
      <c r="O2183" s="38">
        <f t="shared" si="66"/>
        <v>63</v>
      </c>
      <c r="P2183" s="38" t="str">
        <f t="shared" si="68"/>
        <v>1920年06月26日</v>
      </c>
    </row>
    <row r="2184" spans="1:16" x14ac:dyDescent="0.4">
      <c r="A2184" s="259" t="s">
        <v>833</v>
      </c>
      <c r="B2184" s="259">
        <v>2183</v>
      </c>
      <c r="C2184" s="259" t="s">
        <v>3245</v>
      </c>
      <c r="D2184" s="259" t="s">
        <v>3246</v>
      </c>
      <c r="E2184" s="261">
        <v>20030509</v>
      </c>
      <c r="F2184" s="262">
        <v>4</v>
      </c>
      <c r="G2184">
        <v>25</v>
      </c>
      <c r="H2184" s="263" t="s">
        <v>786</v>
      </c>
      <c r="I2184" s="263" t="s">
        <v>235</v>
      </c>
      <c r="J2184" s="2" t="s">
        <v>4807</v>
      </c>
      <c r="L2184" s="38" t="str">
        <f t="shared" si="64"/>
        <v>幸田　稔也 (4)</v>
      </c>
      <c r="M2184" s="38" t="str">
        <f t="shared" si="65"/>
        <v>20</v>
      </c>
      <c r="N2184" s="38" t="str">
        <f>IF($B2184="","",$I2184&amp;" "&amp;$J2184&amp;" ("&amp;$M2184&amp;")")</f>
        <v>Toshiya JPN (20)</v>
      </c>
      <c r="O2184" s="38">
        <f t="shared" si="66"/>
        <v>64</v>
      </c>
      <c r="P2184" s="38" t="str">
        <f t="shared" si="68"/>
        <v>1920年03月09日</v>
      </c>
    </row>
    <row r="2185" spans="1:16" x14ac:dyDescent="0.4">
      <c r="A2185" s="259" t="s">
        <v>833</v>
      </c>
      <c r="B2185" s="259">
        <v>2184</v>
      </c>
      <c r="C2185" s="259" t="s">
        <v>3250</v>
      </c>
      <c r="D2185" s="259" t="s">
        <v>3251</v>
      </c>
      <c r="E2185" s="261">
        <v>20030618</v>
      </c>
      <c r="F2185" s="262">
        <v>4</v>
      </c>
      <c r="G2185">
        <v>25</v>
      </c>
      <c r="H2185" s="263" t="s">
        <v>555</v>
      </c>
      <c r="I2185" s="263" t="s">
        <v>3145</v>
      </c>
      <c r="J2185" s="2" t="s">
        <v>4807</v>
      </c>
      <c r="L2185" s="38" t="str">
        <f t="shared" ref="L2185:L2248" si="69">IF($B2185="","",$C2185&amp;" ("&amp;$F2185&amp;")")</f>
        <v>大久保　慧輝 (4)</v>
      </c>
      <c r="M2185" s="38" t="str">
        <f t="shared" ref="M2185:M2248" si="70">IF($B2185="","",LEFT($E2185,2))</f>
        <v>20</v>
      </c>
      <c r="N2185" s="38" t="str">
        <f>IF($B2185="","",$I2185&amp;" "&amp;$J2185&amp;" ("&amp;$M2185&amp;")")</f>
        <v>Satoki JPN (20)</v>
      </c>
      <c r="O2185" s="38">
        <f t="shared" ref="O2185:O2248" si="71">IF($B2185="","",$O2184+1)</f>
        <v>65</v>
      </c>
      <c r="P2185" s="38" t="str">
        <f t="shared" si="68"/>
        <v>1920年03月18日</v>
      </c>
    </row>
    <row r="2186" spans="1:16" x14ac:dyDescent="0.4">
      <c r="A2186" s="259" t="s">
        <v>833</v>
      </c>
      <c r="B2186" s="259">
        <v>2185</v>
      </c>
      <c r="C2186" s="259" t="s">
        <v>3256</v>
      </c>
      <c r="D2186" s="259" t="s">
        <v>3257</v>
      </c>
      <c r="E2186" s="261">
        <v>20040120</v>
      </c>
      <c r="F2186" s="262">
        <v>4</v>
      </c>
      <c r="G2186">
        <v>26</v>
      </c>
      <c r="H2186" s="263" t="s">
        <v>108</v>
      </c>
      <c r="I2186" s="263" t="s">
        <v>3258</v>
      </c>
      <c r="J2186" s="2" t="s">
        <v>4807</v>
      </c>
      <c r="L2186" s="38" t="str">
        <f t="shared" si="69"/>
        <v>田中　亜周 (4)</v>
      </c>
      <c r="M2186" s="38" t="str">
        <f t="shared" si="70"/>
        <v>20</v>
      </c>
      <c r="N2186" s="38" t="str">
        <f>IF($B2186="","",$I2186&amp;" "&amp;$J2186&amp;" ("&amp;$M2186&amp;")")</f>
        <v>Ashu JPN (20)</v>
      </c>
      <c r="O2186" s="38">
        <f t="shared" si="71"/>
        <v>66</v>
      </c>
      <c r="P2186" s="38" t="str">
        <f t="shared" si="68"/>
        <v>1920年04月20日</v>
      </c>
    </row>
    <row r="2187" spans="1:16" x14ac:dyDescent="0.4">
      <c r="A2187" s="259" t="s">
        <v>833</v>
      </c>
      <c r="B2187" s="259">
        <v>2186</v>
      </c>
      <c r="C2187" s="259" t="s">
        <v>3247</v>
      </c>
      <c r="D2187" s="259" t="s">
        <v>3248</v>
      </c>
      <c r="E2187" s="261">
        <v>20040117</v>
      </c>
      <c r="F2187" s="262">
        <v>4</v>
      </c>
      <c r="G2187">
        <v>25</v>
      </c>
      <c r="H2187" s="263" t="s">
        <v>3249</v>
      </c>
      <c r="I2187" s="263" t="s">
        <v>54</v>
      </c>
      <c r="J2187" s="2" t="s">
        <v>4807</v>
      </c>
      <c r="L2187" s="38" t="str">
        <f t="shared" si="69"/>
        <v>出雲　滉己 (4)</v>
      </c>
      <c r="M2187" s="38" t="str">
        <f t="shared" si="70"/>
        <v>20</v>
      </c>
      <c r="N2187" s="38" t="str">
        <f>IF($B2187="","",$I2187&amp;" "&amp;$J2187&amp;" ("&amp;$M2187&amp;")")</f>
        <v>Koki JPN (20)</v>
      </c>
      <c r="O2187" s="38">
        <f t="shared" si="71"/>
        <v>67</v>
      </c>
      <c r="P2187" s="38" t="str">
        <f t="shared" si="68"/>
        <v>1920年04月17日</v>
      </c>
    </row>
    <row r="2188" spans="1:16" x14ac:dyDescent="0.4">
      <c r="A2188" s="259" t="s">
        <v>833</v>
      </c>
      <c r="B2188" s="259">
        <v>2187</v>
      </c>
      <c r="C2188" s="259" t="s">
        <v>3252</v>
      </c>
      <c r="D2188" s="259" t="s">
        <v>3253</v>
      </c>
      <c r="E2188" s="261">
        <v>20031206</v>
      </c>
      <c r="F2188" s="262">
        <v>4</v>
      </c>
      <c r="G2188">
        <v>25</v>
      </c>
      <c r="H2188" s="263" t="s">
        <v>432</v>
      </c>
      <c r="I2188" s="263" t="s">
        <v>158</v>
      </c>
      <c r="J2188" s="2" t="s">
        <v>4807</v>
      </c>
      <c r="L2188" s="38" t="str">
        <f t="shared" si="69"/>
        <v>岩崎　海人 (4)</v>
      </c>
      <c r="M2188" s="38" t="str">
        <f t="shared" si="70"/>
        <v>20</v>
      </c>
      <c r="N2188" s="38" t="str">
        <f>IF($B2188="","",$I2188&amp;" "&amp;$J2188&amp;" ("&amp;$M2188&amp;")")</f>
        <v>Kaito JPN (20)</v>
      </c>
      <c r="O2188" s="38">
        <f t="shared" si="71"/>
        <v>68</v>
      </c>
      <c r="P2188" s="38" t="str">
        <f t="shared" si="68"/>
        <v>1920年03月06日</v>
      </c>
    </row>
    <row r="2189" spans="1:16" x14ac:dyDescent="0.4">
      <c r="A2189" s="259" t="s">
        <v>833</v>
      </c>
      <c r="B2189" s="259">
        <v>2188</v>
      </c>
      <c r="C2189" s="259" t="s">
        <v>3254</v>
      </c>
      <c r="D2189" s="259" t="s">
        <v>3255</v>
      </c>
      <c r="E2189" s="261">
        <v>20020522</v>
      </c>
      <c r="F2189" s="262">
        <v>4</v>
      </c>
      <c r="G2189">
        <v>25</v>
      </c>
      <c r="H2189" s="263" t="s">
        <v>892</v>
      </c>
      <c r="I2189" s="263" t="s">
        <v>109</v>
      </c>
      <c r="J2189" s="2" t="s">
        <v>4807</v>
      </c>
      <c r="L2189" s="38" t="str">
        <f t="shared" si="69"/>
        <v>米山　竜也 (4)</v>
      </c>
      <c r="M2189" s="38" t="str">
        <f t="shared" si="70"/>
        <v>20</v>
      </c>
      <c r="N2189" s="38" t="str">
        <f>IF($B2189="","",$I2189&amp;" "&amp;$J2189&amp;" ("&amp;$M2189&amp;")")</f>
        <v>Tatsuya JPN (20)</v>
      </c>
      <c r="O2189" s="38">
        <f t="shared" si="71"/>
        <v>69</v>
      </c>
      <c r="P2189" s="38" t="str">
        <f t="shared" si="68"/>
        <v>1920年02月22日</v>
      </c>
    </row>
    <row r="2190" spans="1:16" x14ac:dyDescent="0.4">
      <c r="A2190" s="259" t="s">
        <v>833</v>
      </c>
      <c r="B2190" s="259">
        <v>2189</v>
      </c>
      <c r="C2190" s="259" t="s">
        <v>4289</v>
      </c>
      <c r="D2190" s="259" t="s">
        <v>4290</v>
      </c>
      <c r="E2190" s="261">
        <v>20050331</v>
      </c>
      <c r="F2190" s="262">
        <v>3</v>
      </c>
      <c r="G2190">
        <v>49</v>
      </c>
      <c r="H2190" s="263" t="s">
        <v>4634</v>
      </c>
      <c r="I2190" s="263" t="s">
        <v>43</v>
      </c>
      <c r="J2190" s="2" t="s">
        <v>4807</v>
      </c>
      <c r="L2190" s="38" t="str">
        <f t="shared" si="69"/>
        <v>元屋　拓巳 (3)</v>
      </c>
      <c r="M2190" s="38" t="str">
        <f t="shared" si="70"/>
        <v>20</v>
      </c>
      <c r="N2190" s="38" t="str">
        <f>IF($B2190="","",$I2190&amp;" "&amp;$J2190&amp;" ("&amp;$M2190&amp;")")</f>
        <v>Takumi JPN (20)</v>
      </c>
      <c r="O2190" s="38">
        <f t="shared" si="71"/>
        <v>70</v>
      </c>
      <c r="P2190" s="38" t="str">
        <f t="shared" si="68"/>
        <v>1920年05月31日</v>
      </c>
    </row>
    <row r="2191" spans="1:16" x14ac:dyDescent="0.4">
      <c r="A2191" s="259" t="s">
        <v>833</v>
      </c>
      <c r="B2191" s="259">
        <v>2190</v>
      </c>
      <c r="C2191" s="259" t="s">
        <v>4291</v>
      </c>
      <c r="D2191" s="259" t="s">
        <v>4292</v>
      </c>
      <c r="E2191" s="261">
        <v>20040501</v>
      </c>
      <c r="F2191" s="262">
        <v>3</v>
      </c>
      <c r="G2191">
        <v>49</v>
      </c>
      <c r="H2191" s="263" t="s">
        <v>247</v>
      </c>
      <c r="I2191" s="263" t="s">
        <v>435</v>
      </c>
      <c r="J2191" s="2" t="s">
        <v>4807</v>
      </c>
      <c r="L2191" s="38" t="str">
        <f t="shared" si="69"/>
        <v>松井　健輔 (3)</v>
      </c>
      <c r="M2191" s="38" t="str">
        <f t="shared" si="70"/>
        <v>20</v>
      </c>
      <c r="N2191" s="38" t="str">
        <f>IF($B2191="","",$I2191&amp;" "&amp;$J2191&amp;" ("&amp;$M2191&amp;")")</f>
        <v>Kensuke JPN (20)</v>
      </c>
      <c r="O2191" s="38">
        <f t="shared" si="71"/>
        <v>71</v>
      </c>
      <c r="P2191" s="38" t="str">
        <f t="shared" si="68"/>
        <v>1920年04月01日</v>
      </c>
    </row>
    <row r="2192" spans="1:16" x14ac:dyDescent="0.4">
      <c r="A2192" s="259" t="s">
        <v>833</v>
      </c>
      <c r="B2192" s="259">
        <v>2191</v>
      </c>
      <c r="C2192" s="259" t="s">
        <v>6402</v>
      </c>
      <c r="D2192" s="259" t="s">
        <v>6403</v>
      </c>
      <c r="E2192" s="261">
        <v>20050823</v>
      </c>
      <c r="F2192" s="262">
        <v>2</v>
      </c>
      <c r="G2192">
        <v>25</v>
      </c>
      <c r="H2192" s="263" t="s">
        <v>6860</v>
      </c>
      <c r="I2192" s="263" t="s">
        <v>4636</v>
      </c>
      <c r="J2192" s="2" t="s">
        <v>4807</v>
      </c>
      <c r="L2192" s="38" t="str">
        <f t="shared" si="69"/>
        <v>藤谷　俊太朗 (2)</v>
      </c>
      <c r="M2192" s="38" t="str">
        <f t="shared" si="70"/>
        <v>20</v>
      </c>
      <c r="N2192" s="38" t="str">
        <f>IF($B2192="","",$I2192&amp;" "&amp;$J2192&amp;" ("&amp;$M2192&amp;")")</f>
        <v>Shuntaro JPN (20)</v>
      </c>
      <c r="O2192" s="38">
        <f t="shared" si="71"/>
        <v>72</v>
      </c>
      <c r="P2192" s="38" t="str">
        <f t="shared" si="68"/>
        <v>1920年05月23日</v>
      </c>
    </row>
    <row r="2193" spans="1:16" x14ac:dyDescent="0.4">
      <c r="A2193" s="259" t="s">
        <v>833</v>
      </c>
      <c r="B2193" s="259">
        <v>2192</v>
      </c>
      <c r="C2193" s="259" t="s">
        <v>6404</v>
      </c>
      <c r="D2193" s="259" t="s">
        <v>6405</v>
      </c>
      <c r="E2193" s="261">
        <v>20050809</v>
      </c>
      <c r="F2193" s="262">
        <v>2</v>
      </c>
      <c r="G2193">
        <v>49</v>
      </c>
      <c r="H2193" s="263" t="s">
        <v>431</v>
      </c>
      <c r="I2193" s="263" t="s">
        <v>304</v>
      </c>
      <c r="J2193" s="2" t="s">
        <v>4807</v>
      </c>
      <c r="L2193" s="38" t="str">
        <f t="shared" si="69"/>
        <v>奥村　明浩 (2)</v>
      </c>
      <c r="M2193" s="38" t="str">
        <f t="shared" si="70"/>
        <v>20</v>
      </c>
      <c r="N2193" s="38" t="str">
        <f>IF($B2193="","",$I2193&amp;" "&amp;$J2193&amp;" ("&amp;$M2193&amp;")")</f>
        <v>Akihiro JPN (20)</v>
      </c>
      <c r="O2193" s="38">
        <f t="shared" si="71"/>
        <v>73</v>
      </c>
      <c r="P2193" s="38" t="str">
        <f t="shared" si="68"/>
        <v>1920年05月09日</v>
      </c>
    </row>
    <row r="2194" spans="1:16" x14ac:dyDescent="0.4">
      <c r="A2194" s="259" t="s">
        <v>833</v>
      </c>
      <c r="B2194" s="259">
        <v>2193</v>
      </c>
      <c r="C2194" s="259" t="s">
        <v>6406</v>
      </c>
      <c r="D2194" s="259" t="s">
        <v>6407</v>
      </c>
      <c r="E2194" s="261">
        <v>20051002</v>
      </c>
      <c r="F2194" s="262">
        <v>2</v>
      </c>
      <c r="G2194">
        <v>49</v>
      </c>
      <c r="H2194" s="263" t="s">
        <v>771</v>
      </c>
      <c r="I2194" s="263" t="s">
        <v>75</v>
      </c>
      <c r="J2194" s="2" t="s">
        <v>4807</v>
      </c>
      <c r="L2194" s="38" t="str">
        <f t="shared" si="69"/>
        <v>北野　颯太 (2)</v>
      </c>
      <c r="M2194" s="38" t="str">
        <f t="shared" si="70"/>
        <v>20</v>
      </c>
      <c r="N2194" s="38" t="str">
        <f>IF($B2194="","",$I2194&amp;" "&amp;$J2194&amp;" ("&amp;$M2194&amp;")")</f>
        <v>Sota JPN (20)</v>
      </c>
      <c r="O2194" s="38">
        <f t="shared" si="71"/>
        <v>74</v>
      </c>
      <c r="P2194" s="38" t="str">
        <f t="shared" si="68"/>
        <v>1920年05月02日</v>
      </c>
    </row>
    <row r="2195" spans="1:16" x14ac:dyDescent="0.4">
      <c r="A2195" s="259" t="s">
        <v>833</v>
      </c>
      <c r="B2195" s="259">
        <v>2194</v>
      </c>
      <c r="C2195" s="259" t="s">
        <v>6408</v>
      </c>
      <c r="D2195" s="259" t="s">
        <v>6409</v>
      </c>
      <c r="E2195" s="261">
        <v>20051002</v>
      </c>
      <c r="F2195" s="262">
        <v>2</v>
      </c>
      <c r="G2195">
        <v>49</v>
      </c>
      <c r="H2195" s="263" t="s">
        <v>370</v>
      </c>
      <c r="I2195" s="263" t="s">
        <v>66</v>
      </c>
      <c r="J2195" s="2" t="s">
        <v>4807</v>
      </c>
      <c r="L2195" s="38" t="str">
        <f t="shared" si="69"/>
        <v>五藤　翔 (2)</v>
      </c>
      <c r="M2195" s="38" t="str">
        <f t="shared" si="70"/>
        <v>20</v>
      </c>
      <c r="N2195" s="38" t="str">
        <f>IF($B2195="","",$I2195&amp;" "&amp;$J2195&amp;" ("&amp;$M2195&amp;")")</f>
        <v>Sho JPN (20)</v>
      </c>
      <c r="O2195" s="38">
        <f t="shared" si="71"/>
        <v>75</v>
      </c>
      <c r="P2195" s="38" t="str">
        <f t="shared" si="68"/>
        <v>1920年05月02日</v>
      </c>
    </row>
    <row r="2196" spans="1:16" x14ac:dyDescent="0.4">
      <c r="A2196" s="259" t="s">
        <v>833</v>
      </c>
      <c r="B2196" s="259">
        <v>2195</v>
      </c>
      <c r="C2196" s="259" t="s">
        <v>6410</v>
      </c>
      <c r="D2196" s="259" t="s">
        <v>6411</v>
      </c>
      <c r="E2196" s="261">
        <v>20041125</v>
      </c>
      <c r="F2196" s="262">
        <v>2</v>
      </c>
      <c r="G2196">
        <v>49</v>
      </c>
      <c r="H2196" s="263" t="s">
        <v>315</v>
      </c>
      <c r="I2196" s="263" t="s">
        <v>863</v>
      </c>
      <c r="J2196" s="2" t="s">
        <v>4807</v>
      </c>
      <c r="L2196" s="38" t="str">
        <f t="shared" si="69"/>
        <v>橋本　諒 (2)</v>
      </c>
      <c r="M2196" s="38" t="str">
        <f t="shared" si="70"/>
        <v>20</v>
      </c>
      <c r="N2196" s="38" t="str">
        <f>IF($B2196="","",$I2196&amp;" "&amp;$J2196&amp;" ("&amp;$M2196&amp;")")</f>
        <v>Satoru JPN (20)</v>
      </c>
      <c r="O2196" s="38">
        <f t="shared" si="71"/>
        <v>76</v>
      </c>
      <c r="P2196" s="38" t="str">
        <f t="shared" si="68"/>
        <v>1920年04月25日</v>
      </c>
    </row>
    <row r="2197" spans="1:16" x14ac:dyDescent="0.4">
      <c r="A2197" s="259" t="s">
        <v>833</v>
      </c>
      <c r="B2197" s="259">
        <v>2196</v>
      </c>
      <c r="C2197" s="259" t="s">
        <v>6412</v>
      </c>
      <c r="D2197" s="259" t="s">
        <v>6413</v>
      </c>
      <c r="E2197" s="261">
        <v>20040513</v>
      </c>
      <c r="F2197" s="262">
        <v>2</v>
      </c>
      <c r="G2197">
        <v>49</v>
      </c>
      <c r="H2197" s="263" t="s">
        <v>930</v>
      </c>
      <c r="I2197" s="263" t="s">
        <v>615</v>
      </c>
      <c r="J2197" s="2" t="s">
        <v>4807</v>
      </c>
      <c r="L2197" s="38" t="str">
        <f t="shared" si="69"/>
        <v>梅村　豪 (2)</v>
      </c>
      <c r="M2197" s="38" t="str">
        <f t="shared" si="70"/>
        <v>20</v>
      </c>
      <c r="N2197" s="38" t="str">
        <f>IF($B2197="","",$I2197&amp;" "&amp;$J2197&amp;" ("&amp;$M2197&amp;")")</f>
        <v>Go JPN (20)</v>
      </c>
      <c r="O2197" s="38">
        <f t="shared" si="71"/>
        <v>77</v>
      </c>
      <c r="P2197" s="38" t="str">
        <f t="shared" si="68"/>
        <v>1920年04月13日</v>
      </c>
    </row>
    <row r="2198" spans="1:16" x14ac:dyDescent="0.4">
      <c r="A2198" s="259" t="s">
        <v>833</v>
      </c>
      <c r="B2198" s="259">
        <v>2197</v>
      </c>
      <c r="C2198" s="259" t="s">
        <v>6414</v>
      </c>
      <c r="D2198" s="259" t="s">
        <v>6415</v>
      </c>
      <c r="E2198" s="261">
        <v>20050822</v>
      </c>
      <c r="F2198" s="262">
        <v>2</v>
      </c>
      <c r="G2198">
        <v>49</v>
      </c>
      <c r="H2198" s="263" t="s">
        <v>6861</v>
      </c>
      <c r="I2198" s="263" t="s">
        <v>246</v>
      </c>
      <c r="J2198" s="2" t="s">
        <v>4807</v>
      </c>
      <c r="L2198" s="38" t="str">
        <f t="shared" si="69"/>
        <v>小栗　翔太 (2)</v>
      </c>
      <c r="M2198" s="38" t="str">
        <f t="shared" si="70"/>
        <v>20</v>
      </c>
      <c r="N2198" s="38" t="str">
        <f>IF($B2198="","",$I2198&amp;" "&amp;$J2198&amp;" ("&amp;$M2198&amp;")")</f>
        <v>Shota JPN (20)</v>
      </c>
      <c r="O2198" s="38">
        <f t="shared" si="71"/>
        <v>78</v>
      </c>
      <c r="P2198" s="38" t="str">
        <f t="shared" si="68"/>
        <v>1920年05月22日</v>
      </c>
    </row>
    <row r="2199" spans="1:16" x14ac:dyDescent="0.4">
      <c r="A2199" s="259" t="s">
        <v>833</v>
      </c>
      <c r="B2199" s="259">
        <v>2198</v>
      </c>
      <c r="C2199" s="259" t="s">
        <v>6416</v>
      </c>
      <c r="D2199" s="259" t="s">
        <v>6417</v>
      </c>
      <c r="E2199" s="261">
        <v>20050407</v>
      </c>
      <c r="F2199" s="262">
        <v>2</v>
      </c>
      <c r="G2199">
        <v>49</v>
      </c>
      <c r="H2199" s="263" t="s">
        <v>6862</v>
      </c>
      <c r="I2199" s="263" t="s">
        <v>222</v>
      </c>
      <c r="J2199" s="2" t="s">
        <v>4807</v>
      </c>
      <c r="L2199" s="38" t="str">
        <f t="shared" si="69"/>
        <v>和氣　悠斗 (2)</v>
      </c>
      <c r="M2199" s="38" t="str">
        <f t="shared" si="70"/>
        <v>20</v>
      </c>
      <c r="N2199" s="38" t="str">
        <f>IF($B2199="","",$I2199&amp;" "&amp;$J2199&amp;" ("&amp;$M2199&amp;")")</f>
        <v>Haruto JPN (20)</v>
      </c>
      <c r="O2199" s="38">
        <f t="shared" si="71"/>
        <v>79</v>
      </c>
      <c r="P2199" s="38" t="str">
        <f t="shared" si="68"/>
        <v>1920年05月07日</v>
      </c>
    </row>
    <row r="2200" spans="1:16" x14ac:dyDescent="0.4">
      <c r="A2200" s="259" t="s">
        <v>833</v>
      </c>
      <c r="B2200" s="259">
        <v>2199</v>
      </c>
      <c r="C2200" s="259" t="s">
        <v>6418</v>
      </c>
      <c r="D2200" s="259" t="s">
        <v>6419</v>
      </c>
      <c r="E2200" s="261">
        <v>20040501</v>
      </c>
      <c r="F2200" s="262">
        <v>2</v>
      </c>
      <c r="G2200">
        <v>25</v>
      </c>
      <c r="H2200" s="263" t="s">
        <v>6863</v>
      </c>
      <c r="I2200" s="263" t="s">
        <v>28</v>
      </c>
      <c r="J2200" s="2" t="s">
        <v>4807</v>
      </c>
      <c r="L2200" s="38" t="str">
        <f t="shared" si="69"/>
        <v>上原　皐太郎 (2)</v>
      </c>
      <c r="M2200" s="38" t="str">
        <f t="shared" si="70"/>
        <v>20</v>
      </c>
      <c r="N2200" s="38" t="str">
        <f>IF($B2200="","",$I2200&amp;" "&amp;$J2200&amp;" ("&amp;$M2200&amp;")")</f>
        <v>Kotaro JPN (20)</v>
      </c>
      <c r="O2200" s="38">
        <f t="shared" si="71"/>
        <v>80</v>
      </c>
      <c r="P2200" s="38" t="str">
        <f t="shared" si="68"/>
        <v>1920年04月01日</v>
      </c>
    </row>
    <row r="2201" spans="1:16" x14ac:dyDescent="0.4">
      <c r="A2201" s="259" t="s">
        <v>833</v>
      </c>
      <c r="B2201" s="259">
        <v>2200</v>
      </c>
      <c r="C2201" s="259" t="s">
        <v>6420</v>
      </c>
      <c r="D2201" s="259" t="s">
        <v>6421</v>
      </c>
      <c r="E2201" s="261">
        <v>20050806</v>
      </c>
      <c r="F2201" s="262">
        <v>2</v>
      </c>
      <c r="G2201">
        <v>25</v>
      </c>
      <c r="H2201" s="263" t="s">
        <v>444</v>
      </c>
      <c r="I2201" s="263" t="s">
        <v>73</v>
      </c>
      <c r="J2201" s="2" t="s">
        <v>4807</v>
      </c>
      <c r="L2201" s="38" t="str">
        <f t="shared" si="69"/>
        <v>小川　隼 (2)</v>
      </c>
      <c r="M2201" s="38" t="str">
        <f t="shared" si="70"/>
        <v>20</v>
      </c>
      <c r="N2201" s="38" t="str">
        <f>IF($B2201="","",$I2201&amp;" "&amp;$J2201&amp;" ("&amp;$M2201&amp;")")</f>
        <v>Hayato JPN (20)</v>
      </c>
      <c r="O2201" s="38">
        <f t="shared" si="71"/>
        <v>81</v>
      </c>
      <c r="P2201" s="38" t="str">
        <f t="shared" si="68"/>
        <v>1920年05月06日</v>
      </c>
    </row>
    <row r="2202" spans="1:16" x14ac:dyDescent="0.4">
      <c r="L2202" s="38" t="str">
        <f t="shared" si="69"/>
        <v/>
      </c>
      <c r="M2202" s="38" t="str">
        <f t="shared" si="70"/>
        <v/>
      </c>
      <c r="N2202" s="38" t="str">
        <f t="shared" ref="N2185:N2248" si="72">IF($B2202="","",$I2202&amp;" "&amp;$H2202&amp;" ("&amp;$M2202&amp;")")</f>
        <v/>
      </c>
      <c r="O2202" s="38" t="str">
        <f t="shared" si="71"/>
        <v/>
      </c>
      <c r="P2202" s="38" t="str">
        <f t="shared" si="68"/>
        <v>19年月日</v>
      </c>
    </row>
    <row r="2203" spans="1:16" x14ac:dyDescent="0.4">
      <c r="L2203" s="38" t="str">
        <f t="shared" si="69"/>
        <v/>
      </c>
      <c r="M2203" s="38" t="str">
        <f t="shared" si="70"/>
        <v/>
      </c>
      <c r="N2203" s="38" t="str">
        <f t="shared" si="72"/>
        <v/>
      </c>
      <c r="O2203" s="38" t="str">
        <f t="shared" si="71"/>
        <v/>
      </c>
      <c r="P2203" s="38" t="str">
        <f t="shared" si="68"/>
        <v>19年月日</v>
      </c>
    </row>
    <row r="2204" spans="1:16" x14ac:dyDescent="0.4">
      <c r="L2204" s="38" t="str">
        <f t="shared" si="69"/>
        <v/>
      </c>
      <c r="M2204" s="38" t="str">
        <f t="shared" si="70"/>
        <v/>
      </c>
      <c r="N2204" s="38" t="str">
        <f t="shared" si="72"/>
        <v/>
      </c>
      <c r="O2204" s="38" t="str">
        <f t="shared" si="71"/>
        <v/>
      </c>
      <c r="P2204" s="38" t="str">
        <f t="shared" si="68"/>
        <v>19年月日</v>
      </c>
    </row>
    <row r="2205" spans="1:16" x14ac:dyDescent="0.4">
      <c r="L2205" s="38" t="str">
        <f t="shared" si="69"/>
        <v/>
      </c>
      <c r="M2205" s="38" t="str">
        <f t="shared" si="70"/>
        <v/>
      </c>
      <c r="N2205" s="38" t="str">
        <f t="shared" si="72"/>
        <v/>
      </c>
      <c r="O2205" s="38" t="str">
        <f t="shared" si="71"/>
        <v/>
      </c>
      <c r="P2205" s="38" t="str">
        <f t="shared" si="68"/>
        <v>19年月日</v>
      </c>
    </row>
    <row r="2206" spans="1:16" x14ac:dyDescent="0.4">
      <c r="L2206" s="38" t="str">
        <f t="shared" si="69"/>
        <v/>
      </c>
      <c r="M2206" s="38" t="str">
        <f t="shared" si="70"/>
        <v/>
      </c>
      <c r="N2206" s="38" t="str">
        <f t="shared" si="72"/>
        <v/>
      </c>
      <c r="O2206" s="38" t="str">
        <f t="shared" si="71"/>
        <v/>
      </c>
      <c r="P2206" s="38" t="str">
        <f t="shared" si="68"/>
        <v>19年月日</v>
      </c>
    </row>
    <row r="2207" spans="1:16" x14ac:dyDescent="0.4">
      <c r="L2207" s="38" t="str">
        <f t="shared" si="69"/>
        <v/>
      </c>
      <c r="M2207" s="38" t="str">
        <f t="shared" si="70"/>
        <v/>
      </c>
      <c r="N2207" s="38" t="str">
        <f t="shared" si="72"/>
        <v/>
      </c>
      <c r="O2207" s="38" t="str">
        <f t="shared" si="71"/>
        <v/>
      </c>
      <c r="P2207" s="38" t="str">
        <f t="shared" si="68"/>
        <v>19年月日</v>
      </c>
    </row>
    <row r="2208" spans="1:16" x14ac:dyDescent="0.4">
      <c r="L2208" s="38" t="str">
        <f t="shared" si="69"/>
        <v/>
      </c>
      <c r="M2208" s="38" t="str">
        <f t="shared" si="70"/>
        <v/>
      </c>
      <c r="N2208" s="38" t="str">
        <f t="shared" si="72"/>
        <v/>
      </c>
      <c r="O2208" s="38" t="str">
        <f t="shared" si="71"/>
        <v/>
      </c>
      <c r="P2208" s="38" t="str">
        <f t="shared" si="68"/>
        <v>19年月日</v>
      </c>
    </row>
    <row r="2209" spans="12:16" x14ac:dyDescent="0.4">
      <c r="L2209" s="38" t="str">
        <f t="shared" si="69"/>
        <v/>
      </c>
      <c r="M2209" s="38" t="str">
        <f t="shared" si="70"/>
        <v/>
      </c>
      <c r="N2209" s="38" t="str">
        <f t="shared" si="72"/>
        <v/>
      </c>
      <c r="O2209" s="38" t="str">
        <f t="shared" si="71"/>
        <v/>
      </c>
      <c r="P2209" s="38" t="str">
        <f t="shared" si="68"/>
        <v>19年月日</v>
      </c>
    </row>
    <row r="2210" spans="12:16" x14ac:dyDescent="0.4">
      <c r="L2210" s="38" t="str">
        <f t="shared" si="69"/>
        <v/>
      </c>
      <c r="M2210" s="38" t="str">
        <f t="shared" si="70"/>
        <v/>
      </c>
      <c r="N2210" s="38" t="str">
        <f t="shared" si="72"/>
        <v/>
      </c>
      <c r="O2210" s="38" t="str">
        <f t="shared" si="71"/>
        <v/>
      </c>
      <c r="P2210" s="38" t="str">
        <f t="shared" si="68"/>
        <v>19年月日</v>
      </c>
    </row>
    <row r="2211" spans="12:16" x14ac:dyDescent="0.4">
      <c r="L2211" s="38" t="str">
        <f t="shared" si="69"/>
        <v/>
      </c>
      <c r="M2211" s="38" t="str">
        <f t="shared" si="70"/>
        <v/>
      </c>
      <c r="N2211" s="38" t="str">
        <f t="shared" si="72"/>
        <v/>
      </c>
      <c r="O2211" s="38" t="str">
        <f t="shared" si="71"/>
        <v/>
      </c>
      <c r="P2211" s="38" t="str">
        <f t="shared" si="68"/>
        <v>19年月日</v>
      </c>
    </row>
    <row r="2212" spans="12:16" x14ac:dyDescent="0.4">
      <c r="L2212" s="38" t="str">
        <f t="shared" si="69"/>
        <v/>
      </c>
      <c r="M2212" s="38" t="str">
        <f t="shared" si="70"/>
        <v/>
      </c>
      <c r="N2212" s="38" t="str">
        <f t="shared" si="72"/>
        <v/>
      </c>
      <c r="O2212" s="38" t="str">
        <f t="shared" si="71"/>
        <v/>
      </c>
      <c r="P2212" s="38" t="str">
        <f t="shared" si="68"/>
        <v>19年月日</v>
      </c>
    </row>
    <row r="2213" spans="12:16" x14ac:dyDescent="0.4">
      <c r="L2213" s="38" t="str">
        <f t="shared" si="69"/>
        <v/>
      </c>
      <c r="M2213" s="38" t="str">
        <f t="shared" si="70"/>
        <v/>
      </c>
      <c r="N2213" s="38" t="str">
        <f t="shared" si="72"/>
        <v/>
      </c>
      <c r="O2213" s="38" t="str">
        <f t="shared" si="71"/>
        <v/>
      </c>
      <c r="P2213" s="38" t="str">
        <f t="shared" si="68"/>
        <v>19年月日</v>
      </c>
    </row>
    <row r="2214" spans="12:16" x14ac:dyDescent="0.4">
      <c r="L2214" s="38" t="str">
        <f t="shared" si="69"/>
        <v/>
      </c>
      <c r="M2214" s="38" t="str">
        <f t="shared" si="70"/>
        <v/>
      </c>
      <c r="N2214" s="38" t="str">
        <f t="shared" si="72"/>
        <v/>
      </c>
      <c r="O2214" s="38" t="str">
        <f t="shared" si="71"/>
        <v/>
      </c>
      <c r="P2214" s="38" t="str">
        <f t="shared" si="68"/>
        <v>19年月日</v>
      </c>
    </row>
    <row r="2215" spans="12:16" x14ac:dyDescent="0.4">
      <c r="L2215" s="38" t="str">
        <f t="shared" si="69"/>
        <v/>
      </c>
      <c r="M2215" s="38" t="str">
        <f t="shared" si="70"/>
        <v/>
      </c>
      <c r="N2215" s="38" t="str">
        <f t="shared" si="72"/>
        <v/>
      </c>
      <c r="O2215" s="38" t="str">
        <f t="shared" si="71"/>
        <v/>
      </c>
      <c r="P2215" s="38" t="str">
        <f t="shared" si="68"/>
        <v>19年月日</v>
      </c>
    </row>
    <row r="2216" spans="12:16" x14ac:dyDescent="0.4">
      <c r="L2216" s="38" t="str">
        <f t="shared" si="69"/>
        <v/>
      </c>
      <c r="M2216" s="38" t="str">
        <f t="shared" si="70"/>
        <v/>
      </c>
      <c r="N2216" s="38" t="str">
        <f t="shared" si="72"/>
        <v/>
      </c>
      <c r="O2216" s="38" t="str">
        <f t="shared" si="71"/>
        <v/>
      </c>
      <c r="P2216" s="38" t="str">
        <f t="shared" si="68"/>
        <v>19年月日</v>
      </c>
    </row>
    <row r="2217" spans="12:16" x14ac:dyDescent="0.4">
      <c r="L2217" s="38" t="str">
        <f t="shared" si="69"/>
        <v/>
      </c>
      <c r="M2217" s="38" t="str">
        <f t="shared" si="70"/>
        <v/>
      </c>
      <c r="N2217" s="38" t="str">
        <f t="shared" si="72"/>
        <v/>
      </c>
      <c r="O2217" s="38" t="str">
        <f t="shared" si="71"/>
        <v/>
      </c>
      <c r="P2217" s="38" t="str">
        <f t="shared" si="68"/>
        <v>19年月日</v>
      </c>
    </row>
    <row r="2218" spans="12:16" x14ac:dyDescent="0.4">
      <c r="L2218" s="38" t="str">
        <f t="shared" si="69"/>
        <v/>
      </c>
      <c r="M2218" s="38" t="str">
        <f t="shared" si="70"/>
        <v/>
      </c>
      <c r="N2218" s="38" t="str">
        <f t="shared" si="72"/>
        <v/>
      </c>
      <c r="O2218" s="38" t="str">
        <f t="shared" si="71"/>
        <v/>
      </c>
      <c r="P2218" s="38" t="str">
        <f t="shared" si="68"/>
        <v>19年月日</v>
      </c>
    </row>
    <row r="2219" spans="12:16" x14ac:dyDescent="0.4">
      <c r="L2219" s="38" t="str">
        <f t="shared" si="69"/>
        <v/>
      </c>
      <c r="M2219" s="38" t="str">
        <f t="shared" si="70"/>
        <v/>
      </c>
      <c r="N2219" s="38" t="str">
        <f t="shared" si="72"/>
        <v/>
      </c>
      <c r="O2219" s="38" t="str">
        <f t="shared" si="71"/>
        <v/>
      </c>
      <c r="P2219" s="38" t="str">
        <f t="shared" si="68"/>
        <v>19年月日</v>
      </c>
    </row>
    <row r="2220" spans="12:16" x14ac:dyDescent="0.4">
      <c r="L2220" s="38" t="str">
        <f t="shared" si="69"/>
        <v/>
      </c>
      <c r="M2220" s="38" t="str">
        <f t="shared" si="70"/>
        <v/>
      </c>
      <c r="N2220" s="38" t="str">
        <f t="shared" si="72"/>
        <v/>
      </c>
      <c r="O2220" s="38" t="str">
        <f t="shared" si="71"/>
        <v/>
      </c>
      <c r="P2220" s="38" t="str">
        <f t="shared" si="68"/>
        <v>19年月日</v>
      </c>
    </row>
    <row r="2221" spans="12:16" x14ac:dyDescent="0.4">
      <c r="L2221" s="38" t="str">
        <f t="shared" si="69"/>
        <v/>
      </c>
      <c r="M2221" s="38" t="str">
        <f t="shared" si="70"/>
        <v/>
      </c>
      <c r="N2221" s="38" t="str">
        <f t="shared" si="72"/>
        <v/>
      </c>
      <c r="O2221" s="38" t="str">
        <f t="shared" si="71"/>
        <v/>
      </c>
      <c r="P2221" s="38" t="str">
        <f t="shared" si="68"/>
        <v>19年月日</v>
      </c>
    </row>
    <row r="2222" spans="12:16" x14ac:dyDescent="0.4">
      <c r="L2222" s="38" t="str">
        <f t="shared" si="69"/>
        <v/>
      </c>
      <c r="M2222" s="38" t="str">
        <f t="shared" si="70"/>
        <v/>
      </c>
      <c r="N2222" s="38" t="str">
        <f t="shared" si="72"/>
        <v/>
      </c>
      <c r="O2222" s="38" t="str">
        <f t="shared" si="71"/>
        <v/>
      </c>
      <c r="P2222" s="38" t="str">
        <f t="shared" si="68"/>
        <v>19年月日</v>
      </c>
    </row>
    <row r="2223" spans="12:16" x14ac:dyDescent="0.4">
      <c r="L2223" s="38" t="str">
        <f t="shared" si="69"/>
        <v/>
      </c>
      <c r="M2223" s="38" t="str">
        <f t="shared" si="70"/>
        <v/>
      </c>
      <c r="N2223" s="38" t="str">
        <f t="shared" si="72"/>
        <v/>
      </c>
      <c r="O2223" s="38" t="str">
        <f t="shared" si="71"/>
        <v/>
      </c>
      <c r="P2223" s="38" t="str">
        <f t="shared" si="68"/>
        <v>19年月日</v>
      </c>
    </row>
    <row r="2224" spans="12:16" x14ac:dyDescent="0.4">
      <c r="L2224" s="38" t="str">
        <f t="shared" si="69"/>
        <v/>
      </c>
      <c r="M2224" s="38" t="str">
        <f t="shared" si="70"/>
        <v/>
      </c>
      <c r="N2224" s="38" t="str">
        <f t="shared" si="72"/>
        <v/>
      </c>
      <c r="O2224" s="38" t="str">
        <f t="shared" si="71"/>
        <v/>
      </c>
      <c r="P2224" s="38" t="str">
        <f t="shared" si="68"/>
        <v>19年月日</v>
      </c>
    </row>
    <row r="2225" spans="12:16" x14ac:dyDescent="0.4">
      <c r="L2225" s="38" t="str">
        <f t="shared" si="69"/>
        <v/>
      </c>
      <c r="M2225" s="38" t="str">
        <f t="shared" si="70"/>
        <v/>
      </c>
      <c r="N2225" s="38" t="str">
        <f t="shared" si="72"/>
        <v/>
      </c>
      <c r="O2225" s="38" t="str">
        <f t="shared" si="71"/>
        <v/>
      </c>
      <c r="P2225" s="38" t="str">
        <f t="shared" si="68"/>
        <v>19年月日</v>
      </c>
    </row>
    <row r="2226" spans="12:16" x14ac:dyDescent="0.4">
      <c r="L2226" s="38" t="str">
        <f t="shared" si="69"/>
        <v/>
      </c>
      <c r="M2226" s="38" t="str">
        <f t="shared" si="70"/>
        <v/>
      </c>
      <c r="N2226" s="38" t="str">
        <f t="shared" si="72"/>
        <v/>
      </c>
      <c r="O2226" s="38" t="str">
        <f t="shared" si="71"/>
        <v/>
      </c>
      <c r="P2226" s="38" t="str">
        <f t="shared" si="68"/>
        <v>19年月日</v>
      </c>
    </row>
    <row r="2227" spans="12:16" x14ac:dyDescent="0.4">
      <c r="L2227" s="38" t="str">
        <f t="shared" si="69"/>
        <v/>
      </c>
      <c r="M2227" s="38" t="str">
        <f t="shared" si="70"/>
        <v/>
      </c>
      <c r="N2227" s="38" t="str">
        <f t="shared" si="72"/>
        <v/>
      </c>
      <c r="O2227" s="38" t="str">
        <f t="shared" si="71"/>
        <v/>
      </c>
      <c r="P2227" s="38" t="str">
        <f t="shared" si="68"/>
        <v>19年月日</v>
      </c>
    </row>
    <row r="2228" spans="12:16" x14ac:dyDescent="0.4">
      <c r="L2228" s="38" t="str">
        <f t="shared" si="69"/>
        <v/>
      </c>
      <c r="M2228" s="38" t="str">
        <f t="shared" si="70"/>
        <v/>
      </c>
      <c r="N2228" s="38" t="str">
        <f t="shared" si="72"/>
        <v/>
      </c>
      <c r="O2228" s="38" t="str">
        <f t="shared" si="71"/>
        <v/>
      </c>
      <c r="P2228" s="38" t="str">
        <f t="shared" si="68"/>
        <v>19年月日</v>
      </c>
    </row>
    <row r="2229" spans="12:16" x14ac:dyDescent="0.4">
      <c r="L2229" s="38" t="str">
        <f t="shared" si="69"/>
        <v/>
      </c>
      <c r="M2229" s="38" t="str">
        <f t="shared" si="70"/>
        <v/>
      </c>
      <c r="N2229" s="38" t="str">
        <f t="shared" si="72"/>
        <v/>
      </c>
      <c r="O2229" s="38" t="str">
        <f t="shared" si="71"/>
        <v/>
      </c>
      <c r="P2229" s="38" t="str">
        <f t="shared" si="68"/>
        <v>19年月日</v>
      </c>
    </row>
    <row r="2230" spans="12:16" x14ac:dyDescent="0.4">
      <c r="L2230" s="38" t="str">
        <f t="shared" si="69"/>
        <v/>
      </c>
      <c r="M2230" s="38" t="str">
        <f t="shared" si="70"/>
        <v/>
      </c>
      <c r="N2230" s="38" t="str">
        <f t="shared" si="72"/>
        <v/>
      </c>
      <c r="O2230" s="38" t="str">
        <f t="shared" si="71"/>
        <v/>
      </c>
      <c r="P2230" s="38" t="str">
        <f t="shared" si="68"/>
        <v>19年月日</v>
      </c>
    </row>
    <row r="2231" spans="12:16" x14ac:dyDescent="0.4">
      <c r="L2231" s="38" t="str">
        <f t="shared" si="69"/>
        <v/>
      </c>
      <c r="M2231" s="38" t="str">
        <f t="shared" si="70"/>
        <v/>
      </c>
      <c r="N2231" s="38" t="str">
        <f t="shared" si="72"/>
        <v/>
      </c>
      <c r="O2231" s="38" t="str">
        <f t="shared" si="71"/>
        <v/>
      </c>
      <c r="P2231" s="38" t="str">
        <f t="shared" si="68"/>
        <v>19年月日</v>
      </c>
    </row>
    <row r="2232" spans="12:16" x14ac:dyDescent="0.4">
      <c r="L2232" s="38" t="str">
        <f t="shared" si="69"/>
        <v/>
      </c>
      <c r="M2232" s="38" t="str">
        <f t="shared" si="70"/>
        <v/>
      </c>
      <c r="N2232" s="38" t="str">
        <f t="shared" si="72"/>
        <v/>
      </c>
      <c r="O2232" s="38" t="str">
        <f t="shared" si="71"/>
        <v/>
      </c>
      <c r="P2232" s="38" t="str">
        <f t="shared" si="68"/>
        <v>19年月日</v>
      </c>
    </row>
    <row r="2233" spans="12:16" x14ac:dyDescent="0.4">
      <c r="L2233" s="38" t="str">
        <f t="shared" si="69"/>
        <v/>
      </c>
      <c r="M2233" s="38" t="str">
        <f t="shared" si="70"/>
        <v/>
      </c>
      <c r="N2233" s="38" t="str">
        <f t="shared" si="72"/>
        <v/>
      </c>
      <c r="O2233" s="38" t="str">
        <f t="shared" si="71"/>
        <v/>
      </c>
      <c r="P2233" s="38" t="str">
        <f t="shared" si="68"/>
        <v>19年月日</v>
      </c>
    </row>
    <row r="2234" spans="12:16" x14ac:dyDescent="0.4">
      <c r="L2234" s="38" t="str">
        <f t="shared" si="69"/>
        <v/>
      </c>
      <c r="M2234" s="38" t="str">
        <f t="shared" si="70"/>
        <v/>
      </c>
      <c r="N2234" s="38" t="str">
        <f t="shared" si="72"/>
        <v/>
      </c>
      <c r="O2234" s="38" t="str">
        <f t="shared" si="71"/>
        <v/>
      </c>
      <c r="P2234" s="38" t="str">
        <f t="shared" si="68"/>
        <v>19年月日</v>
      </c>
    </row>
    <row r="2235" spans="12:16" x14ac:dyDescent="0.4">
      <c r="L2235" s="38" t="str">
        <f t="shared" si="69"/>
        <v/>
      </c>
      <c r="M2235" s="38" t="str">
        <f t="shared" si="70"/>
        <v/>
      </c>
      <c r="N2235" s="38" t="str">
        <f t="shared" si="72"/>
        <v/>
      </c>
      <c r="O2235" s="38" t="str">
        <f t="shared" si="71"/>
        <v/>
      </c>
      <c r="P2235" s="38" t="str">
        <f t="shared" si="68"/>
        <v>19年月日</v>
      </c>
    </row>
    <row r="2236" spans="12:16" x14ac:dyDescent="0.4">
      <c r="L2236" s="38" t="str">
        <f t="shared" si="69"/>
        <v/>
      </c>
      <c r="M2236" s="38" t="str">
        <f t="shared" si="70"/>
        <v/>
      </c>
      <c r="N2236" s="38" t="str">
        <f t="shared" si="72"/>
        <v/>
      </c>
      <c r="O2236" s="38" t="str">
        <f t="shared" si="71"/>
        <v/>
      </c>
      <c r="P2236" s="38" t="str">
        <f t="shared" si="68"/>
        <v>19年月日</v>
      </c>
    </row>
    <row r="2237" spans="12:16" x14ac:dyDescent="0.4">
      <c r="L2237" s="38" t="str">
        <f t="shared" si="69"/>
        <v/>
      </c>
      <c r="M2237" s="38" t="str">
        <f t="shared" si="70"/>
        <v/>
      </c>
      <c r="N2237" s="38" t="str">
        <f t="shared" si="72"/>
        <v/>
      </c>
      <c r="O2237" s="38" t="str">
        <f t="shared" si="71"/>
        <v/>
      </c>
      <c r="P2237" s="38" t="str">
        <f t="shared" si="68"/>
        <v>19年月日</v>
      </c>
    </row>
    <row r="2238" spans="12:16" x14ac:dyDescent="0.4">
      <c r="L2238" s="38" t="str">
        <f t="shared" si="69"/>
        <v/>
      </c>
      <c r="M2238" s="38" t="str">
        <f t="shared" si="70"/>
        <v/>
      </c>
      <c r="N2238" s="38" t="str">
        <f t="shared" si="72"/>
        <v/>
      </c>
      <c r="O2238" s="38" t="str">
        <f t="shared" si="71"/>
        <v/>
      </c>
      <c r="P2238" s="38" t="str">
        <f t="shared" si="68"/>
        <v>19年月日</v>
      </c>
    </row>
    <row r="2239" spans="12:16" x14ac:dyDescent="0.4">
      <c r="L2239" s="38" t="str">
        <f t="shared" si="69"/>
        <v/>
      </c>
      <c r="M2239" s="38" t="str">
        <f t="shared" si="70"/>
        <v/>
      </c>
      <c r="N2239" s="38" t="str">
        <f t="shared" si="72"/>
        <v/>
      </c>
      <c r="O2239" s="38" t="str">
        <f t="shared" si="71"/>
        <v/>
      </c>
      <c r="P2239" s="38" t="str">
        <f t="shared" si="68"/>
        <v>19年月日</v>
      </c>
    </row>
    <row r="2240" spans="12:16" x14ac:dyDescent="0.4">
      <c r="L2240" s="38" t="str">
        <f t="shared" si="69"/>
        <v/>
      </c>
      <c r="M2240" s="38" t="str">
        <f t="shared" si="70"/>
        <v/>
      </c>
      <c r="N2240" s="38" t="str">
        <f t="shared" si="72"/>
        <v/>
      </c>
      <c r="O2240" s="38" t="str">
        <f t="shared" si="71"/>
        <v/>
      </c>
      <c r="P2240" s="38" t="str">
        <f t="shared" si="68"/>
        <v>19年月日</v>
      </c>
    </row>
    <row r="2241" spans="12:16" x14ac:dyDescent="0.4">
      <c r="L2241" s="38" t="str">
        <f t="shared" si="69"/>
        <v/>
      </c>
      <c r="M2241" s="38" t="str">
        <f t="shared" si="70"/>
        <v/>
      </c>
      <c r="N2241" s="38" t="str">
        <f t="shared" si="72"/>
        <v/>
      </c>
      <c r="O2241" s="38" t="str">
        <f t="shared" si="71"/>
        <v/>
      </c>
      <c r="P2241" s="38" t="str">
        <f t="shared" si="68"/>
        <v>19年月日</v>
      </c>
    </row>
    <row r="2242" spans="12:16" x14ac:dyDescent="0.4">
      <c r="L2242" s="38" t="str">
        <f t="shared" si="69"/>
        <v/>
      </c>
      <c r="M2242" s="38" t="str">
        <f t="shared" si="70"/>
        <v/>
      </c>
      <c r="N2242" s="38" t="str">
        <f t="shared" si="72"/>
        <v/>
      </c>
      <c r="O2242" s="38" t="str">
        <f t="shared" si="71"/>
        <v/>
      </c>
      <c r="P2242" s="38" t="str">
        <f t="shared" si="68"/>
        <v>19年月日</v>
      </c>
    </row>
    <row r="2243" spans="12:16" x14ac:dyDescent="0.4">
      <c r="L2243" s="38" t="str">
        <f t="shared" si="69"/>
        <v/>
      </c>
      <c r="M2243" s="38" t="str">
        <f t="shared" si="70"/>
        <v/>
      </c>
      <c r="N2243" s="38" t="str">
        <f t="shared" si="72"/>
        <v/>
      </c>
      <c r="O2243" s="38" t="str">
        <f t="shared" si="71"/>
        <v/>
      </c>
      <c r="P2243" s="38" t="str">
        <f t="shared" ref="P2243:P2306" si="73">IF(LEFT($E2243,1)="0","20","19")&amp;LEFT($E2243,2)&amp;"年"&amp;MID($E2243,3,2)&amp;"月"&amp;RIGHT($E2243,2)&amp;"日"</f>
        <v>19年月日</v>
      </c>
    </row>
    <row r="2244" spans="12:16" x14ac:dyDescent="0.4">
      <c r="L2244" s="38" t="str">
        <f t="shared" si="69"/>
        <v/>
      </c>
      <c r="M2244" s="38" t="str">
        <f t="shared" si="70"/>
        <v/>
      </c>
      <c r="N2244" s="38" t="str">
        <f t="shared" si="72"/>
        <v/>
      </c>
      <c r="O2244" s="38" t="str">
        <f t="shared" si="71"/>
        <v/>
      </c>
      <c r="P2244" s="38" t="str">
        <f t="shared" si="73"/>
        <v>19年月日</v>
      </c>
    </row>
    <row r="2245" spans="12:16" x14ac:dyDescent="0.4">
      <c r="L2245" s="38" t="str">
        <f t="shared" si="69"/>
        <v/>
      </c>
      <c r="M2245" s="38" t="str">
        <f t="shared" si="70"/>
        <v/>
      </c>
      <c r="N2245" s="38" t="str">
        <f t="shared" si="72"/>
        <v/>
      </c>
      <c r="O2245" s="38" t="str">
        <f t="shared" si="71"/>
        <v/>
      </c>
      <c r="P2245" s="38" t="str">
        <f t="shared" si="73"/>
        <v>19年月日</v>
      </c>
    </row>
    <row r="2246" spans="12:16" x14ac:dyDescent="0.4">
      <c r="L2246" s="38" t="str">
        <f t="shared" si="69"/>
        <v/>
      </c>
      <c r="M2246" s="38" t="str">
        <f t="shared" si="70"/>
        <v/>
      </c>
      <c r="N2246" s="38" t="str">
        <f t="shared" si="72"/>
        <v/>
      </c>
      <c r="O2246" s="38" t="str">
        <f t="shared" si="71"/>
        <v/>
      </c>
      <c r="P2246" s="38" t="str">
        <f t="shared" si="73"/>
        <v>19年月日</v>
      </c>
    </row>
    <row r="2247" spans="12:16" x14ac:dyDescent="0.4">
      <c r="L2247" s="38" t="str">
        <f t="shared" si="69"/>
        <v/>
      </c>
      <c r="M2247" s="38" t="str">
        <f t="shared" si="70"/>
        <v/>
      </c>
      <c r="N2247" s="38" t="str">
        <f t="shared" si="72"/>
        <v/>
      </c>
      <c r="O2247" s="38" t="str">
        <f t="shared" si="71"/>
        <v/>
      </c>
      <c r="P2247" s="38" t="str">
        <f t="shared" si="73"/>
        <v>19年月日</v>
      </c>
    </row>
    <row r="2248" spans="12:16" x14ac:dyDescent="0.4">
      <c r="L2248" s="38" t="str">
        <f t="shared" si="69"/>
        <v/>
      </c>
      <c r="M2248" s="38" t="str">
        <f t="shared" si="70"/>
        <v/>
      </c>
      <c r="N2248" s="38" t="str">
        <f t="shared" si="72"/>
        <v/>
      </c>
      <c r="O2248" s="38" t="str">
        <f t="shared" si="71"/>
        <v/>
      </c>
      <c r="P2248" s="38" t="str">
        <f t="shared" si="73"/>
        <v>19年月日</v>
      </c>
    </row>
    <row r="2249" spans="12:16" x14ac:dyDescent="0.4">
      <c r="L2249" s="38" t="str">
        <f t="shared" ref="L2249:L2312" si="74">IF($B2249="","",$C2249&amp;" ("&amp;$F2249&amp;")")</f>
        <v/>
      </c>
      <c r="M2249" s="38" t="str">
        <f t="shared" ref="M2249:M2312" si="75">IF($B2249="","",LEFT($E2249,2))</f>
        <v/>
      </c>
      <c r="N2249" s="38" t="str">
        <f t="shared" ref="N2249:N2312" si="76">IF($B2249="","",$I2249&amp;" "&amp;$H2249&amp;" ("&amp;$M2249&amp;")")</f>
        <v/>
      </c>
      <c r="O2249" s="38" t="str">
        <f t="shared" ref="O2249:O2312" si="77">IF($B2249="","",$O2248+1)</f>
        <v/>
      </c>
      <c r="P2249" s="38" t="str">
        <f t="shared" si="73"/>
        <v>19年月日</v>
      </c>
    </row>
    <row r="2250" spans="12:16" x14ac:dyDescent="0.4">
      <c r="L2250" s="38" t="str">
        <f t="shared" si="74"/>
        <v/>
      </c>
      <c r="M2250" s="38" t="str">
        <f t="shared" si="75"/>
        <v/>
      </c>
      <c r="N2250" s="38" t="str">
        <f t="shared" si="76"/>
        <v/>
      </c>
      <c r="O2250" s="38" t="str">
        <f t="shared" si="77"/>
        <v/>
      </c>
      <c r="P2250" s="38" t="str">
        <f t="shared" si="73"/>
        <v>19年月日</v>
      </c>
    </row>
    <row r="2251" spans="12:16" x14ac:dyDescent="0.4">
      <c r="L2251" s="38" t="str">
        <f t="shared" si="74"/>
        <v/>
      </c>
      <c r="M2251" s="38" t="str">
        <f t="shared" si="75"/>
        <v/>
      </c>
      <c r="N2251" s="38" t="str">
        <f t="shared" si="76"/>
        <v/>
      </c>
      <c r="O2251" s="38" t="str">
        <f t="shared" si="77"/>
        <v/>
      </c>
      <c r="P2251" s="38" t="str">
        <f t="shared" si="73"/>
        <v>19年月日</v>
      </c>
    </row>
    <row r="2252" spans="12:16" x14ac:dyDescent="0.4">
      <c r="L2252" s="38" t="str">
        <f t="shared" si="74"/>
        <v/>
      </c>
      <c r="M2252" s="38" t="str">
        <f t="shared" si="75"/>
        <v/>
      </c>
      <c r="N2252" s="38" t="str">
        <f t="shared" si="76"/>
        <v/>
      </c>
      <c r="O2252" s="38" t="str">
        <f t="shared" si="77"/>
        <v/>
      </c>
      <c r="P2252" s="38" t="str">
        <f t="shared" si="73"/>
        <v>19年月日</v>
      </c>
    </row>
    <row r="2253" spans="12:16" x14ac:dyDescent="0.4">
      <c r="L2253" s="38" t="str">
        <f t="shared" si="74"/>
        <v/>
      </c>
      <c r="M2253" s="38" t="str">
        <f t="shared" si="75"/>
        <v/>
      </c>
      <c r="N2253" s="38" t="str">
        <f t="shared" si="76"/>
        <v/>
      </c>
      <c r="O2253" s="38" t="str">
        <f t="shared" si="77"/>
        <v/>
      </c>
      <c r="P2253" s="38" t="str">
        <f t="shared" si="73"/>
        <v>19年月日</v>
      </c>
    </row>
    <row r="2254" spans="12:16" x14ac:dyDescent="0.4">
      <c r="L2254" s="38" t="str">
        <f t="shared" si="74"/>
        <v/>
      </c>
      <c r="M2254" s="38" t="str">
        <f t="shared" si="75"/>
        <v/>
      </c>
      <c r="N2254" s="38" t="str">
        <f t="shared" si="76"/>
        <v/>
      </c>
      <c r="O2254" s="38" t="str">
        <f t="shared" si="77"/>
        <v/>
      </c>
      <c r="P2254" s="38" t="str">
        <f t="shared" si="73"/>
        <v>19年月日</v>
      </c>
    </row>
    <row r="2255" spans="12:16" x14ac:dyDescent="0.4">
      <c r="L2255" s="38" t="str">
        <f t="shared" si="74"/>
        <v/>
      </c>
      <c r="M2255" s="38" t="str">
        <f t="shared" si="75"/>
        <v/>
      </c>
      <c r="N2255" s="38" t="str">
        <f t="shared" si="76"/>
        <v/>
      </c>
      <c r="O2255" s="38" t="str">
        <f t="shared" si="77"/>
        <v/>
      </c>
      <c r="P2255" s="38" t="str">
        <f t="shared" si="73"/>
        <v>19年月日</v>
      </c>
    </row>
    <row r="2256" spans="12:16" x14ac:dyDescent="0.4">
      <c r="L2256" s="38" t="str">
        <f t="shared" si="74"/>
        <v/>
      </c>
      <c r="M2256" s="38" t="str">
        <f t="shared" si="75"/>
        <v/>
      </c>
      <c r="N2256" s="38" t="str">
        <f t="shared" si="76"/>
        <v/>
      </c>
      <c r="O2256" s="38" t="str">
        <f t="shared" si="77"/>
        <v/>
      </c>
      <c r="P2256" s="38" t="str">
        <f t="shared" si="73"/>
        <v>19年月日</v>
      </c>
    </row>
    <row r="2257" spans="12:16" x14ac:dyDescent="0.4">
      <c r="L2257" s="38" t="str">
        <f t="shared" si="74"/>
        <v/>
      </c>
      <c r="M2257" s="38" t="str">
        <f t="shared" si="75"/>
        <v/>
      </c>
      <c r="N2257" s="38" t="str">
        <f t="shared" si="76"/>
        <v/>
      </c>
      <c r="O2257" s="38" t="str">
        <f t="shared" si="77"/>
        <v/>
      </c>
      <c r="P2257" s="38" t="str">
        <f t="shared" si="73"/>
        <v>19年月日</v>
      </c>
    </row>
    <row r="2258" spans="12:16" x14ac:dyDescent="0.4">
      <c r="L2258" s="38" t="str">
        <f t="shared" si="74"/>
        <v/>
      </c>
      <c r="M2258" s="38" t="str">
        <f t="shared" si="75"/>
        <v/>
      </c>
      <c r="N2258" s="38" t="str">
        <f t="shared" si="76"/>
        <v/>
      </c>
      <c r="O2258" s="38" t="str">
        <f t="shared" si="77"/>
        <v/>
      </c>
      <c r="P2258" s="38" t="str">
        <f t="shared" si="73"/>
        <v>19年月日</v>
      </c>
    </row>
    <row r="2259" spans="12:16" x14ac:dyDescent="0.4">
      <c r="L2259" s="38" t="str">
        <f t="shared" si="74"/>
        <v/>
      </c>
      <c r="M2259" s="38" t="str">
        <f t="shared" si="75"/>
        <v/>
      </c>
      <c r="N2259" s="38" t="str">
        <f t="shared" si="76"/>
        <v/>
      </c>
      <c r="O2259" s="38" t="str">
        <f t="shared" si="77"/>
        <v/>
      </c>
      <c r="P2259" s="38" t="str">
        <f t="shared" si="73"/>
        <v>19年月日</v>
      </c>
    </row>
    <row r="2260" spans="12:16" x14ac:dyDescent="0.4">
      <c r="L2260" s="38" t="str">
        <f t="shared" si="74"/>
        <v/>
      </c>
      <c r="M2260" s="38" t="str">
        <f t="shared" si="75"/>
        <v/>
      </c>
      <c r="N2260" s="38" t="str">
        <f t="shared" si="76"/>
        <v/>
      </c>
      <c r="O2260" s="38" t="str">
        <f t="shared" si="77"/>
        <v/>
      </c>
      <c r="P2260" s="38" t="str">
        <f t="shared" si="73"/>
        <v>19年月日</v>
      </c>
    </row>
    <row r="2261" spans="12:16" x14ac:dyDescent="0.4">
      <c r="L2261" s="38" t="str">
        <f t="shared" si="74"/>
        <v/>
      </c>
      <c r="M2261" s="38" t="str">
        <f t="shared" si="75"/>
        <v/>
      </c>
      <c r="N2261" s="38" t="str">
        <f t="shared" si="76"/>
        <v/>
      </c>
      <c r="O2261" s="38" t="str">
        <f t="shared" si="77"/>
        <v/>
      </c>
      <c r="P2261" s="38" t="str">
        <f t="shared" si="73"/>
        <v>19年月日</v>
      </c>
    </row>
    <row r="2262" spans="12:16" x14ac:dyDescent="0.4">
      <c r="L2262" s="38" t="str">
        <f t="shared" si="74"/>
        <v/>
      </c>
      <c r="M2262" s="38" t="str">
        <f t="shared" si="75"/>
        <v/>
      </c>
      <c r="N2262" s="38" t="str">
        <f t="shared" si="76"/>
        <v/>
      </c>
      <c r="O2262" s="38" t="str">
        <f t="shared" si="77"/>
        <v/>
      </c>
      <c r="P2262" s="38" t="str">
        <f t="shared" si="73"/>
        <v>19年月日</v>
      </c>
    </row>
    <row r="2263" spans="12:16" x14ac:dyDescent="0.4">
      <c r="L2263" s="38" t="str">
        <f t="shared" si="74"/>
        <v/>
      </c>
      <c r="M2263" s="38" t="str">
        <f t="shared" si="75"/>
        <v/>
      </c>
      <c r="N2263" s="38" t="str">
        <f t="shared" si="76"/>
        <v/>
      </c>
      <c r="O2263" s="38" t="str">
        <f t="shared" si="77"/>
        <v/>
      </c>
      <c r="P2263" s="38" t="str">
        <f t="shared" si="73"/>
        <v>19年月日</v>
      </c>
    </row>
    <row r="2264" spans="12:16" x14ac:dyDescent="0.4">
      <c r="L2264" s="38" t="str">
        <f t="shared" si="74"/>
        <v/>
      </c>
      <c r="M2264" s="38" t="str">
        <f t="shared" si="75"/>
        <v/>
      </c>
      <c r="N2264" s="38" t="str">
        <f t="shared" si="76"/>
        <v/>
      </c>
      <c r="O2264" s="38" t="str">
        <f t="shared" si="77"/>
        <v/>
      </c>
      <c r="P2264" s="38" t="str">
        <f t="shared" si="73"/>
        <v>19年月日</v>
      </c>
    </row>
    <row r="2265" spans="12:16" x14ac:dyDescent="0.4">
      <c r="L2265" s="38" t="str">
        <f t="shared" si="74"/>
        <v/>
      </c>
      <c r="M2265" s="38" t="str">
        <f t="shared" si="75"/>
        <v/>
      </c>
      <c r="N2265" s="38" t="str">
        <f t="shared" si="76"/>
        <v/>
      </c>
      <c r="O2265" s="38" t="str">
        <f t="shared" si="77"/>
        <v/>
      </c>
      <c r="P2265" s="38" t="str">
        <f t="shared" si="73"/>
        <v>19年月日</v>
      </c>
    </row>
    <row r="2266" spans="12:16" x14ac:dyDescent="0.4">
      <c r="L2266" s="38" t="str">
        <f t="shared" si="74"/>
        <v/>
      </c>
      <c r="M2266" s="38" t="str">
        <f t="shared" si="75"/>
        <v/>
      </c>
      <c r="N2266" s="38" t="str">
        <f t="shared" si="76"/>
        <v/>
      </c>
      <c r="O2266" s="38" t="str">
        <f t="shared" si="77"/>
        <v/>
      </c>
      <c r="P2266" s="38" t="str">
        <f t="shared" si="73"/>
        <v>19年月日</v>
      </c>
    </row>
    <row r="2267" spans="12:16" x14ac:dyDescent="0.4">
      <c r="L2267" s="38" t="str">
        <f t="shared" si="74"/>
        <v/>
      </c>
      <c r="M2267" s="38" t="str">
        <f t="shared" si="75"/>
        <v/>
      </c>
      <c r="N2267" s="38" t="str">
        <f t="shared" si="76"/>
        <v/>
      </c>
      <c r="O2267" s="38" t="str">
        <f t="shared" si="77"/>
        <v/>
      </c>
      <c r="P2267" s="38" t="str">
        <f t="shared" si="73"/>
        <v>19年月日</v>
      </c>
    </row>
    <row r="2268" spans="12:16" x14ac:dyDescent="0.4">
      <c r="L2268" s="38" t="str">
        <f t="shared" si="74"/>
        <v/>
      </c>
      <c r="M2268" s="38" t="str">
        <f t="shared" si="75"/>
        <v/>
      </c>
      <c r="N2268" s="38" t="str">
        <f t="shared" si="76"/>
        <v/>
      </c>
      <c r="O2268" s="38" t="str">
        <f t="shared" si="77"/>
        <v/>
      </c>
      <c r="P2268" s="38" t="str">
        <f t="shared" si="73"/>
        <v>19年月日</v>
      </c>
    </row>
    <row r="2269" spans="12:16" x14ac:dyDescent="0.4">
      <c r="L2269" s="38" t="str">
        <f t="shared" si="74"/>
        <v/>
      </c>
      <c r="M2269" s="38" t="str">
        <f t="shared" si="75"/>
        <v/>
      </c>
      <c r="N2269" s="38" t="str">
        <f t="shared" si="76"/>
        <v/>
      </c>
      <c r="O2269" s="38" t="str">
        <f t="shared" si="77"/>
        <v/>
      </c>
      <c r="P2269" s="38" t="str">
        <f t="shared" si="73"/>
        <v>19年月日</v>
      </c>
    </row>
    <row r="2270" spans="12:16" x14ac:dyDescent="0.4">
      <c r="L2270" s="38" t="str">
        <f t="shared" si="74"/>
        <v/>
      </c>
      <c r="M2270" s="38" t="str">
        <f t="shared" si="75"/>
        <v/>
      </c>
      <c r="N2270" s="38" t="str">
        <f t="shared" si="76"/>
        <v/>
      </c>
      <c r="O2270" s="38" t="str">
        <f t="shared" si="77"/>
        <v/>
      </c>
      <c r="P2270" s="38" t="str">
        <f t="shared" si="73"/>
        <v>19年月日</v>
      </c>
    </row>
    <row r="2271" spans="12:16" x14ac:dyDescent="0.4">
      <c r="L2271" s="38" t="str">
        <f t="shared" si="74"/>
        <v/>
      </c>
      <c r="M2271" s="38" t="str">
        <f t="shared" si="75"/>
        <v/>
      </c>
      <c r="N2271" s="38" t="str">
        <f t="shared" si="76"/>
        <v/>
      </c>
      <c r="O2271" s="38" t="str">
        <f t="shared" si="77"/>
        <v/>
      </c>
      <c r="P2271" s="38" t="str">
        <f t="shared" si="73"/>
        <v>19年月日</v>
      </c>
    </row>
    <row r="2272" spans="12:16" x14ac:dyDescent="0.4">
      <c r="L2272" s="38" t="str">
        <f t="shared" si="74"/>
        <v/>
      </c>
      <c r="M2272" s="38" t="str">
        <f t="shared" si="75"/>
        <v/>
      </c>
      <c r="N2272" s="38" t="str">
        <f t="shared" si="76"/>
        <v/>
      </c>
      <c r="O2272" s="38" t="str">
        <f t="shared" si="77"/>
        <v/>
      </c>
      <c r="P2272" s="38" t="str">
        <f t="shared" si="73"/>
        <v>19年月日</v>
      </c>
    </row>
    <row r="2273" spans="12:16" x14ac:dyDescent="0.4">
      <c r="L2273" s="38" t="str">
        <f t="shared" si="74"/>
        <v/>
      </c>
      <c r="M2273" s="38" t="str">
        <f t="shared" si="75"/>
        <v/>
      </c>
      <c r="N2273" s="38" t="str">
        <f t="shared" si="76"/>
        <v/>
      </c>
      <c r="O2273" s="38" t="str">
        <f t="shared" si="77"/>
        <v/>
      </c>
      <c r="P2273" s="38" t="str">
        <f t="shared" si="73"/>
        <v>19年月日</v>
      </c>
    </row>
    <row r="2274" spans="12:16" x14ac:dyDescent="0.4">
      <c r="L2274" s="38" t="str">
        <f t="shared" si="74"/>
        <v/>
      </c>
      <c r="M2274" s="38" t="str">
        <f t="shared" si="75"/>
        <v/>
      </c>
      <c r="N2274" s="38" t="str">
        <f t="shared" si="76"/>
        <v/>
      </c>
      <c r="O2274" s="38" t="str">
        <f t="shared" si="77"/>
        <v/>
      </c>
      <c r="P2274" s="38" t="str">
        <f t="shared" si="73"/>
        <v>19年月日</v>
      </c>
    </row>
    <row r="2275" spans="12:16" x14ac:dyDescent="0.4">
      <c r="L2275" s="38" t="str">
        <f t="shared" si="74"/>
        <v/>
      </c>
      <c r="M2275" s="38" t="str">
        <f t="shared" si="75"/>
        <v/>
      </c>
      <c r="N2275" s="38" t="str">
        <f t="shared" si="76"/>
        <v/>
      </c>
      <c r="O2275" s="38" t="str">
        <f t="shared" si="77"/>
        <v/>
      </c>
      <c r="P2275" s="38" t="str">
        <f t="shared" si="73"/>
        <v>19年月日</v>
      </c>
    </row>
    <row r="2276" spans="12:16" x14ac:dyDescent="0.4">
      <c r="L2276" s="38" t="str">
        <f t="shared" si="74"/>
        <v/>
      </c>
      <c r="M2276" s="38" t="str">
        <f t="shared" si="75"/>
        <v/>
      </c>
      <c r="N2276" s="38" t="str">
        <f t="shared" si="76"/>
        <v/>
      </c>
      <c r="O2276" s="38" t="str">
        <f t="shared" si="77"/>
        <v/>
      </c>
      <c r="P2276" s="38" t="str">
        <f t="shared" si="73"/>
        <v>19年月日</v>
      </c>
    </row>
    <row r="2277" spans="12:16" x14ac:dyDescent="0.4">
      <c r="L2277" s="38" t="str">
        <f t="shared" si="74"/>
        <v/>
      </c>
      <c r="M2277" s="38" t="str">
        <f t="shared" si="75"/>
        <v/>
      </c>
      <c r="N2277" s="38" t="str">
        <f t="shared" si="76"/>
        <v/>
      </c>
      <c r="O2277" s="38" t="str">
        <f t="shared" si="77"/>
        <v/>
      </c>
      <c r="P2277" s="38" t="str">
        <f t="shared" si="73"/>
        <v>19年月日</v>
      </c>
    </row>
    <row r="2278" spans="12:16" x14ac:dyDescent="0.4">
      <c r="L2278" s="38" t="str">
        <f t="shared" si="74"/>
        <v/>
      </c>
      <c r="M2278" s="38" t="str">
        <f t="shared" si="75"/>
        <v/>
      </c>
      <c r="N2278" s="38" t="str">
        <f t="shared" si="76"/>
        <v/>
      </c>
      <c r="O2278" s="38" t="str">
        <f t="shared" si="77"/>
        <v/>
      </c>
      <c r="P2278" s="38" t="str">
        <f t="shared" si="73"/>
        <v>19年月日</v>
      </c>
    </row>
    <row r="2279" spans="12:16" x14ac:dyDescent="0.4">
      <c r="L2279" s="38" t="str">
        <f t="shared" si="74"/>
        <v/>
      </c>
      <c r="M2279" s="38" t="str">
        <f t="shared" si="75"/>
        <v/>
      </c>
      <c r="N2279" s="38" t="str">
        <f t="shared" si="76"/>
        <v/>
      </c>
      <c r="O2279" s="38" t="str">
        <f t="shared" si="77"/>
        <v/>
      </c>
      <c r="P2279" s="38" t="str">
        <f t="shared" si="73"/>
        <v>19年月日</v>
      </c>
    </row>
    <row r="2280" spans="12:16" x14ac:dyDescent="0.4">
      <c r="L2280" s="38" t="str">
        <f t="shared" si="74"/>
        <v/>
      </c>
      <c r="M2280" s="38" t="str">
        <f t="shared" si="75"/>
        <v/>
      </c>
      <c r="N2280" s="38" t="str">
        <f t="shared" si="76"/>
        <v/>
      </c>
      <c r="O2280" s="38" t="str">
        <f t="shared" si="77"/>
        <v/>
      </c>
      <c r="P2280" s="38" t="str">
        <f t="shared" si="73"/>
        <v>19年月日</v>
      </c>
    </row>
    <row r="2281" spans="12:16" x14ac:dyDescent="0.4">
      <c r="L2281" s="38" t="str">
        <f t="shared" si="74"/>
        <v/>
      </c>
      <c r="M2281" s="38" t="str">
        <f t="shared" si="75"/>
        <v/>
      </c>
      <c r="N2281" s="38" t="str">
        <f t="shared" si="76"/>
        <v/>
      </c>
      <c r="O2281" s="38" t="str">
        <f t="shared" si="77"/>
        <v/>
      </c>
      <c r="P2281" s="38" t="str">
        <f t="shared" si="73"/>
        <v>19年月日</v>
      </c>
    </row>
    <row r="2282" spans="12:16" x14ac:dyDescent="0.4">
      <c r="L2282" s="38" t="str">
        <f t="shared" si="74"/>
        <v/>
      </c>
      <c r="M2282" s="38" t="str">
        <f t="shared" si="75"/>
        <v/>
      </c>
      <c r="N2282" s="38" t="str">
        <f t="shared" si="76"/>
        <v/>
      </c>
      <c r="O2282" s="38" t="str">
        <f t="shared" si="77"/>
        <v/>
      </c>
      <c r="P2282" s="38" t="str">
        <f t="shared" si="73"/>
        <v>19年月日</v>
      </c>
    </row>
    <row r="2283" spans="12:16" x14ac:dyDescent="0.4">
      <c r="L2283" s="38" t="str">
        <f t="shared" si="74"/>
        <v/>
      </c>
      <c r="M2283" s="38" t="str">
        <f t="shared" si="75"/>
        <v/>
      </c>
      <c r="N2283" s="38" t="str">
        <f t="shared" si="76"/>
        <v/>
      </c>
      <c r="O2283" s="38" t="str">
        <f t="shared" si="77"/>
        <v/>
      </c>
      <c r="P2283" s="38" t="str">
        <f t="shared" si="73"/>
        <v>19年月日</v>
      </c>
    </row>
    <row r="2284" spans="12:16" x14ac:dyDescent="0.4">
      <c r="L2284" s="38" t="str">
        <f t="shared" si="74"/>
        <v/>
      </c>
      <c r="M2284" s="38" t="str">
        <f t="shared" si="75"/>
        <v/>
      </c>
      <c r="N2284" s="38" t="str">
        <f t="shared" si="76"/>
        <v/>
      </c>
      <c r="O2284" s="38" t="str">
        <f t="shared" si="77"/>
        <v/>
      </c>
      <c r="P2284" s="38" t="str">
        <f t="shared" si="73"/>
        <v>19年月日</v>
      </c>
    </row>
    <row r="2285" spans="12:16" x14ac:dyDescent="0.4">
      <c r="L2285" s="38" t="str">
        <f t="shared" si="74"/>
        <v/>
      </c>
      <c r="M2285" s="38" t="str">
        <f t="shared" si="75"/>
        <v/>
      </c>
      <c r="N2285" s="38" t="str">
        <f t="shared" si="76"/>
        <v/>
      </c>
      <c r="O2285" s="38" t="str">
        <f t="shared" si="77"/>
        <v/>
      </c>
      <c r="P2285" s="38" t="str">
        <f t="shared" si="73"/>
        <v>19年月日</v>
      </c>
    </row>
    <row r="2286" spans="12:16" x14ac:dyDescent="0.4">
      <c r="L2286" s="38" t="str">
        <f t="shared" si="74"/>
        <v/>
      </c>
      <c r="M2286" s="38" t="str">
        <f t="shared" si="75"/>
        <v/>
      </c>
      <c r="N2286" s="38" t="str">
        <f t="shared" si="76"/>
        <v/>
      </c>
      <c r="O2286" s="38" t="str">
        <f t="shared" si="77"/>
        <v/>
      </c>
      <c r="P2286" s="38" t="str">
        <f t="shared" si="73"/>
        <v>19年月日</v>
      </c>
    </row>
    <row r="2287" spans="12:16" x14ac:dyDescent="0.4">
      <c r="L2287" s="38" t="str">
        <f t="shared" si="74"/>
        <v/>
      </c>
      <c r="M2287" s="38" t="str">
        <f t="shared" si="75"/>
        <v/>
      </c>
      <c r="N2287" s="38" t="str">
        <f t="shared" si="76"/>
        <v/>
      </c>
      <c r="O2287" s="38" t="str">
        <f t="shared" si="77"/>
        <v/>
      </c>
      <c r="P2287" s="38" t="str">
        <f t="shared" si="73"/>
        <v>19年月日</v>
      </c>
    </row>
    <row r="2288" spans="12:16" x14ac:dyDescent="0.4">
      <c r="L2288" s="38" t="str">
        <f t="shared" si="74"/>
        <v/>
      </c>
      <c r="M2288" s="38" t="str">
        <f t="shared" si="75"/>
        <v/>
      </c>
      <c r="N2288" s="38" t="str">
        <f t="shared" si="76"/>
        <v/>
      </c>
      <c r="O2288" s="38" t="str">
        <f t="shared" si="77"/>
        <v/>
      </c>
      <c r="P2288" s="38" t="str">
        <f t="shared" si="73"/>
        <v>19年月日</v>
      </c>
    </row>
    <row r="2289" spans="12:16" x14ac:dyDescent="0.4">
      <c r="L2289" s="38" t="str">
        <f t="shared" si="74"/>
        <v/>
      </c>
      <c r="M2289" s="38" t="str">
        <f t="shared" si="75"/>
        <v/>
      </c>
      <c r="N2289" s="38" t="str">
        <f t="shared" si="76"/>
        <v/>
      </c>
      <c r="O2289" s="38" t="str">
        <f t="shared" si="77"/>
        <v/>
      </c>
      <c r="P2289" s="38" t="str">
        <f t="shared" si="73"/>
        <v>19年月日</v>
      </c>
    </row>
    <row r="2290" spans="12:16" x14ac:dyDescent="0.4">
      <c r="L2290" s="38" t="str">
        <f t="shared" si="74"/>
        <v/>
      </c>
      <c r="M2290" s="38" t="str">
        <f t="shared" si="75"/>
        <v/>
      </c>
      <c r="N2290" s="38" t="str">
        <f t="shared" si="76"/>
        <v/>
      </c>
      <c r="O2290" s="38" t="str">
        <f t="shared" si="77"/>
        <v/>
      </c>
      <c r="P2290" s="38" t="str">
        <f t="shared" si="73"/>
        <v>19年月日</v>
      </c>
    </row>
    <row r="2291" spans="12:16" x14ac:dyDescent="0.4">
      <c r="L2291" s="38" t="str">
        <f t="shared" si="74"/>
        <v/>
      </c>
      <c r="M2291" s="38" t="str">
        <f t="shared" si="75"/>
        <v/>
      </c>
      <c r="N2291" s="38" t="str">
        <f t="shared" si="76"/>
        <v/>
      </c>
      <c r="O2291" s="38" t="str">
        <f t="shared" si="77"/>
        <v/>
      </c>
      <c r="P2291" s="38" t="str">
        <f t="shared" si="73"/>
        <v>19年月日</v>
      </c>
    </row>
    <row r="2292" spans="12:16" x14ac:dyDescent="0.4">
      <c r="L2292" s="38" t="str">
        <f t="shared" si="74"/>
        <v/>
      </c>
      <c r="M2292" s="38" t="str">
        <f t="shared" si="75"/>
        <v/>
      </c>
      <c r="N2292" s="38" t="str">
        <f t="shared" si="76"/>
        <v/>
      </c>
      <c r="O2292" s="38" t="str">
        <f t="shared" si="77"/>
        <v/>
      </c>
      <c r="P2292" s="38" t="str">
        <f t="shared" si="73"/>
        <v>19年月日</v>
      </c>
    </row>
    <row r="2293" spans="12:16" x14ac:dyDescent="0.4">
      <c r="L2293" s="38" t="str">
        <f t="shared" si="74"/>
        <v/>
      </c>
      <c r="M2293" s="38" t="str">
        <f t="shared" si="75"/>
        <v/>
      </c>
      <c r="N2293" s="38" t="str">
        <f t="shared" si="76"/>
        <v/>
      </c>
      <c r="O2293" s="38" t="str">
        <f t="shared" si="77"/>
        <v/>
      </c>
      <c r="P2293" s="38" t="str">
        <f t="shared" si="73"/>
        <v>19年月日</v>
      </c>
    </row>
    <row r="2294" spans="12:16" x14ac:dyDescent="0.4">
      <c r="L2294" s="38" t="str">
        <f t="shared" si="74"/>
        <v/>
      </c>
      <c r="M2294" s="38" t="str">
        <f t="shared" si="75"/>
        <v/>
      </c>
      <c r="N2294" s="38" t="str">
        <f t="shared" si="76"/>
        <v/>
      </c>
      <c r="O2294" s="38" t="str">
        <f t="shared" si="77"/>
        <v/>
      </c>
      <c r="P2294" s="38" t="str">
        <f t="shared" si="73"/>
        <v>19年月日</v>
      </c>
    </row>
    <row r="2295" spans="12:16" x14ac:dyDescent="0.4">
      <c r="L2295" s="38" t="str">
        <f t="shared" si="74"/>
        <v/>
      </c>
      <c r="M2295" s="38" t="str">
        <f t="shared" si="75"/>
        <v/>
      </c>
      <c r="N2295" s="38" t="str">
        <f t="shared" si="76"/>
        <v/>
      </c>
      <c r="O2295" s="38" t="str">
        <f t="shared" si="77"/>
        <v/>
      </c>
      <c r="P2295" s="38" t="str">
        <f t="shared" si="73"/>
        <v>19年月日</v>
      </c>
    </row>
    <row r="2296" spans="12:16" x14ac:dyDescent="0.4">
      <c r="L2296" s="38" t="str">
        <f t="shared" si="74"/>
        <v/>
      </c>
      <c r="M2296" s="38" t="str">
        <f t="shared" si="75"/>
        <v/>
      </c>
      <c r="N2296" s="38" t="str">
        <f t="shared" si="76"/>
        <v/>
      </c>
      <c r="O2296" s="38" t="str">
        <f t="shared" si="77"/>
        <v/>
      </c>
      <c r="P2296" s="38" t="str">
        <f t="shared" si="73"/>
        <v>19年月日</v>
      </c>
    </row>
    <row r="2297" spans="12:16" x14ac:dyDescent="0.4">
      <c r="L2297" s="38" t="str">
        <f t="shared" si="74"/>
        <v/>
      </c>
      <c r="M2297" s="38" t="str">
        <f t="shared" si="75"/>
        <v/>
      </c>
      <c r="N2297" s="38" t="str">
        <f t="shared" si="76"/>
        <v/>
      </c>
      <c r="O2297" s="38" t="str">
        <f t="shared" si="77"/>
        <v/>
      </c>
      <c r="P2297" s="38" t="str">
        <f t="shared" si="73"/>
        <v>19年月日</v>
      </c>
    </row>
    <row r="2298" spans="12:16" x14ac:dyDescent="0.4">
      <c r="L2298" s="38" t="str">
        <f t="shared" si="74"/>
        <v/>
      </c>
      <c r="M2298" s="38" t="str">
        <f t="shared" si="75"/>
        <v/>
      </c>
      <c r="N2298" s="38" t="str">
        <f t="shared" si="76"/>
        <v/>
      </c>
      <c r="O2298" s="38" t="str">
        <f t="shared" si="77"/>
        <v/>
      </c>
      <c r="P2298" s="38" t="str">
        <f t="shared" si="73"/>
        <v>19年月日</v>
      </c>
    </row>
    <row r="2299" spans="12:16" x14ac:dyDescent="0.4">
      <c r="L2299" s="38" t="str">
        <f t="shared" si="74"/>
        <v/>
      </c>
      <c r="M2299" s="38" t="str">
        <f t="shared" si="75"/>
        <v/>
      </c>
      <c r="N2299" s="38" t="str">
        <f t="shared" si="76"/>
        <v/>
      </c>
      <c r="O2299" s="38" t="str">
        <f t="shared" si="77"/>
        <v/>
      </c>
      <c r="P2299" s="38" t="str">
        <f t="shared" si="73"/>
        <v>19年月日</v>
      </c>
    </row>
    <row r="2300" spans="12:16" x14ac:dyDescent="0.4">
      <c r="L2300" s="38" t="str">
        <f t="shared" si="74"/>
        <v/>
      </c>
      <c r="M2300" s="38" t="str">
        <f t="shared" si="75"/>
        <v/>
      </c>
      <c r="N2300" s="38" t="str">
        <f t="shared" si="76"/>
        <v/>
      </c>
      <c r="O2300" s="38" t="str">
        <f t="shared" si="77"/>
        <v/>
      </c>
      <c r="P2300" s="38" t="str">
        <f t="shared" si="73"/>
        <v>19年月日</v>
      </c>
    </row>
    <row r="2301" spans="12:16" x14ac:dyDescent="0.4">
      <c r="L2301" s="38" t="str">
        <f t="shared" si="74"/>
        <v/>
      </c>
      <c r="M2301" s="38" t="str">
        <f t="shared" si="75"/>
        <v/>
      </c>
      <c r="N2301" s="38" t="str">
        <f t="shared" si="76"/>
        <v/>
      </c>
      <c r="O2301" s="38" t="str">
        <f t="shared" si="77"/>
        <v/>
      </c>
      <c r="P2301" s="38" t="str">
        <f t="shared" si="73"/>
        <v>19年月日</v>
      </c>
    </row>
    <row r="2302" spans="12:16" x14ac:dyDescent="0.4">
      <c r="L2302" s="38" t="str">
        <f t="shared" si="74"/>
        <v/>
      </c>
      <c r="M2302" s="38" t="str">
        <f t="shared" si="75"/>
        <v/>
      </c>
      <c r="N2302" s="38" t="str">
        <f t="shared" si="76"/>
        <v/>
      </c>
      <c r="O2302" s="38" t="str">
        <f t="shared" si="77"/>
        <v/>
      </c>
      <c r="P2302" s="38" t="str">
        <f t="shared" si="73"/>
        <v>19年月日</v>
      </c>
    </row>
    <row r="2303" spans="12:16" x14ac:dyDescent="0.4">
      <c r="L2303" s="38" t="str">
        <f t="shared" si="74"/>
        <v/>
      </c>
      <c r="M2303" s="38" t="str">
        <f t="shared" si="75"/>
        <v/>
      </c>
      <c r="N2303" s="38" t="str">
        <f t="shared" si="76"/>
        <v/>
      </c>
      <c r="O2303" s="38" t="str">
        <f t="shared" si="77"/>
        <v/>
      </c>
      <c r="P2303" s="38" t="str">
        <f t="shared" si="73"/>
        <v>19年月日</v>
      </c>
    </row>
    <row r="2304" spans="12:16" x14ac:dyDescent="0.4">
      <c r="L2304" s="38" t="str">
        <f t="shared" si="74"/>
        <v/>
      </c>
      <c r="M2304" s="38" t="str">
        <f t="shared" si="75"/>
        <v/>
      </c>
      <c r="N2304" s="38" t="str">
        <f t="shared" si="76"/>
        <v/>
      </c>
      <c r="O2304" s="38" t="str">
        <f t="shared" si="77"/>
        <v/>
      </c>
      <c r="P2304" s="38" t="str">
        <f t="shared" si="73"/>
        <v>19年月日</v>
      </c>
    </row>
    <row r="2305" spans="12:16" x14ac:dyDescent="0.4">
      <c r="L2305" s="38" t="str">
        <f t="shared" si="74"/>
        <v/>
      </c>
      <c r="M2305" s="38" t="str">
        <f t="shared" si="75"/>
        <v/>
      </c>
      <c r="N2305" s="38" t="str">
        <f t="shared" si="76"/>
        <v/>
      </c>
      <c r="O2305" s="38" t="str">
        <f t="shared" si="77"/>
        <v/>
      </c>
      <c r="P2305" s="38" t="str">
        <f t="shared" si="73"/>
        <v>19年月日</v>
      </c>
    </row>
    <row r="2306" spans="12:16" x14ac:dyDescent="0.4">
      <c r="L2306" s="38" t="str">
        <f t="shared" si="74"/>
        <v/>
      </c>
      <c r="M2306" s="38" t="str">
        <f t="shared" si="75"/>
        <v/>
      </c>
      <c r="N2306" s="38" t="str">
        <f t="shared" si="76"/>
        <v/>
      </c>
      <c r="O2306" s="38" t="str">
        <f t="shared" si="77"/>
        <v/>
      </c>
      <c r="P2306" s="38" t="str">
        <f t="shared" si="73"/>
        <v>19年月日</v>
      </c>
    </row>
    <row r="2307" spans="12:16" x14ac:dyDescent="0.4">
      <c r="L2307" s="38" t="str">
        <f t="shared" si="74"/>
        <v/>
      </c>
      <c r="M2307" s="38" t="str">
        <f t="shared" si="75"/>
        <v/>
      </c>
      <c r="N2307" s="38" t="str">
        <f t="shared" si="76"/>
        <v/>
      </c>
      <c r="O2307" s="38" t="str">
        <f t="shared" si="77"/>
        <v/>
      </c>
      <c r="P2307" s="38" t="str">
        <f t="shared" ref="P2307:P2370" si="78">IF(LEFT($E2307,1)="0","20","19")&amp;LEFT($E2307,2)&amp;"年"&amp;MID($E2307,3,2)&amp;"月"&amp;RIGHT($E2307,2)&amp;"日"</f>
        <v>19年月日</v>
      </c>
    </row>
    <row r="2308" spans="12:16" x14ac:dyDescent="0.4">
      <c r="L2308" s="38" t="str">
        <f t="shared" si="74"/>
        <v/>
      </c>
      <c r="M2308" s="38" t="str">
        <f t="shared" si="75"/>
        <v/>
      </c>
      <c r="N2308" s="38" t="str">
        <f t="shared" si="76"/>
        <v/>
      </c>
      <c r="O2308" s="38" t="str">
        <f t="shared" si="77"/>
        <v/>
      </c>
      <c r="P2308" s="38" t="str">
        <f t="shared" si="78"/>
        <v>19年月日</v>
      </c>
    </row>
    <row r="2309" spans="12:16" x14ac:dyDescent="0.4">
      <c r="L2309" s="38" t="str">
        <f t="shared" si="74"/>
        <v/>
      </c>
      <c r="M2309" s="38" t="str">
        <f t="shared" si="75"/>
        <v/>
      </c>
      <c r="N2309" s="38" t="str">
        <f t="shared" si="76"/>
        <v/>
      </c>
      <c r="O2309" s="38" t="str">
        <f t="shared" si="77"/>
        <v/>
      </c>
      <c r="P2309" s="38" t="str">
        <f t="shared" si="78"/>
        <v>19年月日</v>
      </c>
    </row>
    <row r="2310" spans="12:16" x14ac:dyDescent="0.4">
      <c r="L2310" s="38" t="str">
        <f t="shared" si="74"/>
        <v/>
      </c>
      <c r="M2310" s="38" t="str">
        <f t="shared" si="75"/>
        <v/>
      </c>
      <c r="N2310" s="38" t="str">
        <f t="shared" si="76"/>
        <v/>
      </c>
      <c r="O2310" s="38" t="str">
        <f t="shared" si="77"/>
        <v/>
      </c>
      <c r="P2310" s="38" t="str">
        <f t="shared" si="78"/>
        <v>19年月日</v>
      </c>
    </row>
    <row r="2311" spans="12:16" x14ac:dyDescent="0.4">
      <c r="L2311" s="38" t="str">
        <f t="shared" si="74"/>
        <v/>
      </c>
      <c r="M2311" s="38" t="str">
        <f t="shared" si="75"/>
        <v/>
      </c>
      <c r="N2311" s="38" t="str">
        <f t="shared" si="76"/>
        <v/>
      </c>
      <c r="O2311" s="38" t="str">
        <f t="shared" si="77"/>
        <v/>
      </c>
      <c r="P2311" s="38" t="str">
        <f t="shared" si="78"/>
        <v>19年月日</v>
      </c>
    </row>
    <row r="2312" spans="12:16" x14ac:dyDescent="0.4">
      <c r="L2312" s="38" t="str">
        <f t="shared" si="74"/>
        <v/>
      </c>
      <c r="M2312" s="38" t="str">
        <f t="shared" si="75"/>
        <v/>
      </c>
      <c r="N2312" s="38" t="str">
        <f t="shared" si="76"/>
        <v/>
      </c>
      <c r="O2312" s="38" t="str">
        <f t="shared" si="77"/>
        <v/>
      </c>
      <c r="P2312" s="38" t="str">
        <f t="shared" si="78"/>
        <v>19年月日</v>
      </c>
    </row>
    <row r="2313" spans="12:16" x14ac:dyDescent="0.4">
      <c r="L2313" s="38" t="str">
        <f t="shared" ref="L2313:L2376" si="79">IF($B2313="","",$C2313&amp;" ("&amp;$F2313&amp;")")</f>
        <v/>
      </c>
      <c r="M2313" s="38" t="str">
        <f t="shared" ref="M2313:M2376" si="80">IF($B2313="","",LEFT($E2313,2))</f>
        <v/>
      </c>
      <c r="N2313" s="38" t="str">
        <f t="shared" ref="N2313:N2376" si="81">IF($B2313="","",$I2313&amp;" "&amp;$H2313&amp;" ("&amp;$M2313&amp;")")</f>
        <v/>
      </c>
      <c r="O2313" s="38" t="str">
        <f t="shared" ref="O2313:O2376" si="82">IF($B2313="","",$O2312+1)</f>
        <v/>
      </c>
      <c r="P2313" s="38" t="str">
        <f t="shared" si="78"/>
        <v>19年月日</v>
      </c>
    </row>
    <row r="2314" spans="12:16" x14ac:dyDescent="0.4">
      <c r="L2314" s="38" t="str">
        <f t="shared" si="79"/>
        <v/>
      </c>
      <c r="M2314" s="38" t="str">
        <f t="shared" si="80"/>
        <v/>
      </c>
      <c r="N2314" s="38" t="str">
        <f t="shared" si="81"/>
        <v/>
      </c>
      <c r="O2314" s="38" t="str">
        <f t="shared" si="82"/>
        <v/>
      </c>
      <c r="P2314" s="38" t="str">
        <f t="shared" si="78"/>
        <v>19年月日</v>
      </c>
    </row>
    <row r="2315" spans="12:16" x14ac:dyDescent="0.4">
      <c r="L2315" s="38" t="str">
        <f t="shared" si="79"/>
        <v/>
      </c>
      <c r="M2315" s="38" t="str">
        <f t="shared" si="80"/>
        <v/>
      </c>
      <c r="N2315" s="38" t="str">
        <f t="shared" si="81"/>
        <v/>
      </c>
      <c r="O2315" s="38" t="str">
        <f t="shared" si="82"/>
        <v/>
      </c>
      <c r="P2315" s="38" t="str">
        <f t="shared" si="78"/>
        <v>19年月日</v>
      </c>
    </row>
    <row r="2316" spans="12:16" x14ac:dyDescent="0.4">
      <c r="L2316" s="38" t="str">
        <f t="shared" si="79"/>
        <v/>
      </c>
      <c r="M2316" s="38" t="str">
        <f t="shared" si="80"/>
        <v/>
      </c>
      <c r="N2316" s="38" t="str">
        <f t="shared" si="81"/>
        <v/>
      </c>
      <c r="O2316" s="38" t="str">
        <f t="shared" si="82"/>
        <v/>
      </c>
      <c r="P2316" s="38" t="str">
        <f t="shared" si="78"/>
        <v>19年月日</v>
      </c>
    </row>
    <row r="2317" spans="12:16" x14ac:dyDescent="0.4">
      <c r="L2317" s="38" t="str">
        <f t="shared" si="79"/>
        <v/>
      </c>
      <c r="M2317" s="38" t="str">
        <f t="shared" si="80"/>
        <v/>
      </c>
      <c r="N2317" s="38" t="str">
        <f t="shared" si="81"/>
        <v/>
      </c>
      <c r="O2317" s="38" t="str">
        <f t="shared" si="82"/>
        <v/>
      </c>
      <c r="P2317" s="38" t="str">
        <f t="shared" si="78"/>
        <v>19年月日</v>
      </c>
    </row>
    <row r="2318" spans="12:16" x14ac:dyDescent="0.4">
      <c r="L2318" s="38" t="str">
        <f t="shared" si="79"/>
        <v/>
      </c>
      <c r="M2318" s="38" t="str">
        <f t="shared" si="80"/>
        <v/>
      </c>
      <c r="N2318" s="38" t="str">
        <f t="shared" si="81"/>
        <v/>
      </c>
      <c r="O2318" s="38" t="str">
        <f t="shared" si="82"/>
        <v/>
      </c>
      <c r="P2318" s="38" t="str">
        <f t="shared" si="78"/>
        <v>19年月日</v>
      </c>
    </row>
    <row r="2319" spans="12:16" x14ac:dyDescent="0.4">
      <c r="L2319" s="38" t="str">
        <f t="shared" si="79"/>
        <v/>
      </c>
      <c r="M2319" s="38" t="str">
        <f t="shared" si="80"/>
        <v/>
      </c>
      <c r="N2319" s="38" t="str">
        <f t="shared" si="81"/>
        <v/>
      </c>
      <c r="O2319" s="38" t="str">
        <f t="shared" si="82"/>
        <v/>
      </c>
      <c r="P2319" s="38" t="str">
        <f t="shared" si="78"/>
        <v>19年月日</v>
      </c>
    </row>
    <row r="2320" spans="12:16" x14ac:dyDescent="0.4">
      <c r="L2320" s="38" t="str">
        <f t="shared" si="79"/>
        <v/>
      </c>
      <c r="M2320" s="38" t="str">
        <f t="shared" si="80"/>
        <v/>
      </c>
      <c r="N2320" s="38" t="str">
        <f t="shared" si="81"/>
        <v/>
      </c>
      <c r="O2320" s="38" t="str">
        <f t="shared" si="82"/>
        <v/>
      </c>
      <c r="P2320" s="38" t="str">
        <f t="shared" si="78"/>
        <v>19年月日</v>
      </c>
    </row>
    <row r="2321" spans="12:16" x14ac:dyDescent="0.4">
      <c r="L2321" s="38" t="str">
        <f t="shared" si="79"/>
        <v/>
      </c>
      <c r="M2321" s="38" t="str">
        <f t="shared" si="80"/>
        <v/>
      </c>
      <c r="N2321" s="38" t="str">
        <f t="shared" si="81"/>
        <v/>
      </c>
      <c r="O2321" s="38" t="str">
        <f t="shared" si="82"/>
        <v/>
      </c>
      <c r="P2321" s="38" t="str">
        <f t="shared" si="78"/>
        <v>19年月日</v>
      </c>
    </row>
    <row r="2322" spans="12:16" x14ac:dyDescent="0.4">
      <c r="L2322" s="38" t="str">
        <f t="shared" si="79"/>
        <v/>
      </c>
      <c r="M2322" s="38" t="str">
        <f t="shared" si="80"/>
        <v/>
      </c>
      <c r="N2322" s="38" t="str">
        <f t="shared" si="81"/>
        <v/>
      </c>
      <c r="O2322" s="38" t="str">
        <f t="shared" si="82"/>
        <v/>
      </c>
      <c r="P2322" s="38" t="str">
        <f t="shared" si="78"/>
        <v>19年月日</v>
      </c>
    </row>
    <row r="2323" spans="12:16" x14ac:dyDescent="0.4">
      <c r="L2323" s="38" t="str">
        <f t="shared" si="79"/>
        <v/>
      </c>
      <c r="M2323" s="38" t="str">
        <f t="shared" si="80"/>
        <v/>
      </c>
      <c r="N2323" s="38" t="str">
        <f t="shared" si="81"/>
        <v/>
      </c>
      <c r="O2323" s="38" t="str">
        <f t="shared" si="82"/>
        <v/>
      </c>
      <c r="P2323" s="38" t="str">
        <f t="shared" si="78"/>
        <v>19年月日</v>
      </c>
    </row>
    <row r="2324" spans="12:16" x14ac:dyDescent="0.4">
      <c r="L2324" s="38" t="str">
        <f t="shared" si="79"/>
        <v/>
      </c>
      <c r="M2324" s="38" t="str">
        <f t="shared" si="80"/>
        <v/>
      </c>
      <c r="N2324" s="38" t="str">
        <f t="shared" si="81"/>
        <v/>
      </c>
      <c r="O2324" s="38" t="str">
        <f t="shared" si="82"/>
        <v/>
      </c>
      <c r="P2324" s="38" t="str">
        <f t="shared" si="78"/>
        <v>19年月日</v>
      </c>
    </row>
    <row r="2325" spans="12:16" x14ac:dyDescent="0.4">
      <c r="L2325" s="38" t="str">
        <f t="shared" si="79"/>
        <v/>
      </c>
      <c r="M2325" s="38" t="str">
        <f t="shared" si="80"/>
        <v/>
      </c>
      <c r="N2325" s="38" t="str">
        <f t="shared" si="81"/>
        <v/>
      </c>
      <c r="O2325" s="38" t="str">
        <f t="shared" si="82"/>
        <v/>
      </c>
      <c r="P2325" s="38" t="str">
        <f t="shared" si="78"/>
        <v>19年月日</v>
      </c>
    </row>
    <row r="2326" spans="12:16" x14ac:dyDescent="0.4">
      <c r="L2326" s="38" t="str">
        <f t="shared" si="79"/>
        <v/>
      </c>
      <c r="M2326" s="38" t="str">
        <f t="shared" si="80"/>
        <v/>
      </c>
      <c r="N2326" s="38" t="str">
        <f t="shared" si="81"/>
        <v/>
      </c>
      <c r="O2326" s="38" t="str">
        <f t="shared" si="82"/>
        <v/>
      </c>
      <c r="P2326" s="38" t="str">
        <f t="shared" si="78"/>
        <v>19年月日</v>
      </c>
    </row>
    <row r="2327" spans="12:16" x14ac:dyDescent="0.4">
      <c r="L2327" s="38" t="str">
        <f t="shared" si="79"/>
        <v/>
      </c>
      <c r="M2327" s="38" t="str">
        <f t="shared" si="80"/>
        <v/>
      </c>
      <c r="N2327" s="38" t="str">
        <f t="shared" si="81"/>
        <v/>
      </c>
      <c r="O2327" s="38" t="str">
        <f t="shared" si="82"/>
        <v/>
      </c>
      <c r="P2327" s="38" t="str">
        <f t="shared" si="78"/>
        <v>19年月日</v>
      </c>
    </row>
    <row r="2328" spans="12:16" x14ac:dyDescent="0.4">
      <c r="L2328" s="38" t="str">
        <f t="shared" si="79"/>
        <v/>
      </c>
      <c r="M2328" s="38" t="str">
        <f t="shared" si="80"/>
        <v/>
      </c>
      <c r="N2328" s="38" t="str">
        <f t="shared" si="81"/>
        <v/>
      </c>
      <c r="O2328" s="38" t="str">
        <f t="shared" si="82"/>
        <v/>
      </c>
      <c r="P2328" s="38" t="str">
        <f t="shared" si="78"/>
        <v>19年月日</v>
      </c>
    </row>
    <row r="2329" spans="12:16" x14ac:dyDescent="0.4">
      <c r="L2329" s="38" t="str">
        <f t="shared" si="79"/>
        <v/>
      </c>
      <c r="M2329" s="38" t="str">
        <f t="shared" si="80"/>
        <v/>
      </c>
      <c r="N2329" s="38" t="str">
        <f t="shared" si="81"/>
        <v/>
      </c>
      <c r="O2329" s="38" t="str">
        <f t="shared" si="82"/>
        <v/>
      </c>
      <c r="P2329" s="38" t="str">
        <f t="shared" si="78"/>
        <v>19年月日</v>
      </c>
    </row>
    <row r="2330" spans="12:16" x14ac:dyDescent="0.4">
      <c r="L2330" s="38" t="str">
        <f t="shared" si="79"/>
        <v/>
      </c>
      <c r="M2330" s="38" t="str">
        <f t="shared" si="80"/>
        <v/>
      </c>
      <c r="N2330" s="38" t="str">
        <f t="shared" si="81"/>
        <v/>
      </c>
      <c r="O2330" s="38" t="str">
        <f t="shared" si="82"/>
        <v/>
      </c>
      <c r="P2330" s="38" t="str">
        <f t="shared" si="78"/>
        <v>19年月日</v>
      </c>
    </row>
    <row r="2331" spans="12:16" x14ac:dyDescent="0.4">
      <c r="L2331" s="38" t="str">
        <f t="shared" si="79"/>
        <v/>
      </c>
      <c r="M2331" s="38" t="str">
        <f t="shared" si="80"/>
        <v/>
      </c>
      <c r="N2331" s="38" t="str">
        <f t="shared" si="81"/>
        <v/>
      </c>
      <c r="O2331" s="38" t="str">
        <f t="shared" si="82"/>
        <v/>
      </c>
      <c r="P2331" s="38" t="str">
        <f t="shared" si="78"/>
        <v>19年月日</v>
      </c>
    </row>
    <row r="2332" spans="12:16" x14ac:dyDescent="0.4">
      <c r="L2332" s="38" t="str">
        <f t="shared" si="79"/>
        <v/>
      </c>
      <c r="M2332" s="38" t="str">
        <f t="shared" si="80"/>
        <v/>
      </c>
      <c r="N2332" s="38" t="str">
        <f t="shared" si="81"/>
        <v/>
      </c>
      <c r="O2332" s="38" t="str">
        <f t="shared" si="82"/>
        <v/>
      </c>
      <c r="P2332" s="38" t="str">
        <f t="shared" si="78"/>
        <v>19年月日</v>
      </c>
    </row>
    <row r="2333" spans="12:16" x14ac:dyDescent="0.4">
      <c r="L2333" s="38" t="str">
        <f t="shared" si="79"/>
        <v/>
      </c>
      <c r="M2333" s="38" t="str">
        <f t="shared" si="80"/>
        <v/>
      </c>
      <c r="N2333" s="38" t="str">
        <f t="shared" si="81"/>
        <v/>
      </c>
      <c r="O2333" s="38" t="str">
        <f t="shared" si="82"/>
        <v/>
      </c>
      <c r="P2333" s="38" t="str">
        <f t="shared" si="78"/>
        <v>19年月日</v>
      </c>
    </row>
    <row r="2334" spans="12:16" x14ac:dyDescent="0.4">
      <c r="L2334" s="38" t="str">
        <f t="shared" si="79"/>
        <v/>
      </c>
      <c r="M2334" s="38" t="str">
        <f t="shared" si="80"/>
        <v/>
      </c>
      <c r="N2334" s="38" t="str">
        <f t="shared" si="81"/>
        <v/>
      </c>
      <c r="O2334" s="38" t="str">
        <f t="shared" si="82"/>
        <v/>
      </c>
      <c r="P2334" s="38" t="str">
        <f t="shared" si="78"/>
        <v>19年月日</v>
      </c>
    </row>
    <row r="2335" spans="12:16" x14ac:dyDescent="0.4">
      <c r="L2335" s="38" t="str">
        <f t="shared" si="79"/>
        <v/>
      </c>
      <c r="M2335" s="38" t="str">
        <f t="shared" si="80"/>
        <v/>
      </c>
      <c r="N2335" s="38" t="str">
        <f t="shared" si="81"/>
        <v/>
      </c>
      <c r="O2335" s="38" t="str">
        <f t="shared" si="82"/>
        <v/>
      </c>
      <c r="P2335" s="38" t="str">
        <f t="shared" si="78"/>
        <v>19年月日</v>
      </c>
    </row>
    <row r="2336" spans="12:16" x14ac:dyDescent="0.4">
      <c r="L2336" s="38" t="str">
        <f t="shared" si="79"/>
        <v/>
      </c>
      <c r="M2336" s="38" t="str">
        <f t="shared" si="80"/>
        <v/>
      </c>
      <c r="N2336" s="38" t="str">
        <f t="shared" si="81"/>
        <v/>
      </c>
      <c r="O2336" s="38" t="str">
        <f t="shared" si="82"/>
        <v/>
      </c>
      <c r="P2336" s="38" t="str">
        <f t="shared" si="78"/>
        <v>19年月日</v>
      </c>
    </row>
    <row r="2337" spans="12:16" x14ac:dyDescent="0.4">
      <c r="L2337" s="38" t="str">
        <f t="shared" si="79"/>
        <v/>
      </c>
      <c r="M2337" s="38" t="str">
        <f t="shared" si="80"/>
        <v/>
      </c>
      <c r="N2337" s="38" t="str">
        <f t="shared" si="81"/>
        <v/>
      </c>
      <c r="O2337" s="38" t="str">
        <f t="shared" si="82"/>
        <v/>
      </c>
      <c r="P2337" s="38" t="str">
        <f t="shared" si="78"/>
        <v>19年月日</v>
      </c>
    </row>
    <row r="2338" spans="12:16" x14ac:dyDescent="0.4">
      <c r="L2338" s="38" t="str">
        <f t="shared" si="79"/>
        <v/>
      </c>
      <c r="M2338" s="38" t="str">
        <f t="shared" si="80"/>
        <v/>
      </c>
      <c r="N2338" s="38" t="str">
        <f t="shared" si="81"/>
        <v/>
      </c>
      <c r="O2338" s="38" t="str">
        <f t="shared" si="82"/>
        <v/>
      </c>
      <c r="P2338" s="38" t="str">
        <f t="shared" si="78"/>
        <v>19年月日</v>
      </c>
    </row>
    <row r="2339" spans="12:16" x14ac:dyDescent="0.4">
      <c r="L2339" s="38" t="str">
        <f t="shared" si="79"/>
        <v/>
      </c>
      <c r="M2339" s="38" t="str">
        <f t="shared" si="80"/>
        <v/>
      </c>
      <c r="N2339" s="38" t="str">
        <f t="shared" si="81"/>
        <v/>
      </c>
      <c r="O2339" s="38" t="str">
        <f t="shared" si="82"/>
        <v/>
      </c>
      <c r="P2339" s="38" t="str">
        <f t="shared" si="78"/>
        <v>19年月日</v>
      </c>
    </row>
    <row r="2340" spans="12:16" x14ac:dyDescent="0.4">
      <c r="L2340" s="38" t="str">
        <f t="shared" si="79"/>
        <v/>
      </c>
      <c r="M2340" s="38" t="str">
        <f t="shared" si="80"/>
        <v/>
      </c>
      <c r="N2340" s="38" t="str">
        <f t="shared" si="81"/>
        <v/>
      </c>
      <c r="O2340" s="38" t="str">
        <f t="shared" si="82"/>
        <v/>
      </c>
      <c r="P2340" s="38" t="str">
        <f t="shared" si="78"/>
        <v>19年月日</v>
      </c>
    </row>
    <row r="2341" spans="12:16" x14ac:dyDescent="0.4">
      <c r="L2341" s="38" t="str">
        <f t="shared" si="79"/>
        <v/>
      </c>
      <c r="M2341" s="38" t="str">
        <f t="shared" si="80"/>
        <v/>
      </c>
      <c r="N2341" s="38" t="str">
        <f t="shared" si="81"/>
        <v/>
      </c>
      <c r="O2341" s="38" t="str">
        <f t="shared" si="82"/>
        <v/>
      </c>
      <c r="P2341" s="38" t="str">
        <f t="shared" si="78"/>
        <v>19年月日</v>
      </c>
    </row>
    <row r="2342" spans="12:16" x14ac:dyDescent="0.4">
      <c r="L2342" s="38" t="str">
        <f t="shared" si="79"/>
        <v/>
      </c>
      <c r="M2342" s="38" t="str">
        <f t="shared" si="80"/>
        <v/>
      </c>
      <c r="N2342" s="38" t="str">
        <f t="shared" si="81"/>
        <v/>
      </c>
      <c r="O2342" s="38" t="str">
        <f t="shared" si="82"/>
        <v/>
      </c>
      <c r="P2342" s="38" t="str">
        <f t="shared" si="78"/>
        <v>19年月日</v>
      </c>
    </row>
    <row r="2343" spans="12:16" x14ac:dyDescent="0.4">
      <c r="L2343" s="38" t="str">
        <f t="shared" si="79"/>
        <v/>
      </c>
      <c r="M2343" s="38" t="str">
        <f t="shared" si="80"/>
        <v/>
      </c>
      <c r="N2343" s="38" t="str">
        <f t="shared" si="81"/>
        <v/>
      </c>
      <c r="O2343" s="38" t="str">
        <f t="shared" si="82"/>
        <v/>
      </c>
      <c r="P2343" s="38" t="str">
        <f t="shared" si="78"/>
        <v>19年月日</v>
      </c>
    </row>
    <row r="2344" spans="12:16" x14ac:dyDescent="0.4">
      <c r="L2344" s="38" t="str">
        <f t="shared" si="79"/>
        <v/>
      </c>
      <c r="M2344" s="38" t="str">
        <f t="shared" si="80"/>
        <v/>
      </c>
      <c r="N2344" s="38" t="str">
        <f t="shared" si="81"/>
        <v/>
      </c>
      <c r="O2344" s="38" t="str">
        <f t="shared" si="82"/>
        <v/>
      </c>
      <c r="P2344" s="38" t="str">
        <f t="shared" si="78"/>
        <v>19年月日</v>
      </c>
    </row>
    <row r="2345" spans="12:16" x14ac:dyDescent="0.4">
      <c r="L2345" s="38" t="str">
        <f t="shared" si="79"/>
        <v/>
      </c>
      <c r="M2345" s="38" t="str">
        <f t="shared" si="80"/>
        <v/>
      </c>
      <c r="N2345" s="38" t="str">
        <f t="shared" si="81"/>
        <v/>
      </c>
      <c r="O2345" s="38" t="str">
        <f t="shared" si="82"/>
        <v/>
      </c>
      <c r="P2345" s="38" t="str">
        <f t="shared" si="78"/>
        <v>19年月日</v>
      </c>
    </row>
    <row r="2346" spans="12:16" x14ac:dyDescent="0.4">
      <c r="L2346" s="38" t="str">
        <f t="shared" si="79"/>
        <v/>
      </c>
      <c r="M2346" s="38" t="str">
        <f t="shared" si="80"/>
        <v/>
      </c>
      <c r="N2346" s="38" t="str">
        <f t="shared" si="81"/>
        <v/>
      </c>
      <c r="O2346" s="38" t="str">
        <f t="shared" si="82"/>
        <v/>
      </c>
      <c r="P2346" s="38" t="str">
        <f t="shared" si="78"/>
        <v>19年月日</v>
      </c>
    </row>
    <row r="2347" spans="12:16" x14ac:dyDescent="0.4">
      <c r="L2347" s="38" t="str">
        <f t="shared" si="79"/>
        <v/>
      </c>
      <c r="M2347" s="38" t="str">
        <f t="shared" si="80"/>
        <v/>
      </c>
      <c r="N2347" s="38" t="str">
        <f t="shared" si="81"/>
        <v/>
      </c>
      <c r="O2347" s="38" t="str">
        <f t="shared" si="82"/>
        <v/>
      </c>
      <c r="P2347" s="38" t="str">
        <f t="shared" si="78"/>
        <v>19年月日</v>
      </c>
    </row>
    <row r="2348" spans="12:16" x14ac:dyDescent="0.4">
      <c r="L2348" s="38" t="str">
        <f t="shared" si="79"/>
        <v/>
      </c>
      <c r="M2348" s="38" t="str">
        <f t="shared" si="80"/>
        <v/>
      </c>
      <c r="N2348" s="38" t="str">
        <f t="shared" si="81"/>
        <v/>
      </c>
      <c r="O2348" s="38" t="str">
        <f t="shared" si="82"/>
        <v/>
      </c>
      <c r="P2348" s="38" t="str">
        <f t="shared" si="78"/>
        <v>19年月日</v>
      </c>
    </row>
    <row r="2349" spans="12:16" x14ac:dyDescent="0.4">
      <c r="L2349" s="38" t="str">
        <f t="shared" si="79"/>
        <v/>
      </c>
      <c r="M2349" s="38" t="str">
        <f t="shared" si="80"/>
        <v/>
      </c>
      <c r="N2349" s="38" t="str">
        <f t="shared" si="81"/>
        <v/>
      </c>
      <c r="O2349" s="38" t="str">
        <f t="shared" si="82"/>
        <v/>
      </c>
      <c r="P2349" s="38" t="str">
        <f t="shared" si="78"/>
        <v>19年月日</v>
      </c>
    </row>
    <row r="2350" spans="12:16" x14ac:dyDescent="0.4">
      <c r="L2350" s="38" t="str">
        <f t="shared" si="79"/>
        <v/>
      </c>
      <c r="M2350" s="38" t="str">
        <f t="shared" si="80"/>
        <v/>
      </c>
      <c r="N2350" s="38" t="str">
        <f t="shared" si="81"/>
        <v/>
      </c>
      <c r="O2350" s="38" t="str">
        <f t="shared" si="82"/>
        <v/>
      </c>
      <c r="P2350" s="38" t="str">
        <f t="shared" si="78"/>
        <v>19年月日</v>
      </c>
    </row>
    <row r="2351" spans="12:16" x14ac:dyDescent="0.4">
      <c r="L2351" s="38" t="str">
        <f t="shared" si="79"/>
        <v/>
      </c>
      <c r="M2351" s="38" t="str">
        <f t="shared" si="80"/>
        <v/>
      </c>
      <c r="N2351" s="38" t="str">
        <f t="shared" si="81"/>
        <v/>
      </c>
      <c r="O2351" s="38" t="str">
        <f t="shared" si="82"/>
        <v/>
      </c>
      <c r="P2351" s="38" t="str">
        <f t="shared" si="78"/>
        <v>19年月日</v>
      </c>
    </row>
    <row r="2352" spans="12:16" x14ac:dyDescent="0.4">
      <c r="L2352" s="38" t="str">
        <f t="shared" si="79"/>
        <v/>
      </c>
      <c r="M2352" s="38" t="str">
        <f t="shared" si="80"/>
        <v/>
      </c>
      <c r="N2352" s="38" t="str">
        <f t="shared" si="81"/>
        <v/>
      </c>
      <c r="O2352" s="38" t="str">
        <f t="shared" si="82"/>
        <v/>
      </c>
      <c r="P2352" s="38" t="str">
        <f t="shared" si="78"/>
        <v>19年月日</v>
      </c>
    </row>
    <row r="2353" spans="12:16" x14ac:dyDescent="0.4">
      <c r="L2353" s="38" t="str">
        <f t="shared" si="79"/>
        <v/>
      </c>
      <c r="M2353" s="38" t="str">
        <f t="shared" si="80"/>
        <v/>
      </c>
      <c r="N2353" s="38" t="str">
        <f t="shared" si="81"/>
        <v/>
      </c>
      <c r="O2353" s="38" t="str">
        <f t="shared" si="82"/>
        <v/>
      </c>
      <c r="P2353" s="38" t="str">
        <f t="shared" si="78"/>
        <v>19年月日</v>
      </c>
    </row>
    <row r="2354" spans="12:16" x14ac:dyDescent="0.4">
      <c r="L2354" s="38" t="str">
        <f t="shared" si="79"/>
        <v/>
      </c>
      <c r="M2354" s="38" t="str">
        <f t="shared" si="80"/>
        <v/>
      </c>
      <c r="N2354" s="38" t="str">
        <f t="shared" si="81"/>
        <v/>
      </c>
      <c r="O2354" s="38" t="str">
        <f t="shared" si="82"/>
        <v/>
      </c>
      <c r="P2354" s="38" t="str">
        <f t="shared" si="78"/>
        <v>19年月日</v>
      </c>
    </row>
    <row r="2355" spans="12:16" x14ac:dyDescent="0.4">
      <c r="L2355" s="38" t="str">
        <f t="shared" si="79"/>
        <v/>
      </c>
      <c r="M2355" s="38" t="str">
        <f t="shared" si="80"/>
        <v/>
      </c>
      <c r="N2355" s="38" t="str">
        <f t="shared" si="81"/>
        <v/>
      </c>
      <c r="O2355" s="38" t="str">
        <f t="shared" si="82"/>
        <v/>
      </c>
      <c r="P2355" s="38" t="str">
        <f t="shared" si="78"/>
        <v>19年月日</v>
      </c>
    </row>
    <row r="2356" spans="12:16" x14ac:dyDescent="0.4">
      <c r="L2356" s="38" t="str">
        <f t="shared" si="79"/>
        <v/>
      </c>
      <c r="M2356" s="38" t="str">
        <f t="shared" si="80"/>
        <v/>
      </c>
      <c r="N2356" s="38" t="str">
        <f t="shared" si="81"/>
        <v/>
      </c>
      <c r="O2356" s="38" t="str">
        <f t="shared" si="82"/>
        <v/>
      </c>
      <c r="P2356" s="38" t="str">
        <f t="shared" si="78"/>
        <v>19年月日</v>
      </c>
    </row>
    <row r="2357" spans="12:16" x14ac:dyDescent="0.4">
      <c r="L2357" s="38" t="str">
        <f t="shared" si="79"/>
        <v/>
      </c>
      <c r="M2357" s="38" t="str">
        <f t="shared" si="80"/>
        <v/>
      </c>
      <c r="N2357" s="38" t="str">
        <f t="shared" si="81"/>
        <v/>
      </c>
      <c r="O2357" s="38" t="str">
        <f t="shared" si="82"/>
        <v/>
      </c>
      <c r="P2357" s="38" t="str">
        <f t="shared" si="78"/>
        <v>19年月日</v>
      </c>
    </row>
    <row r="2358" spans="12:16" x14ac:dyDescent="0.4">
      <c r="L2358" s="38" t="str">
        <f t="shared" si="79"/>
        <v/>
      </c>
      <c r="M2358" s="38" t="str">
        <f t="shared" si="80"/>
        <v/>
      </c>
      <c r="N2358" s="38" t="str">
        <f t="shared" si="81"/>
        <v/>
      </c>
      <c r="O2358" s="38" t="str">
        <f t="shared" si="82"/>
        <v/>
      </c>
      <c r="P2358" s="38" t="str">
        <f t="shared" si="78"/>
        <v>19年月日</v>
      </c>
    </row>
    <row r="2359" spans="12:16" x14ac:dyDescent="0.4">
      <c r="L2359" s="38" t="str">
        <f t="shared" si="79"/>
        <v/>
      </c>
      <c r="M2359" s="38" t="str">
        <f t="shared" si="80"/>
        <v/>
      </c>
      <c r="N2359" s="38" t="str">
        <f t="shared" si="81"/>
        <v/>
      </c>
      <c r="O2359" s="38" t="str">
        <f t="shared" si="82"/>
        <v/>
      </c>
      <c r="P2359" s="38" t="str">
        <f t="shared" si="78"/>
        <v>19年月日</v>
      </c>
    </row>
    <row r="2360" spans="12:16" x14ac:dyDescent="0.4">
      <c r="L2360" s="38" t="str">
        <f t="shared" si="79"/>
        <v/>
      </c>
      <c r="M2360" s="38" t="str">
        <f t="shared" si="80"/>
        <v/>
      </c>
      <c r="N2360" s="38" t="str">
        <f t="shared" si="81"/>
        <v/>
      </c>
      <c r="O2360" s="38" t="str">
        <f t="shared" si="82"/>
        <v/>
      </c>
      <c r="P2360" s="38" t="str">
        <f t="shared" si="78"/>
        <v>19年月日</v>
      </c>
    </row>
    <row r="2361" spans="12:16" x14ac:dyDescent="0.4">
      <c r="L2361" s="38" t="str">
        <f t="shared" si="79"/>
        <v/>
      </c>
      <c r="M2361" s="38" t="str">
        <f t="shared" si="80"/>
        <v/>
      </c>
      <c r="N2361" s="38" t="str">
        <f t="shared" si="81"/>
        <v/>
      </c>
      <c r="O2361" s="38" t="str">
        <f t="shared" si="82"/>
        <v/>
      </c>
      <c r="P2361" s="38" t="str">
        <f t="shared" si="78"/>
        <v>19年月日</v>
      </c>
    </row>
    <row r="2362" spans="12:16" x14ac:dyDescent="0.4">
      <c r="L2362" s="38" t="str">
        <f t="shared" si="79"/>
        <v/>
      </c>
      <c r="M2362" s="38" t="str">
        <f t="shared" si="80"/>
        <v/>
      </c>
      <c r="N2362" s="38" t="str">
        <f t="shared" si="81"/>
        <v/>
      </c>
      <c r="O2362" s="38" t="str">
        <f t="shared" si="82"/>
        <v/>
      </c>
      <c r="P2362" s="38" t="str">
        <f t="shared" si="78"/>
        <v>19年月日</v>
      </c>
    </row>
    <row r="2363" spans="12:16" x14ac:dyDescent="0.4">
      <c r="L2363" s="38" t="str">
        <f t="shared" si="79"/>
        <v/>
      </c>
      <c r="M2363" s="38" t="str">
        <f t="shared" si="80"/>
        <v/>
      </c>
      <c r="N2363" s="38" t="str">
        <f t="shared" si="81"/>
        <v/>
      </c>
      <c r="O2363" s="38" t="str">
        <f t="shared" si="82"/>
        <v/>
      </c>
      <c r="P2363" s="38" t="str">
        <f t="shared" si="78"/>
        <v>19年月日</v>
      </c>
    </row>
    <row r="2364" spans="12:16" x14ac:dyDescent="0.4">
      <c r="L2364" s="38" t="str">
        <f t="shared" si="79"/>
        <v/>
      </c>
      <c r="M2364" s="38" t="str">
        <f t="shared" si="80"/>
        <v/>
      </c>
      <c r="N2364" s="38" t="str">
        <f t="shared" si="81"/>
        <v/>
      </c>
      <c r="O2364" s="38" t="str">
        <f t="shared" si="82"/>
        <v/>
      </c>
      <c r="P2364" s="38" t="str">
        <f t="shared" si="78"/>
        <v>19年月日</v>
      </c>
    </row>
    <row r="2365" spans="12:16" x14ac:dyDescent="0.4">
      <c r="L2365" s="38" t="str">
        <f t="shared" si="79"/>
        <v/>
      </c>
      <c r="M2365" s="38" t="str">
        <f t="shared" si="80"/>
        <v/>
      </c>
      <c r="N2365" s="38" t="str">
        <f t="shared" si="81"/>
        <v/>
      </c>
      <c r="O2365" s="38" t="str">
        <f t="shared" si="82"/>
        <v/>
      </c>
      <c r="P2365" s="38" t="str">
        <f t="shared" si="78"/>
        <v>19年月日</v>
      </c>
    </row>
    <row r="2366" spans="12:16" x14ac:dyDescent="0.4">
      <c r="L2366" s="38" t="str">
        <f t="shared" si="79"/>
        <v/>
      </c>
      <c r="M2366" s="38" t="str">
        <f t="shared" si="80"/>
        <v/>
      </c>
      <c r="N2366" s="38" t="str">
        <f t="shared" si="81"/>
        <v/>
      </c>
      <c r="O2366" s="38" t="str">
        <f t="shared" si="82"/>
        <v/>
      </c>
      <c r="P2366" s="38" t="str">
        <f t="shared" si="78"/>
        <v>19年月日</v>
      </c>
    </row>
    <row r="2367" spans="12:16" x14ac:dyDescent="0.4">
      <c r="L2367" s="38" t="str">
        <f t="shared" si="79"/>
        <v/>
      </c>
      <c r="M2367" s="38" t="str">
        <f t="shared" si="80"/>
        <v/>
      </c>
      <c r="N2367" s="38" t="str">
        <f t="shared" si="81"/>
        <v/>
      </c>
      <c r="O2367" s="38" t="str">
        <f t="shared" si="82"/>
        <v/>
      </c>
      <c r="P2367" s="38" t="str">
        <f t="shared" si="78"/>
        <v>19年月日</v>
      </c>
    </row>
    <row r="2368" spans="12:16" x14ac:dyDescent="0.4">
      <c r="L2368" s="38" t="str">
        <f t="shared" si="79"/>
        <v/>
      </c>
      <c r="M2368" s="38" t="str">
        <f t="shared" si="80"/>
        <v/>
      </c>
      <c r="N2368" s="38" t="str">
        <f t="shared" si="81"/>
        <v/>
      </c>
      <c r="O2368" s="38" t="str">
        <f t="shared" si="82"/>
        <v/>
      </c>
      <c r="P2368" s="38" t="str">
        <f t="shared" si="78"/>
        <v>19年月日</v>
      </c>
    </row>
    <row r="2369" spans="12:16" x14ac:dyDescent="0.4">
      <c r="L2369" s="38" t="str">
        <f t="shared" si="79"/>
        <v/>
      </c>
      <c r="M2369" s="38" t="str">
        <f t="shared" si="80"/>
        <v/>
      </c>
      <c r="N2369" s="38" t="str">
        <f t="shared" si="81"/>
        <v/>
      </c>
      <c r="O2369" s="38" t="str">
        <f t="shared" si="82"/>
        <v/>
      </c>
      <c r="P2369" s="38" t="str">
        <f t="shared" si="78"/>
        <v>19年月日</v>
      </c>
    </row>
    <row r="2370" spans="12:16" x14ac:dyDescent="0.4">
      <c r="L2370" s="38" t="str">
        <f t="shared" si="79"/>
        <v/>
      </c>
      <c r="M2370" s="38" t="str">
        <f t="shared" si="80"/>
        <v/>
      </c>
      <c r="N2370" s="38" t="str">
        <f t="shared" si="81"/>
        <v/>
      </c>
      <c r="O2370" s="38" t="str">
        <f t="shared" si="82"/>
        <v/>
      </c>
      <c r="P2370" s="38" t="str">
        <f t="shared" si="78"/>
        <v>19年月日</v>
      </c>
    </row>
    <row r="2371" spans="12:16" x14ac:dyDescent="0.4">
      <c r="L2371" s="38" t="str">
        <f t="shared" si="79"/>
        <v/>
      </c>
      <c r="M2371" s="38" t="str">
        <f t="shared" si="80"/>
        <v/>
      </c>
      <c r="N2371" s="38" t="str">
        <f t="shared" si="81"/>
        <v/>
      </c>
      <c r="O2371" s="38" t="str">
        <f t="shared" si="82"/>
        <v/>
      </c>
      <c r="P2371" s="38" t="str">
        <f t="shared" ref="P2371:P2434" si="83">IF(LEFT($E2371,1)="0","20","19")&amp;LEFT($E2371,2)&amp;"年"&amp;MID($E2371,3,2)&amp;"月"&amp;RIGHT($E2371,2)&amp;"日"</f>
        <v>19年月日</v>
      </c>
    </row>
    <row r="2372" spans="12:16" x14ac:dyDescent="0.4">
      <c r="L2372" s="38" t="str">
        <f t="shared" si="79"/>
        <v/>
      </c>
      <c r="M2372" s="38" t="str">
        <f t="shared" si="80"/>
        <v/>
      </c>
      <c r="N2372" s="38" t="str">
        <f t="shared" si="81"/>
        <v/>
      </c>
      <c r="O2372" s="38" t="str">
        <f t="shared" si="82"/>
        <v/>
      </c>
      <c r="P2372" s="38" t="str">
        <f t="shared" si="83"/>
        <v>19年月日</v>
      </c>
    </row>
    <row r="2373" spans="12:16" x14ac:dyDescent="0.4">
      <c r="L2373" s="38" t="str">
        <f t="shared" si="79"/>
        <v/>
      </c>
      <c r="M2373" s="38" t="str">
        <f t="shared" si="80"/>
        <v/>
      </c>
      <c r="N2373" s="38" t="str">
        <f t="shared" si="81"/>
        <v/>
      </c>
      <c r="O2373" s="38" t="str">
        <f t="shared" si="82"/>
        <v/>
      </c>
      <c r="P2373" s="38" t="str">
        <f t="shared" si="83"/>
        <v>19年月日</v>
      </c>
    </row>
    <row r="2374" spans="12:16" x14ac:dyDescent="0.4">
      <c r="L2374" s="38" t="str">
        <f t="shared" si="79"/>
        <v/>
      </c>
      <c r="M2374" s="38" t="str">
        <f t="shared" si="80"/>
        <v/>
      </c>
      <c r="N2374" s="38" t="str">
        <f t="shared" si="81"/>
        <v/>
      </c>
      <c r="O2374" s="38" t="str">
        <f t="shared" si="82"/>
        <v/>
      </c>
      <c r="P2374" s="38" t="str">
        <f t="shared" si="83"/>
        <v>19年月日</v>
      </c>
    </row>
    <row r="2375" spans="12:16" x14ac:dyDescent="0.4">
      <c r="L2375" s="38" t="str">
        <f t="shared" si="79"/>
        <v/>
      </c>
      <c r="M2375" s="38" t="str">
        <f t="shared" si="80"/>
        <v/>
      </c>
      <c r="N2375" s="38" t="str">
        <f t="shared" si="81"/>
        <v/>
      </c>
      <c r="O2375" s="38" t="str">
        <f t="shared" si="82"/>
        <v/>
      </c>
      <c r="P2375" s="38" t="str">
        <f t="shared" si="83"/>
        <v>19年月日</v>
      </c>
    </row>
    <row r="2376" spans="12:16" x14ac:dyDescent="0.4">
      <c r="L2376" s="38" t="str">
        <f t="shared" si="79"/>
        <v/>
      </c>
      <c r="M2376" s="38" t="str">
        <f t="shared" si="80"/>
        <v/>
      </c>
      <c r="N2376" s="38" t="str">
        <f t="shared" si="81"/>
        <v/>
      </c>
      <c r="O2376" s="38" t="str">
        <f t="shared" si="82"/>
        <v/>
      </c>
      <c r="P2376" s="38" t="str">
        <f t="shared" si="83"/>
        <v>19年月日</v>
      </c>
    </row>
    <row r="2377" spans="12:16" x14ac:dyDescent="0.4">
      <c r="L2377" s="38" t="str">
        <f t="shared" ref="L2377:L2440" si="84">IF($B2377="","",$C2377&amp;" ("&amp;$F2377&amp;")")</f>
        <v/>
      </c>
      <c r="M2377" s="38" t="str">
        <f t="shared" ref="M2377:M2440" si="85">IF($B2377="","",LEFT($E2377,2))</f>
        <v/>
      </c>
      <c r="N2377" s="38" t="str">
        <f t="shared" ref="N2377:N2440" si="86">IF($B2377="","",$I2377&amp;" "&amp;$H2377&amp;" ("&amp;$M2377&amp;")")</f>
        <v/>
      </c>
      <c r="O2377" s="38" t="str">
        <f t="shared" ref="O2377:O2440" si="87">IF($B2377="","",$O2376+1)</f>
        <v/>
      </c>
      <c r="P2377" s="38" t="str">
        <f t="shared" si="83"/>
        <v>19年月日</v>
      </c>
    </row>
    <row r="2378" spans="12:16" x14ac:dyDescent="0.4">
      <c r="L2378" s="38" t="str">
        <f t="shared" si="84"/>
        <v/>
      </c>
      <c r="M2378" s="38" t="str">
        <f t="shared" si="85"/>
        <v/>
      </c>
      <c r="N2378" s="38" t="str">
        <f t="shared" si="86"/>
        <v/>
      </c>
      <c r="O2378" s="38" t="str">
        <f t="shared" si="87"/>
        <v/>
      </c>
      <c r="P2378" s="38" t="str">
        <f t="shared" si="83"/>
        <v>19年月日</v>
      </c>
    </row>
    <row r="2379" spans="12:16" x14ac:dyDescent="0.4">
      <c r="L2379" s="38" t="str">
        <f t="shared" si="84"/>
        <v/>
      </c>
      <c r="M2379" s="38" t="str">
        <f t="shared" si="85"/>
        <v/>
      </c>
      <c r="N2379" s="38" t="str">
        <f t="shared" si="86"/>
        <v/>
      </c>
      <c r="O2379" s="38" t="str">
        <f t="shared" si="87"/>
        <v/>
      </c>
      <c r="P2379" s="38" t="str">
        <f t="shared" si="83"/>
        <v>19年月日</v>
      </c>
    </row>
    <row r="2380" spans="12:16" x14ac:dyDescent="0.4">
      <c r="L2380" s="38" t="str">
        <f t="shared" si="84"/>
        <v/>
      </c>
      <c r="M2380" s="38" t="str">
        <f t="shared" si="85"/>
        <v/>
      </c>
      <c r="N2380" s="38" t="str">
        <f t="shared" si="86"/>
        <v/>
      </c>
      <c r="O2380" s="38" t="str">
        <f t="shared" si="87"/>
        <v/>
      </c>
      <c r="P2380" s="38" t="str">
        <f t="shared" si="83"/>
        <v>19年月日</v>
      </c>
    </row>
    <row r="2381" spans="12:16" x14ac:dyDescent="0.4">
      <c r="L2381" s="38" t="str">
        <f t="shared" si="84"/>
        <v/>
      </c>
      <c r="M2381" s="38" t="str">
        <f t="shared" si="85"/>
        <v/>
      </c>
      <c r="N2381" s="38" t="str">
        <f t="shared" si="86"/>
        <v/>
      </c>
      <c r="O2381" s="38" t="str">
        <f t="shared" si="87"/>
        <v/>
      </c>
      <c r="P2381" s="38" t="str">
        <f t="shared" si="83"/>
        <v>19年月日</v>
      </c>
    </row>
    <row r="2382" spans="12:16" x14ac:dyDescent="0.4">
      <c r="L2382" s="38" t="str">
        <f t="shared" si="84"/>
        <v/>
      </c>
      <c r="M2382" s="38" t="str">
        <f t="shared" si="85"/>
        <v/>
      </c>
      <c r="N2382" s="38" t="str">
        <f t="shared" si="86"/>
        <v/>
      </c>
      <c r="O2382" s="38" t="str">
        <f t="shared" si="87"/>
        <v/>
      </c>
      <c r="P2382" s="38" t="str">
        <f t="shared" si="83"/>
        <v>19年月日</v>
      </c>
    </row>
    <row r="2383" spans="12:16" x14ac:dyDescent="0.4">
      <c r="L2383" s="38" t="str">
        <f t="shared" si="84"/>
        <v/>
      </c>
      <c r="M2383" s="38" t="str">
        <f t="shared" si="85"/>
        <v/>
      </c>
      <c r="N2383" s="38" t="str">
        <f t="shared" si="86"/>
        <v/>
      </c>
      <c r="O2383" s="38" t="str">
        <f t="shared" si="87"/>
        <v/>
      </c>
      <c r="P2383" s="38" t="str">
        <f t="shared" si="83"/>
        <v>19年月日</v>
      </c>
    </row>
    <row r="2384" spans="12:16" x14ac:dyDescent="0.4">
      <c r="L2384" s="38" t="str">
        <f t="shared" si="84"/>
        <v/>
      </c>
      <c r="M2384" s="38" t="str">
        <f t="shared" si="85"/>
        <v/>
      </c>
      <c r="N2384" s="38" t="str">
        <f t="shared" si="86"/>
        <v/>
      </c>
      <c r="O2384" s="38" t="str">
        <f t="shared" si="87"/>
        <v/>
      </c>
      <c r="P2384" s="38" t="str">
        <f t="shared" si="83"/>
        <v>19年月日</v>
      </c>
    </row>
    <row r="2385" spans="12:16" x14ac:dyDescent="0.4">
      <c r="L2385" s="38" t="str">
        <f t="shared" si="84"/>
        <v/>
      </c>
      <c r="M2385" s="38" t="str">
        <f t="shared" si="85"/>
        <v/>
      </c>
      <c r="N2385" s="38" t="str">
        <f t="shared" si="86"/>
        <v/>
      </c>
      <c r="O2385" s="38" t="str">
        <f t="shared" si="87"/>
        <v/>
      </c>
      <c r="P2385" s="38" t="str">
        <f t="shared" si="83"/>
        <v>19年月日</v>
      </c>
    </row>
    <row r="2386" spans="12:16" x14ac:dyDescent="0.4">
      <c r="L2386" s="38" t="str">
        <f t="shared" si="84"/>
        <v/>
      </c>
      <c r="M2386" s="38" t="str">
        <f t="shared" si="85"/>
        <v/>
      </c>
      <c r="N2386" s="38" t="str">
        <f t="shared" si="86"/>
        <v/>
      </c>
      <c r="O2386" s="38" t="str">
        <f t="shared" si="87"/>
        <v/>
      </c>
      <c r="P2386" s="38" t="str">
        <f t="shared" si="83"/>
        <v>19年月日</v>
      </c>
    </row>
    <row r="2387" spans="12:16" x14ac:dyDescent="0.4">
      <c r="L2387" s="38" t="str">
        <f t="shared" si="84"/>
        <v/>
      </c>
      <c r="M2387" s="38" t="str">
        <f t="shared" si="85"/>
        <v/>
      </c>
      <c r="N2387" s="38" t="str">
        <f t="shared" si="86"/>
        <v/>
      </c>
      <c r="O2387" s="38" t="str">
        <f t="shared" si="87"/>
        <v/>
      </c>
      <c r="P2387" s="38" t="str">
        <f t="shared" si="83"/>
        <v>19年月日</v>
      </c>
    </row>
    <row r="2388" spans="12:16" x14ac:dyDescent="0.4">
      <c r="L2388" s="38" t="str">
        <f t="shared" si="84"/>
        <v/>
      </c>
      <c r="M2388" s="38" t="str">
        <f t="shared" si="85"/>
        <v/>
      </c>
      <c r="N2388" s="38" t="str">
        <f t="shared" si="86"/>
        <v/>
      </c>
      <c r="O2388" s="38" t="str">
        <f t="shared" si="87"/>
        <v/>
      </c>
      <c r="P2388" s="38" t="str">
        <f t="shared" si="83"/>
        <v>19年月日</v>
      </c>
    </row>
    <row r="2389" spans="12:16" x14ac:dyDescent="0.4">
      <c r="L2389" s="38" t="str">
        <f t="shared" si="84"/>
        <v/>
      </c>
      <c r="M2389" s="38" t="str">
        <f t="shared" si="85"/>
        <v/>
      </c>
      <c r="N2389" s="38" t="str">
        <f t="shared" si="86"/>
        <v/>
      </c>
      <c r="O2389" s="38" t="str">
        <f t="shared" si="87"/>
        <v/>
      </c>
      <c r="P2389" s="38" t="str">
        <f t="shared" si="83"/>
        <v>19年月日</v>
      </c>
    </row>
    <row r="2390" spans="12:16" x14ac:dyDescent="0.4">
      <c r="L2390" s="38" t="str">
        <f t="shared" si="84"/>
        <v/>
      </c>
      <c r="M2390" s="38" t="str">
        <f t="shared" si="85"/>
        <v/>
      </c>
      <c r="N2390" s="38" t="str">
        <f t="shared" si="86"/>
        <v/>
      </c>
      <c r="O2390" s="38" t="str">
        <f t="shared" si="87"/>
        <v/>
      </c>
      <c r="P2390" s="38" t="str">
        <f t="shared" si="83"/>
        <v>19年月日</v>
      </c>
    </row>
    <row r="2391" spans="12:16" x14ac:dyDescent="0.4">
      <c r="L2391" s="38" t="str">
        <f t="shared" si="84"/>
        <v/>
      </c>
      <c r="M2391" s="38" t="str">
        <f t="shared" si="85"/>
        <v/>
      </c>
      <c r="N2391" s="38" t="str">
        <f t="shared" si="86"/>
        <v/>
      </c>
      <c r="O2391" s="38" t="str">
        <f t="shared" si="87"/>
        <v/>
      </c>
      <c r="P2391" s="38" t="str">
        <f t="shared" si="83"/>
        <v>19年月日</v>
      </c>
    </row>
    <row r="2392" spans="12:16" x14ac:dyDescent="0.4">
      <c r="L2392" s="38" t="str">
        <f t="shared" si="84"/>
        <v/>
      </c>
      <c r="M2392" s="38" t="str">
        <f t="shared" si="85"/>
        <v/>
      </c>
      <c r="N2392" s="38" t="str">
        <f t="shared" si="86"/>
        <v/>
      </c>
      <c r="O2392" s="38" t="str">
        <f t="shared" si="87"/>
        <v/>
      </c>
      <c r="P2392" s="38" t="str">
        <f t="shared" si="83"/>
        <v>19年月日</v>
      </c>
    </row>
    <row r="2393" spans="12:16" x14ac:dyDescent="0.4">
      <c r="L2393" s="38" t="str">
        <f t="shared" si="84"/>
        <v/>
      </c>
      <c r="M2393" s="38" t="str">
        <f t="shared" si="85"/>
        <v/>
      </c>
      <c r="N2393" s="38" t="str">
        <f t="shared" si="86"/>
        <v/>
      </c>
      <c r="O2393" s="38" t="str">
        <f t="shared" si="87"/>
        <v/>
      </c>
      <c r="P2393" s="38" t="str">
        <f t="shared" si="83"/>
        <v>19年月日</v>
      </c>
    </row>
    <row r="2394" spans="12:16" x14ac:dyDescent="0.4">
      <c r="L2394" s="38" t="str">
        <f t="shared" si="84"/>
        <v/>
      </c>
      <c r="M2394" s="38" t="str">
        <f t="shared" si="85"/>
        <v/>
      </c>
      <c r="N2394" s="38" t="str">
        <f t="shared" si="86"/>
        <v/>
      </c>
      <c r="O2394" s="38" t="str">
        <f t="shared" si="87"/>
        <v/>
      </c>
      <c r="P2394" s="38" t="str">
        <f t="shared" si="83"/>
        <v>19年月日</v>
      </c>
    </row>
    <row r="2395" spans="12:16" x14ac:dyDescent="0.4">
      <c r="L2395" s="38" t="str">
        <f t="shared" si="84"/>
        <v/>
      </c>
      <c r="M2395" s="38" t="str">
        <f t="shared" si="85"/>
        <v/>
      </c>
      <c r="N2395" s="38" t="str">
        <f t="shared" si="86"/>
        <v/>
      </c>
      <c r="O2395" s="38" t="str">
        <f t="shared" si="87"/>
        <v/>
      </c>
      <c r="P2395" s="38" t="str">
        <f t="shared" si="83"/>
        <v>19年月日</v>
      </c>
    </row>
    <row r="2396" spans="12:16" x14ac:dyDescent="0.4">
      <c r="L2396" s="38" t="str">
        <f t="shared" si="84"/>
        <v/>
      </c>
      <c r="M2396" s="38" t="str">
        <f t="shared" si="85"/>
        <v/>
      </c>
      <c r="N2396" s="38" t="str">
        <f t="shared" si="86"/>
        <v/>
      </c>
      <c r="O2396" s="38" t="str">
        <f t="shared" si="87"/>
        <v/>
      </c>
      <c r="P2396" s="38" t="str">
        <f t="shared" si="83"/>
        <v>19年月日</v>
      </c>
    </row>
    <row r="2397" spans="12:16" x14ac:dyDescent="0.4">
      <c r="L2397" s="38" t="str">
        <f t="shared" si="84"/>
        <v/>
      </c>
      <c r="M2397" s="38" t="str">
        <f t="shared" si="85"/>
        <v/>
      </c>
      <c r="N2397" s="38" t="str">
        <f t="shared" si="86"/>
        <v/>
      </c>
      <c r="O2397" s="38" t="str">
        <f t="shared" si="87"/>
        <v/>
      </c>
      <c r="P2397" s="38" t="str">
        <f t="shared" si="83"/>
        <v>19年月日</v>
      </c>
    </row>
    <row r="2398" spans="12:16" x14ac:dyDescent="0.4">
      <c r="L2398" s="38" t="str">
        <f t="shared" si="84"/>
        <v/>
      </c>
      <c r="M2398" s="38" t="str">
        <f t="shared" si="85"/>
        <v/>
      </c>
      <c r="N2398" s="38" t="str">
        <f t="shared" si="86"/>
        <v/>
      </c>
      <c r="O2398" s="38" t="str">
        <f t="shared" si="87"/>
        <v/>
      </c>
      <c r="P2398" s="38" t="str">
        <f t="shared" si="83"/>
        <v>19年月日</v>
      </c>
    </row>
    <row r="2399" spans="12:16" x14ac:dyDescent="0.4">
      <c r="L2399" s="38" t="str">
        <f t="shared" si="84"/>
        <v/>
      </c>
      <c r="M2399" s="38" t="str">
        <f t="shared" si="85"/>
        <v/>
      </c>
      <c r="N2399" s="38" t="str">
        <f t="shared" si="86"/>
        <v/>
      </c>
      <c r="O2399" s="38" t="str">
        <f t="shared" si="87"/>
        <v/>
      </c>
      <c r="P2399" s="38" t="str">
        <f t="shared" si="83"/>
        <v>19年月日</v>
      </c>
    </row>
    <row r="2400" spans="12:16" x14ac:dyDescent="0.4">
      <c r="L2400" s="38" t="str">
        <f t="shared" si="84"/>
        <v/>
      </c>
      <c r="M2400" s="38" t="str">
        <f t="shared" si="85"/>
        <v/>
      </c>
      <c r="N2400" s="38" t="str">
        <f t="shared" si="86"/>
        <v/>
      </c>
      <c r="O2400" s="38" t="str">
        <f t="shared" si="87"/>
        <v/>
      </c>
      <c r="P2400" s="38" t="str">
        <f t="shared" si="83"/>
        <v>19年月日</v>
      </c>
    </row>
    <row r="2401" spans="12:16" x14ac:dyDescent="0.4">
      <c r="L2401" s="38" t="str">
        <f t="shared" si="84"/>
        <v/>
      </c>
      <c r="M2401" s="38" t="str">
        <f t="shared" si="85"/>
        <v/>
      </c>
      <c r="N2401" s="38" t="str">
        <f t="shared" si="86"/>
        <v/>
      </c>
      <c r="O2401" s="38" t="str">
        <f t="shared" si="87"/>
        <v/>
      </c>
      <c r="P2401" s="38" t="str">
        <f t="shared" si="83"/>
        <v>19年月日</v>
      </c>
    </row>
    <row r="2402" spans="12:16" x14ac:dyDescent="0.4">
      <c r="L2402" s="38" t="str">
        <f t="shared" si="84"/>
        <v/>
      </c>
      <c r="M2402" s="38" t="str">
        <f t="shared" si="85"/>
        <v/>
      </c>
      <c r="N2402" s="38" t="str">
        <f t="shared" si="86"/>
        <v/>
      </c>
      <c r="O2402" s="38" t="str">
        <f t="shared" si="87"/>
        <v/>
      </c>
      <c r="P2402" s="38" t="str">
        <f t="shared" si="83"/>
        <v>19年月日</v>
      </c>
    </row>
    <row r="2403" spans="12:16" x14ac:dyDescent="0.4">
      <c r="L2403" s="38" t="str">
        <f t="shared" si="84"/>
        <v/>
      </c>
      <c r="M2403" s="38" t="str">
        <f t="shared" si="85"/>
        <v/>
      </c>
      <c r="N2403" s="38" t="str">
        <f t="shared" si="86"/>
        <v/>
      </c>
      <c r="O2403" s="38" t="str">
        <f t="shared" si="87"/>
        <v/>
      </c>
      <c r="P2403" s="38" t="str">
        <f t="shared" si="83"/>
        <v>19年月日</v>
      </c>
    </row>
    <row r="2404" spans="12:16" x14ac:dyDescent="0.4">
      <c r="L2404" s="38" t="str">
        <f t="shared" si="84"/>
        <v/>
      </c>
      <c r="M2404" s="38" t="str">
        <f t="shared" si="85"/>
        <v/>
      </c>
      <c r="N2404" s="38" t="str">
        <f t="shared" si="86"/>
        <v/>
      </c>
      <c r="O2404" s="38" t="str">
        <f t="shared" si="87"/>
        <v/>
      </c>
      <c r="P2404" s="38" t="str">
        <f t="shared" si="83"/>
        <v>19年月日</v>
      </c>
    </row>
    <row r="2405" spans="12:16" x14ac:dyDescent="0.4">
      <c r="L2405" s="38" t="str">
        <f t="shared" si="84"/>
        <v/>
      </c>
      <c r="M2405" s="38" t="str">
        <f t="shared" si="85"/>
        <v/>
      </c>
      <c r="N2405" s="38" t="str">
        <f t="shared" si="86"/>
        <v/>
      </c>
      <c r="O2405" s="38" t="str">
        <f t="shared" si="87"/>
        <v/>
      </c>
      <c r="P2405" s="38" t="str">
        <f t="shared" si="83"/>
        <v>19年月日</v>
      </c>
    </row>
    <row r="2406" spans="12:16" x14ac:dyDescent="0.4">
      <c r="L2406" s="38" t="str">
        <f t="shared" si="84"/>
        <v/>
      </c>
      <c r="M2406" s="38" t="str">
        <f t="shared" si="85"/>
        <v/>
      </c>
      <c r="N2406" s="38" t="str">
        <f t="shared" si="86"/>
        <v/>
      </c>
      <c r="O2406" s="38" t="str">
        <f t="shared" si="87"/>
        <v/>
      </c>
      <c r="P2406" s="38" t="str">
        <f t="shared" si="83"/>
        <v>19年月日</v>
      </c>
    </row>
    <row r="2407" spans="12:16" x14ac:dyDescent="0.4">
      <c r="L2407" s="38" t="str">
        <f t="shared" si="84"/>
        <v/>
      </c>
      <c r="M2407" s="38" t="str">
        <f t="shared" si="85"/>
        <v/>
      </c>
      <c r="N2407" s="38" t="str">
        <f t="shared" si="86"/>
        <v/>
      </c>
      <c r="O2407" s="38" t="str">
        <f t="shared" si="87"/>
        <v/>
      </c>
      <c r="P2407" s="38" t="str">
        <f t="shared" si="83"/>
        <v>19年月日</v>
      </c>
    </row>
    <row r="2408" spans="12:16" x14ac:dyDescent="0.4">
      <c r="L2408" s="38" t="str">
        <f t="shared" si="84"/>
        <v/>
      </c>
      <c r="M2408" s="38" t="str">
        <f t="shared" si="85"/>
        <v/>
      </c>
      <c r="N2408" s="38" t="str">
        <f t="shared" si="86"/>
        <v/>
      </c>
      <c r="O2408" s="38" t="str">
        <f t="shared" si="87"/>
        <v/>
      </c>
      <c r="P2408" s="38" t="str">
        <f t="shared" si="83"/>
        <v>19年月日</v>
      </c>
    </row>
    <row r="2409" spans="12:16" x14ac:dyDescent="0.4">
      <c r="L2409" s="38" t="str">
        <f t="shared" si="84"/>
        <v/>
      </c>
      <c r="M2409" s="38" t="str">
        <f t="shared" si="85"/>
        <v/>
      </c>
      <c r="N2409" s="38" t="str">
        <f t="shared" si="86"/>
        <v/>
      </c>
      <c r="O2409" s="38" t="str">
        <f t="shared" si="87"/>
        <v/>
      </c>
      <c r="P2409" s="38" t="str">
        <f t="shared" si="83"/>
        <v>19年月日</v>
      </c>
    </row>
    <row r="2410" spans="12:16" x14ac:dyDescent="0.4">
      <c r="L2410" s="38" t="str">
        <f t="shared" si="84"/>
        <v/>
      </c>
      <c r="M2410" s="38" t="str">
        <f t="shared" si="85"/>
        <v/>
      </c>
      <c r="N2410" s="38" t="str">
        <f t="shared" si="86"/>
        <v/>
      </c>
      <c r="O2410" s="38" t="str">
        <f t="shared" si="87"/>
        <v/>
      </c>
      <c r="P2410" s="38" t="str">
        <f t="shared" si="83"/>
        <v>19年月日</v>
      </c>
    </row>
    <row r="2411" spans="12:16" x14ac:dyDescent="0.4">
      <c r="L2411" s="38" t="str">
        <f t="shared" si="84"/>
        <v/>
      </c>
      <c r="M2411" s="38" t="str">
        <f t="shared" si="85"/>
        <v/>
      </c>
      <c r="N2411" s="38" t="str">
        <f t="shared" si="86"/>
        <v/>
      </c>
      <c r="O2411" s="38" t="str">
        <f t="shared" si="87"/>
        <v/>
      </c>
      <c r="P2411" s="38" t="str">
        <f t="shared" si="83"/>
        <v>19年月日</v>
      </c>
    </row>
    <row r="2412" spans="12:16" x14ac:dyDescent="0.4">
      <c r="L2412" s="38" t="str">
        <f t="shared" si="84"/>
        <v/>
      </c>
      <c r="M2412" s="38" t="str">
        <f t="shared" si="85"/>
        <v/>
      </c>
      <c r="N2412" s="38" t="str">
        <f t="shared" si="86"/>
        <v/>
      </c>
      <c r="O2412" s="38" t="str">
        <f t="shared" si="87"/>
        <v/>
      </c>
      <c r="P2412" s="38" t="str">
        <f t="shared" si="83"/>
        <v>19年月日</v>
      </c>
    </row>
    <row r="2413" spans="12:16" x14ac:dyDescent="0.4">
      <c r="L2413" s="38" t="str">
        <f t="shared" si="84"/>
        <v/>
      </c>
      <c r="M2413" s="38" t="str">
        <f t="shared" si="85"/>
        <v/>
      </c>
      <c r="N2413" s="38" t="str">
        <f t="shared" si="86"/>
        <v/>
      </c>
      <c r="O2413" s="38" t="str">
        <f t="shared" si="87"/>
        <v/>
      </c>
      <c r="P2413" s="38" t="str">
        <f t="shared" si="83"/>
        <v>19年月日</v>
      </c>
    </row>
    <row r="2414" spans="12:16" x14ac:dyDescent="0.4">
      <c r="L2414" s="38" t="str">
        <f t="shared" si="84"/>
        <v/>
      </c>
      <c r="M2414" s="38" t="str">
        <f t="shared" si="85"/>
        <v/>
      </c>
      <c r="N2414" s="38" t="str">
        <f t="shared" si="86"/>
        <v/>
      </c>
      <c r="O2414" s="38" t="str">
        <f t="shared" si="87"/>
        <v/>
      </c>
      <c r="P2414" s="38" t="str">
        <f t="shared" si="83"/>
        <v>19年月日</v>
      </c>
    </row>
    <row r="2415" spans="12:16" x14ac:dyDescent="0.4">
      <c r="L2415" s="38" t="str">
        <f t="shared" si="84"/>
        <v/>
      </c>
      <c r="M2415" s="38" t="str">
        <f t="shared" si="85"/>
        <v/>
      </c>
      <c r="N2415" s="38" t="str">
        <f t="shared" si="86"/>
        <v/>
      </c>
      <c r="O2415" s="38" t="str">
        <f t="shared" si="87"/>
        <v/>
      </c>
      <c r="P2415" s="38" t="str">
        <f t="shared" si="83"/>
        <v>19年月日</v>
      </c>
    </row>
    <row r="2416" spans="12:16" x14ac:dyDescent="0.4">
      <c r="L2416" s="38" t="str">
        <f t="shared" si="84"/>
        <v/>
      </c>
      <c r="M2416" s="38" t="str">
        <f t="shared" si="85"/>
        <v/>
      </c>
      <c r="N2416" s="38" t="str">
        <f t="shared" si="86"/>
        <v/>
      </c>
      <c r="O2416" s="38" t="str">
        <f t="shared" si="87"/>
        <v/>
      </c>
      <c r="P2416" s="38" t="str">
        <f t="shared" si="83"/>
        <v>19年月日</v>
      </c>
    </row>
    <row r="2417" spans="12:16" x14ac:dyDescent="0.4">
      <c r="L2417" s="38" t="str">
        <f t="shared" si="84"/>
        <v/>
      </c>
      <c r="M2417" s="38" t="str">
        <f t="shared" si="85"/>
        <v/>
      </c>
      <c r="N2417" s="38" t="str">
        <f t="shared" si="86"/>
        <v/>
      </c>
      <c r="O2417" s="38" t="str">
        <f t="shared" si="87"/>
        <v/>
      </c>
      <c r="P2417" s="38" t="str">
        <f t="shared" si="83"/>
        <v>19年月日</v>
      </c>
    </row>
    <row r="2418" spans="12:16" x14ac:dyDescent="0.4">
      <c r="L2418" s="38" t="str">
        <f t="shared" si="84"/>
        <v/>
      </c>
      <c r="M2418" s="38" t="str">
        <f t="shared" si="85"/>
        <v/>
      </c>
      <c r="N2418" s="38" t="str">
        <f t="shared" si="86"/>
        <v/>
      </c>
      <c r="O2418" s="38" t="str">
        <f t="shared" si="87"/>
        <v/>
      </c>
      <c r="P2418" s="38" t="str">
        <f t="shared" si="83"/>
        <v>19年月日</v>
      </c>
    </row>
    <row r="2419" spans="12:16" x14ac:dyDescent="0.4">
      <c r="L2419" s="38" t="str">
        <f t="shared" si="84"/>
        <v/>
      </c>
      <c r="M2419" s="38" t="str">
        <f t="shared" si="85"/>
        <v/>
      </c>
      <c r="N2419" s="38" t="str">
        <f t="shared" si="86"/>
        <v/>
      </c>
      <c r="O2419" s="38" t="str">
        <f t="shared" si="87"/>
        <v/>
      </c>
      <c r="P2419" s="38" t="str">
        <f t="shared" si="83"/>
        <v>19年月日</v>
      </c>
    </row>
    <row r="2420" spans="12:16" x14ac:dyDescent="0.4">
      <c r="L2420" s="38" t="str">
        <f t="shared" si="84"/>
        <v/>
      </c>
      <c r="M2420" s="38" t="str">
        <f t="shared" si="85"/>
        <v/>
      </c>
      <c r="N2420" s="38" t="str">
        <f t="shared" si="86"/>
        <v/>
      </c>
      <c r="O2420" s="38" t="str">
        <f t="shared" si="87"/>
        <v/>
      </c>
      <c r="P2420" s="38" t="str">
        <f t="shared" si="83"/>
        <v>19年月日</v>
      </c>
    </row>
    <row r="2421" spans="12:16" x14ac:dyDescent="0.4">
      <c r="L2421" s="38" t="str">
        <f t="shared" si="84"/>
        <v/>
      </c>
      <c r="M2421" s="38" t="str">
        <f t="shared" si="85"/>
        <v/>
      </c>
      <c r="N2421" s="38" t="str">
        <f t="shared" si="86"/>
        <v/>
      </c>
      <c r="O2421" s="38" t="str">
        <f t="shared" si="87"/>
        <v/>
      </c>
      <c r="P2421" s="38" t="str">
        <f t="shared" si="83"/>
        <v>19年月日</v>
      </c>
    </row>
    <row r="2422" spans="12:16" x14ac:dyDescent="0.4">
      <c r="L2422" s="38" t="str">
        <f t="shared" si="84"/>
        <v/>
      </c>
      <c r="M2422" s="38" t="str">
        <f t="shared" si="85"/>
        <v/>
      </c>
      <c r="N2422" s="38" t="str">
        <f t="shared" si="86"/>
        <v/>
      </c>
      <c r="O2422" s="38" t="str">
        <f t="shared" si="87"/>
        <v/>
      </c>
      <c r="P2422" s="38" t="str">
        <f t="shared" si="83"/>
        <v>19年月日</v>
      </c>
    </row>
    <row r="2423" spans="12:16" x14ac:dyDescent="0.4">
      <c r="L2423" s="38" t="str">
        <f t="shared" si="84"/>
        <v/>
      </c>
      <c r="M2423" s="38" t="str">
        <f t="shared" si="85"/>
        <v/>
      </c>
      <c r="N2423" s="38" t="str">
        <f t="shared" si="86"/>
        <v/>
      </c>
      <c r="O2423" s="38" t="str">
        <f t="shared" si="87"/>
        <v/>
      </c>
      <c r="P2423" s="38" t="str">
        <f t="shared" si="83"/>
        <v>19年月日</v>
      </c>
    </row>
    <row r="2424" spans="12:16" x14ac:dyDescent="0.4">
      <c r="L2424" s="38" t="str">
        <f t="shared" si="84"/>
        <v/>
      </c>
      <c r="M2424" s="38" t="str">
        <f t="shared" si="85"/>
        <v/>
      </c>
      <c r="N2424" s="38" t="str">
        <f t="shared" si="86"/>
        <v/>
      </c>
      <c r="O2424" s="38" t="str">
        <f t="shared" si="87"/>
        <v/>
      </c>
      <c r="P2424" s="38" t="str">
        <f t="shared" si="83"/>
        <v>19年月日</v>
      </c>
    </row>
    <row r="2425" spans="12:16" x14ac:dyDescent="0.4">
      <c r="L2425" s="38" t="str">
        <f t="shared" si="84"/>
        <v/>
      </c>
      <c r="M2425" s="38" t="str">
        <f t="shared" si="85"/>
        <v/>
      </c>
      <c r="N2425" s="38" t="str">
        <f t="shared" si="86"/>
        <v/>
      </c>
      <c r="O2425" s="38" t="str">
        <f t="shared" si="87"/>
        <v/>
      </c>
      <c r="P2425" s="38" t="str">
        <f t="shared" si="83"/>
        <v>19年月日</v>
      </c>
    </row>
    <row r="2426" spans="12:16" x14ac:dyDescent="0.4">
      <c r="L2426" s="38" t="str">
        <f t="shared" si="84"/>
        <v/>
      </c>
      <c r="M2426" s="38" t="str">
        <f t="shared" si="85"/>
        <v/>
      </c>
      <c r="N2426" s="38" t="str">
        <f t="shared" si="86"/>
        <v/>
      </c>
      <c r="O2426" s="38" t="str">
        <f t="shared" si="87"/>
        <v/>
      </c>
      <c r="P2426" s="38" t="str">
        <f t="shared" si="83"/>
        <v>19年月日</v>
      </c>
    </row>
    <row r="2427" spans="12:16" x14ac:dyDescent="0.4">
      <c r="L2427" s="38" t="str">
        <f t="shared" si="84"/>
        <v/>
      </c>
      <c r="M2427" s="38" t="str">
        <f t="shared" si="85"/>
        <v/>
      </c>
      <c r="N2427" s="38" t="str">
        <f t="shared" si="86"/>
        <v/>
      </c>
      <c r="O2427" s="38" t="str">
        <f t="shared" si="87"/>
        <v/>
      </c>
      <c r="P2427" s="38" t="str">
        <f t="shared" si="83"/>
        <v>19年月日</v>
      </c>
    </row>
    <row r="2428" spans="12:16" x14ac:dyDescent="0.4">
      <c r="L2428" s="38" t="str">
        <f t="shared" si="84"/>
        <v/>
      </c>
      <c r="M2428" s="38" t="str">
        <f t="shared" si="85"/>
        <v/>
      </c>
      <c r="N2428" s="38" t="str">
        <f t="shared" si="86"/>
        <v/>
      </c>
      <c r="O2428" s="38" t="str">
        <f t="shared" si="87"/>
        <v/>
      </c>
      <c r="P2428" s="38" t="str">
        <f t="shared" si="83"/>
        <v>19年月日</v>
      </c>
    </row>
    <row r="2429" spans="12:16" x14ac:dyDescent="0.4">
      <c r="L2429" s="38" t="str">
        <f t="shared" si="84"/>
        <v/>
      </c>
      <c r="M2429" s="38" t="str">
        <f t="shared" si="85"/>
        <v/>
      </c>
      <c r="N2429" s="38" t="str">
        <f t="shared" si="86"/>
        <v/>
      </c>
      <c r="O2429" s="38" t="str">
        <f t="shared" si="87"/>
        <v/>
      </c>
      <c r="P2429" s="38" t="str">
        <f t="shared" si="83"/>
        <v>19年月日</v>
      </c>
    </row>
    <row r="2430" spans="12:16" x14ac:dyDescent="0.4">
      <c r="L2430" s="38" t="str">
        <f t="shared" si="84"/>
        <v/>
      </c>
      <c r="M2430" s="38" t="str">
        <f t="shared" si="85"/>
        <v/>
      </c>
      <c r="N2430" s="38" t="str">
        <f t="shared" si="86"/>
        <v/>
      </c>
      <c r="O2430" s="38" t="str">
        <f t="shared" si="87"/>
        <v/>
      </c>
      <c r="P2430" s="38" t="str">
        <f t="shared" si="83"/>
        <v>19年月日</v>
      </c>
    </row>
    <row r="2431" spans="12:16" x14ac:dyDescent="0.4">
      <c r="L2431" s="38" t="str">
        <f t="shared" si="84"/>
        <v/>
      </c>
      <c r="M2431" s="38" t="str">
        <f t="shared" si="85"/>
        <v/>
      </c>
      <c r="N2431" s="38" t="str">
        <f t="shared" si="86"/>
        <v/>
      </c>
      <c r="O2431" s="38" t="str">
        <f t="shared" si="87"/>
        <v/>
      </c>
      <c r="P2431" s="38" t="str">
        <f t="shared" si="83"/>
        <v>19年月日</v>
      </c>
    </row>
    <row r="2432" spans="12:16" x14ac:dyDescent="0.4">
      <c r="L2432" s="38" t="str">
        <f t="shared" si="84"/>
        <v/>
      </c>
      <c r="M2432" s="38" t="str">
        <f t="shared" si="85"/>
        <v/>
      </c>
      <c r="N2432" s="38" t="str">
        <f t="shared" si="86"/>
        <v/>
      </c>
      <c r="O2432" s="38" t="str">
        <f t="shared" si="87"/>
        <v/>
      </c>
      <c r="P2432" s="38" t="str">
        <f t="shared" si="83"/>
        <v>19年月日</v>
      </c>
    </row>
    <row r="2433" spans="12:16" x14ac:dyDescent="0.4">
      <c r="L2433" s="38" t="str">
        <f t="shared" si="84"/>
        <v/>
      </c>
      <c r="M2433" s="38" t="str">
        <f t="shared" si="85"/>
        <v/>
      </c>
      <c r="N2433" s="38" t="str">
        <f t="shared" si="86"/>
        <v/>
      </c>
      <c r="O2433" s="38" t="str">
        <f t="shared" si="87"/>
        <v/>
      </c>
      <c r="P2433" s="38" t="str">
        <f t="shared" si="83"/>
        <v>19年月日</v>
      </c>
    </row>
    <row r="2434" spans="12:16" x14ac:dyDescent="0.4">
      <c r="L2434" s="38" t="str">
        <f t="shared" si="84"/>
        <v/>
      </c>
      <c r="M2434" s="38" t="str">
        <f t="shared" si="85"/>
        <v/>
      </c>
      <c r="N2434" s="38" t="str">
        <f t="shared" si="86"/>
        <v/>
      </c>
      <c r="O2434" s="38" t="str">
        <f t="shared" si="87"/>
        <v/>
      </c>
      <c r="P2434" s="38" t="str">
        <f t="shared" si="83"/>
        <v>19年月日</v>
      </c>
    </row>
    <row r="2435" spans="12:16" x14ac:dyDescent="0.4">
      <c r="L2435" s="38" t="str">
        <f t="shared" si="84"/>
        <v/>
      </c>
      <c r="M2435" s="38" t="str">
        <f t="shared" si="85"/>
        <v/>
      </c>
      <c r="N2435" s="38" t="str">
        <f t="shared" si="86"/>
        <v/>
      </c>
      <c r="O2435" s="38" t="str">
        <f t="shared" si="87"/>
        <v/>
      </c>
      <c r="P2435" s="38" t="str">
        <f t="shared" ref="P2435:P2498" si="88">IF(LEFT($E2435,1)="0","20","19")&amp;LEFT($E2435,2)&amp;"年"&amp;MID($E2435,3,2)&amp;"月"&amp;RIGHT($E2435,2)&amp;"日"</f>
        <v>19年月日</v>
      </c>
    </row>
    <row r="2436" spans="12:16" x14ac:dyDescent="0.4">
      <c r="L2436" s="38" t="str">
        <f t="shared" si="84"/>
        <v/>
      </c>
      <c r="M2436" s="38" t="str">
        <f t="shared" si="85"/>
        <v/>
      </c>
      <c r="N2436" s="38" t="str">
        <f t="shared" si="86"/>
        <v/>
      </c>
      <c r="O2436" s="38" t="str">
        <f t="shared" si="87"/>
        <v/>
      </c>
      <c r="P2436" s="38" t="str">
        <f t="shared" si="88"/>
        <v>19年月日</v>
      </c>
    </row>
    <row r="2437" spans="12:16" x14ac:dyDescent="0.4">
      <c r="L2437" s="38" t="str">
        <f t="shared" si="84"/>
        <v/>
      </c>
      <c r="M2437" s="38" t="str">
        <f t="shared" si="85"/>
        <v/>
      </c>
      <c r="N2437" s="38" t="str">
        <f t="shared" si="86"/>
        <v/>
      </c>
      <c r="O2437" s="38" t="str">
        <f t="shared" si="87"/>
        <v/>
      </c>
      <c r="P2437" s="38" t="str">
        <f t="shared" si="88"/>
        <v>19年月日</v>
      </c>
    </row>
    <row r="2438" spans="12:16" x14ac:dyDescent="0.4">
      <c r="L2438" s="38" t="str">
        <f t="shared" si="84"/>
        <v/>
      </c>
      <c r="M2438" s="38" t="str">
        <f t="shared" si="85"/>
        <v/>
      </c>
      <c r="N2438" s="38" t="str">
        <f t="shared" si="86"/>
        <v/>
      </c>
      <c r="O2438" s="38" t="str">
        <f t="shared" si="87"/>
        <v/>
      </c>
      <c r="P2438" s="38" t="str">
        <f t="shared" si="88"/>
        <v>19年月日</v>
      </c>
    </row>
    <row r="2439" spans="12:16" x14ac:dyDescent="0.4">
      <c r="L2439" s="38" t="str">
        <f t="shared" si="84"/>
        <v/>
      </c>
      <c r="M2439" s="38" t="str">
        <f t="shared" si="85"/>
        <v/>
      </c>
      <c r="N2439" s="38" t="str">
        <f t="shared" si="86"/>
        <v/>
      </c>
      <c r="O2439" s="38" t="str">
        <f t="shared" si="87"/>
        <v/>
      </c>
      <c r="P2439" s="38" t="str">
        <f t="shared" si="88"/>
        <v>19年月日</v>
      </c>
    </row>
    <row r="2440" spans="12:16" x14ac:dyDescent="0.4">
      <c r="L2440" s="38" t="str">
        <f t="shared" si="84"/>
        <v/>
      </c>
      <c r="M2440" s="38" t="str">
        <f t="shared" si="85"/>
        <v/>
      </c>
      <c r="N2440" s="38" t="str">
        <f t="shared" si="86"/>
        <v/>
      </c>
      <c r="O2440" s="38" t="str">
        <f t="shared" si="87"/>
        <v/>
      </c>
      <c r="P2440" s="38" t="str">
        <f t="shared" si="88"/>
        <v>19年月日</v>
      </c>
    </row>
    <row r="2441" spans="12:16" x14ac:dyDescent="0.4">
      <c r="L2441" s="38" t="str">
        <f t="shared" ref="L2441:L2504" si="89">IF($B2441="","",$C2441&amp;" ("&amp;$F2441&amp;")")</f>
        <v/>
      </c>
      <c r="M2441" s="38" t="str">
        <f t="shared" ref="M2441:M2504" si="90">IF($B2441="","",LEFT($E2441,2))</f>
        <v/>
      </c>
      <c r="N2441" s="38" t="str">
        <f t="shared" ref="N2441:N2504" si="91">IF($B2441="","",$I2441&amp;" "&amp;$H2441&amp;" ("&amp;$M2441&amp;")")</f>
        <v/>
      </c>
      <c r="O2441" s="38" t="str">
        <f t="shared" ref="O2441:O2504" si="92">IF($B2441="","",$O2440+1)</f>
        <v/>
      </c>
      <c r="P2441" s="38" t="str">
        <f t="shared" si="88"/>
        <v>19年月日</v>
      </c>
    </row>
    <row r="2442" spans="12:16" x14ac:dyDescent="0.4">
      <c r="L2442" s="38" t="str">
        <f t="shared" si="89"/>
        <v/>
      </c>
      <c r="M2442" s="38" t="str">
        <f t="shared" si="90"/>
        <v/>
      </c>
      <c r="N2442" s="38" t="str">
        <f t="shared" si="91"/>
        <v/>
      </c>
      <c r="O2442" s="38" t="str">
        <f t="shared" si="92"/>
        <v/>
      </c>
      <c r="P2442" s="38" t="str">
        <f t="shared" si="88"/>
        <v>19年月日</v>
      </c>
    </row>
    <row r="2443" spans="12:16" x14ac:dyDescent="0.4">
      <c r="L2443" s="38" t="str">
        <f t="shared" si="89"/>
        <v/>
      </c>
      <c r="M2443" s="38" t="str">
        <f t="shared" si="90"/>
        <v/>
      </c>
      <c r="N2443" s="38" t="str">
        <f t="shared" si="91"/>
        <v/>
      </c>
      <c r="O2443" s="38" t="str">
        <f t="shared" si="92"/>
        <v/>
      </c>
      <c r="P2443" s="38" t="str">
        <f t="shared" si="88"/>
        <v>19年月日</v>
      </c>
    </row>
    <row r="2444" spans="12:16" x14ac:dyDescent="0.4">
      <c r="L2444" s="38" t="str">
        <f t="shared" si="89"/>
        <v/>
      </c>
      <c r="M2444" s="38" t="str">
        <f t="shared" si="90"/>
        <v/>
      </c>
      <c r="N2444" s="38" t="str">
        <f t="shared" si="91"/>
        <v/>
      </c>
      <c r="O2444" s="38" t="str">
        <f t="shared" si="92"/>
        <v/>
      </c>
      <c r="P2444" s="38" t="str">
        <f t="shared" si="88"/>
        <v>19年月日</v>
      </c>
    </row>
    <row r="2445" spans="12:16" x14ac:dyDescent="0.4">
      <c r="L2445" s="38" t="str">
        <f t="shared" si="89"/>
        <v/>
      </c>
      <c r="M2445" s="38" t="str">
        <f t="shared" si="90"/>
        <v/>
      </c>
      <c r="N2445" s="38" t="str">
        <f t="shared" si="91"/>
        <v/>
      </c>
      <c r="O2445" s="38" t="str">
        <f t="shared" si="92"/>
        <v/>
      </c>
      <c r="P2445" s="38" t="str">
        <f t="shared" si="88"/>
        <v>19年月日</v>
      </c>
    </row>
    <row r="2446" spans="12:16" x14ac:dyDescent="0.4">
      <c r="L2446" s="38" t="str">
        <f t="shared" si="89"/>
        <v/>
      </c>
      <c r="M2446" s="38" t="str">
        <f t="shared" si="90"/>
        <v/>
      </c>
      <c r="N2446" s="38" t="str">
        <f t="shared" si="91"/>
        <v/>
      </c>
      <c r="O2446" s="38" t="str">
        <f t="shared" si="92"/>
        <v/>
      </c>
      <c r="P2446" s="38" t="str">
        <f t="shared" si="88"/>
        <v>19年月日</v>
      </c>
    </row>
    <row r="2447" spans="12:16" x14ac:dyDescent="0.4">
      <c r="L2447" s="38" t="str">
        <f t="shared" si="89"/>
        <v/>
      </c>
      <c r="M2447" s="38" t="str">
        <f t="shared" si="90"/>
        <v/>
      </c>
      <c r="N2447" s="38" t="str">
        <f t="shared" si="91"/>
        <v/>
      </c>
      <c r="O2447" s="38" t="str">
        <f t="shared" si="92"/>
        <v/>
      </c>
      <c r="P2447" s="38" t="str">
        <f t="shared" si="88"/>
        <v>19年月日</v>
      </c>
    </row>
    <row r="2448" spans="12:16" x14ac:dyDescent="0.4">
      <c r="L2448" s="38" t="str">
        <f t="shared" si="89"/>
        <v/>
      </c>
      <c r="M2448" s="38" t="str">
        <f t="shared" si="90"/>
        <v/>
      </c>
      <c r="N2448" s="38" t="str">
        <f t="shared" si="91"/>
        <v/>
      </c>
      <c r="O2448" s="38" t="str">
        <f t="shared" si="92"/>
        <v/>
      </c>
      <c r="P2448" s="38" t="str">
        <f t="shared" si="88"/>
        <v>19年月日</v>
      </c>
    </row>
    <row r="2449" spans="12:16" x14ac:dyDescent="0.4">
      <c r="L2449" s="38" t="str">
        <f t="shared" si="89"/>
        <v/>
      </c>
      <c r="M2449" s="38" t="str">
        <f t="shared" si="90"/>
        <v/>
      </c>
      <c r="N2449" s="38" t="str">
        <f t="shared" si="91"/>
        <v/>
      </c>
      <c r="O2449" s="38" t="str">
        <f t="shared" si="92"/>
        <v/>
      </c>
      <c r="P2449" s="38" t="str">
        <f t="shared" si="88"/>
        <v>19年月日</v>
      </c>
    </row>
    <row r="2450" spans="12:16" x14ac:dyDescent="0.4">
      <c r="L2450" s="38" t="str">
        <f t="shared" si="89"/>
        <v/>
      </c>
      <c r="M2450" s="38" t="str">
        <f t="shared" si="90"/>
        <v/>
      </c>
      <c r="N2450" s="38" t="str">
        <f t="shared" si="91"/>
        <v/>
      </c>
      <c r="O2450" s="38" t="str">
        <f t="shared" si="92"/>
        <v/>
      </c>
      <c r="P2450" s="38" t="str">
        <f t="shared" si="88"/>
        <v>19年月日</v>
      </c>
    </row>
    <row r="2451" spans="12:16" x14ac:dyDescent="0.4">
      <c r="L2451" s="38" t="str">
        <f t="shared" si="89"/>
        <v/>
      </c>
      <c r="M2451" s="38" t="str">
        <f t="shared" si="90"/>
        <v/>
      </c>
      <c r="N2451" s="38" t="str">
        <f t="shared" si="91"/>
        <v/>
      </c>
      <c r="O2451" s="38" t="str">
        <f t="shared" si="92"/>
        <v/>
      </c>
      <c r="P2451" s="38" t="str">
        <f t="shared" si="88"/>
        <v>19年月日</v>
      </c>
    </row>
    <row r="2452" spans="12:16" x14ac:dyDescent="0.4">
      <c r="L2452" s="38" t="str">
        <f t="shared" si="89"/>
        <v/>
      </c>
      <c r="M2452" s="38" t="str">
        <f t="shared" si="90"/>
        <v/>
      </c>
      <c r="N2452" s="38" t="str">
        <f t="shared" si="91"/>
        <v/>
      </c>
      <c r="O2452" s="38" t="str">
        <f t="shared" si="92"/>
        <v/>
      </c>
      <c r="P2452" s="38" t="str">
        <f t="shared" si="88"/>
        <v>19年月日</v>
      </c>
    </row>
    <row r="2453" spans="12:16" x14ac:dyDescent="0.4">
      <c r="L2453" s="38" t="str">
        <f t="shared" si="89"/>
        <v/>
      </c>
      <c r="M2453" s="38" t="str">
        <f t="shared" si="90"/>
        <v/>
      </c>
      <c r="N2453" s="38" t="str">
        <f t="shared" si="91"/>
        <v/>
      </c>
      <c r="O2453" s="38" t="str">
        <f t="shared" si="92"/>
        <v/>
      </c>
      <c r="P2453" s="38" t="str">
        <f t="shared" si="88"/>
        <v>19年月日</v>
      </c>
    </row>
    <row r="2454" spans="12:16" x14ac:dyDescent="0.4">
      <c r="L2454" s="38" t="str">
        <f t="shared" si="89"/>
        <v/>
      </c>
      <c r="M2454" s="38" t="str">
        <f t="shared" si="90"/>
        <v/>
      </c>
      <c r="N2454" s="38" t="str">
        <f t="shared" si="91"/>
        <v/>
      </c>
      <c r="O2454" s="38" t="str">
        <f t="shared" si="92"/>
        <v/>
      </c>
      <c r="P2454" s="38" t="str">
        <f t="shared" si="88"/>
        <v>19年月日</v>
      </c>
    </row>
    <row r="2455" spans="12:16" x14ac:dyDescent="0.4">
      <c r="L2455" s="38" t="str">
        <f t="shared" si="89"/>
        <v/>
      </c>
      <c r="M2455" s="38" t="str">
        <f t="shared" si="90"/>
        <v/>
      </c>
      <c r="N2455" s="38" t="str">
        <f t="shared" si="91"/>
        <v/>
      </c>
      <c r="O2455" s="38" t="str">
        <f t="shared" si="92"/>
        <v/>
      </c>
      <c r="P2455" s="38" t="str">
        <f t="shared" si="88"/>
        <v>19年月日</v>
      </c>
    </row>
    <row r="2456" spans="12:16" x14ac:dyDescent="0.4">
      <c r="L2456" s="38" t="str">
        <f t="shared" si="89"/>
        <v/>
      </c>
      <c r="M2456" s="38" t="str">
        <f t="shared" si="90"/>
        <v/>
      </c>
      <c r="N2456" s="38" t="str">
        <f t="shared" si="91"/>
        <v/>
      </c>
      <c r="O2456" s="38" t="str">
        <f t="shared" si="92"/>
        <v/>
      </c>
      <c r="P2456" s="38" t="str">
        <f t="shared" si="88"/>
        <v>19年月日</v>
      </c>
    </row>
    <row r="2457" spans="12:16" x14ac:dyDescent="0.4">
      <c r="L2457" s="38" t="str">
        <f t="shared" si="89"/>
        <v/>
      </c>
      <c r="M2457" s="38" t="str">
        <f t="shared" si="90"/>
        <v/>
      </c>
      <c r="N2457" s="38" t="str">
        <f t="shared" si="91"/>
        <v/>
      </c>
      <c r="O2457" s="38" t="str">
        <f t="shared" si="92"/>
        <v/>
      </c>
      <c r="P2457" s="38" t="str">
        <f t="shared" si="88"/>
        <v>19年月日</v>
      </c>
    </row>
    <row r="2458" spans="12:16" x14ac:dyDescent="0.4">
      <c r="L2458" s="38" t="str">
        <f t="shared" si="89"/>
        <v/>
      </c>
      <c r="M2458" s="38" t="str">
        <f t="shared" si="90"/>
        <v/>
      </c>
      <c r="N2458" s="38" t="str">
        <f t="shared" si="91"/>
        <v/>
      </c>
      <c r="O2458" s="38" t="str">
        <f t="shared" si="92"/>
        <v/>
      </c>
      <c r="P2458" s="38" t="str">
        <f t="shared" si="88"/>
        <v>19年月日</v>
      </c>
    </row>
    <row r="2459" spans="12:16" x14ac:dyDescent="0.4">
      <c r="L2459" s="38" t="str">
        <f t="shared" si="89"/>
        <v/>
      </c>
      <c r="M2459" s="38" t="str">
        <f t="shared" si="90"/>
        <v/>
      </c>
      <c r="N2459" s="38" t="str">
        <f t="shared" si="91"/>
        <v/>
      </c>
      <c r="O2459" s="38" t="str">
        <f t="shared" si="92"/>
        <v/>
      </c>
      <c r="P2459" s="38" t="str">
        <f t="shared" si="88"/>
        <v>19年月日</v>
      </c>
    </row>
    <row r="2460" spans="12:16" x14ac:dyDescent="0.4">
      <c r="L2460" s="38" t="str">
        <f t="shared" si="89"/>
        <v/>
      </c>
      <c r="M2460" s="38" t="str">
        <f t="shared" si="90"/>
        <v/>
      </c>
      <c r="N2460" s="38" t="str">
        <f t="shared" si="91"/>
        <v/>
      </c>
      <c r="O2460" s="38" t="str">
        <f t="shared" si="92"/>
        <v/>
      </c>
      <c r="P2460" s="38" t="str">
        <f t="shared" si="88"/>
        <v>19年月日</v>
      </c>
    </row>
    <row r="2461" spans="12:16" x14ac:dyDescent="0.4">
      <c r="L2461" s="38" t="str">
        <f t="shared" si="89"/>
        <v/>
      </c>
      <c r="M2461" s="38" t="str">
        <f t="shared" si="90"/>
        <v/>
      </c>
      <c r="N2461" s="38" t="str">
        <f t="shared" si="91"/>
        <v/>
      </c>
      <c r="O2461" s="38" t="str">
        <f t="shared" si="92"/>
        <v/>
      </c>
      <c r="P2461" s="38" t="str">
        <f t="shared" si="88"/>
        <v>19年月日</v>
      </c>
    </row>
    <row r="2462" spans="12:16" x14ac:dyDescent="0.4">
      <c r="L2462" s="38" t="str">
        <f t="shared" si="89"/>
        <v/>
      </c>
      <c r="M2462" s="38" t="str">
        <f t="shared" si="90"/>
        <v/>
      </c>
      <c r="N2462" s="38" t="str">
        <f t="shared" si="91"/>
        <v/>
      </c>
      <c r="O2462" s="38" t="str">
        <f t="shared" si="92"/>
        <v/>
      </c>
      <c r="P2462" s="38" t="str">
        <f t="shared" si="88"/>
        <v>19年月日</v>
      </c>
    </row>
    <row r="2463" spans="12:16" x14ac:dyDescent="0.4">
      <c r="L2463" s="38" t="str">
        <f t="shared" si="89"/>
        <v/>
      </c>
      <c r="M2463" s="38" t="str">
        <f t="shared" si="90"/>
        <v/>
      </c>
      <c r="N2463" s="38" t="str">
        <f t="shared" si="91"/>
        <v/>
      </c>
      <c r="O2463" s="38" t="str">
        <f t="shared" si="92"/>
        <v/>
      </c>
      <c r="P2463" s="38" t="str">
        <f t="shared" si="88"/>
        <v>19年月日</v>
      </c>
    </row>
    <row r="2464" spans="12:16" x14ac:dyDescent="0.4">
      <c r="L2464" s="38" t="str">
        <f t="shared" si="89"/>
        <v/>
      </c>
      <c r="M2464" s="38" t="str">
        <f t="shared" si="90"/>
        <v/>
      </c>
      <c r="N2464" s="38" t="str">
        <f t="shared" si="91"/>
        <v/>
      </c>
      <c r="O2464" s="38" t="str">
        <f t="shared" si="92"/>
        <v/>
      </c>
      <c r="P2464" s="38" t="str">
        <f t="shared" si="88"/>
        <v>19年月日</v>
      </c>
    </row>
    <row r="2465" spans="12:16" x14ac:dyDescent="0.4">
      <c r="L2465" s="38" t="str">
        <f t="shared" si="89"/>
        <v/>
      </c>
      <c r="M2465" s="38" t="str">
        <f t="shared" si="90"/>
        <v/>
      </c>
      <c r="N2465" s="38" t="str">
        <f t="shared" si="91"/>
        <v/>
      </c>
      <c r="O2465" s="38" t="str">
        <f t="shared" si="92"/>
        <v/>
      </c>
      <c r="P2465" s="38" t="str">
        <f t="shared" si="88"/>
        <v>19年月日</v>
      </c>
    </row>
    <row r="2466" spans="12:16" x14ac:dyDescent="0.4">
      <c r="L2466" s="38" t="str">
        <f t="shared" si="89"/>
        <v/>
      </c>
      <c r="M2466" s="38" t="str">
        <f t="shared" si="90"/>
        <v/>
      </c>
      <c r="N2466" s="38" t="str">
        <f t="shared" si="91"/>
        <v/>
      </c>
      <c r="O2466" s="38" t="str">
        <f t="shared" si="92"/>
        <v/>
      </c>
      <c r="P2466" s="38" t="str">
        <f t="shared" si="88"/>
        <v>19年月日</v>
      </c>
    </row>
    <row r="2467" spans="12:16" x14ac:dyDescent="0.4">
      <c r="L2467" s="38" t="str">
        <f t="shared" si="89"/>
        <v/>
      </c>
      <c r="M2467" s="38" t="str">
        <f t="shared" si="90"/>
        <v/>
      </c>
      <c r="N2467" s="38" t="str">
        <f t="shared" si="91"/>
        <v/>
      </c>
      <c r="O2467" s="38" t="str">
        <f t="shared" si="92"/>
        <v/>
      </c>
      <c r="P2467" s="38" t="str">
        <f t="shared" si="88"/>
        <v>19年月日</v>
      </c>
    </row>
    <row r="2468" spans="12:16" x14ac:dyDescent="0.4">
      <c r="L2468" s="38" t="str">
        <f t="shared" si="89"/>
        <v/>
      </c>
      <c r="M2468" s="38" t="str">
        <f t="shared" si="90"/>
        <v/>
      </c>
      <c r="N2468" s="38" t="str">
        <f t="shared" si="91"/>
        <v/>
      </c>
      <c r="O2468" s="38" t="str">
        <f t="shared" si="92"/>
        <v/>
      </c>
      <c r="P2468" s="38" t="str">
        <f t="shared" si="88"/>
        <v>19年月日</v>
      </c>
    </row>
    <row r="2469" spans="12:16" x14ac:dyDescent="0.4">
      <c r="L2469" s="38" t="str">
        <f t="shared" si="89"/>
        <v/>
      </c>
      <c r="M2469" s="38" t="str">
        <f t="shared" si="90"/>
        <v/>
      </c>
      <c r="N2469" s="38" t="str">
        <f t="shared" si="91"/>
        <v/>
      </c>
      <c r="O2469" s="38" t="str">
        <f t="shared" si="92"/>
        <v/>
      </c>
      <c r="P2469" s="38" t="str">
        <f t="shared" si="88"/>
        <v>19年月日</v>
      </c>
    </row>
    <row r="2470" spans="12:16" x14ac:dyDescent="0.4">
      <c r="L2470" s="38" t="str">
        <f t="shared" si="89"/>
        <v/>
      </c>
      <c r="M2470" s="38" t="str">
        <f t="shared" si="90"/>
        <v/>
      </c>
      <c r="N2470" s="38" t="str">
        <f t="shared" si="91"/>
        <v/>
      </c>
      <c r="O2470" s="38" t="str">
        <f t="shared" si="92"/>
        <v/>
      </c>
      <c r="P2470" s="38" t="str">
        <f t="shared" si="88"/>
        <v>19年月日</v>
      </c>
    </row>
    <row r="2471" spans="12:16" x14ac:dyDescent="0.4">
      <c r="L2471" s="38" t="str">
        <f t="shared" si="89"/>
        <v/>
      </c>
      <c r="M2471" s="38" t="str">
        <f t="shared" si="90"/>
        <v/>
      </c>
      <c r="N2471" s="38" t="str">
        <f t="shared" si="91"/>
        <v/>
      </c>
      <c r="O2471" s="38" t="str">
        <f t="shared" si="92"/>
        <v/>
      </c>
      <c r="P2471" s="38" t="str">
        <f t="shared" si="88"/>
        <v>19年月日</v>
      </c>
    </row>
    <row r="2472" spans="12:16" x14ac:dyDescent="0.4">
      <c r="L2472" s="38" t="str">
        <f t="shared" si="89"/>
        <v/>
      </c>
      <c r="M2472" s="38" t="str">
        <f t="shared" si="90"/>
        <v/>
      </c>
      <c r="N2472" s="38" t="str">
        <f t="shared" si="91"/>
        <v/>
      </c>
      <c r="O2472" s="38" t="str">
        <f t="shared" si="92"/>
        <v/>
      </c>
      <c r="P2472" s="38" t="str">
        <f t="shared" si="88"/>
        <v>19年月日</v>
      </c>
    </row>
    <row r="2473" spans="12:16" x14ac:dyDescent="0.4">
      <c r="L2473" s="38" t="str">
        <f t="shared" si="89"/>
        <v/>
      </c>
      <c r="M2473" s="38" t="str">
        <f t="shared" si="90"/>
        <v/>
      </c>
      <c r="N2473" s="38" t="str">
        <f t="shared" si="91"/>
        <v/>
      </c>
      <c r="O2473" s="38" t="str">
        <f t="shared" si="92"/>
        <v/>
      </c>
      <c r="P2473" s="38" t="str">
        <f t="shared" si="88"/>
        <v>19年月日</v>
      </c>
    </row>
    <row r="2474" spans="12:16" x14ac:dyDescent="0.4">
      <c r="L2474" s="38" t="str">
        <f t="shared" si="89"/>
        <v/>
      </c>
      <c r="M2474" s="38" t="str">
        <f t="shared" si="90"/>
        <v/>
      </c>
      <c r="N2474" s="38" t="str">
        <f t="shared" si="91"/>
        <v/>
      </c>
      <c r="O2474" s="38" t="str">
        <f t="shared" si="92"/>
        <v/>
      </c>
      <c r="P2474" s="38" t="str">
        <f t="shared" si="88"/>
        <v>19年月日</v>
      </c>
    </row>
    <row r="2475" spans="12:16" x14ac:dyDescent="0.4">
      <c r="L2475" s="38" t="str">
        <f t="shared" si="89"/>
        <v/>
      </c>
      <c r="M2475" s="38" t="str">
        <f t="shared" si="90"/>
        <v/>
      </c>
      <c r="N2475" s="38" t="str">
        <f t="shared" si="91"/>
        <v/>
      </c>
      <c r="O2475" s="38" t="str">
        <f t="shared" si="92"/>
        <v/>
      </c>
      <c r="P2475" s="38" t="str">
        <f t="shared" si="88"/>
        <v>19年月日</v>
      </c>
    </row>
    <row r="2476" spans="12:16" x14ac:dyDescent="0.4">
      <c r="L2476" s="38" t="str">
        <f t="shared" si="89"/>
        <v/>
      </c>
      <c r="M2476" s="38" t="str">
        <f t="shared" si="90"/>
        <v/>
      </c>
      <c r="N2476" s="38" t="str">
        <f t="shared" si="91"/>
        <v/>
      </c>
      <c r="O2476" s="38" t="str">
        <f t="shared" si="92"/>
        <v/>
      </c>
      <c r="P2476" s="38" t="str">
        <f t="shared" si="88"/>
        <v>19年月日</v>
      </c>
    </row>
    <row r="2477" spans="12:16" x14ac:dyDescent="0.4">
      <c r="L2477" s="38" t="str">
        <f t="shared" si="89"/>
        <v/>
      </c>
      <c r="M2477" s="38" t="str">
        <f t="shared" si="90"/>
        <v/>
      </c>
      <c r="N2477" s="38" t="str">
        <f t="shared" si="91"/>
        <v/>
      </c>
      <c r="O2477" s="38" t="str">
        <f t="shared" si="92"/>
        <v/>
      </c>
      <c r="P2477" s="38" t="str">
        <f t="shared" si="88"/>
        <v>19年月日</v>
      </c>
    </row>
    <row r="2478" spans="12:16" x14ac:dyDescent="0.4">
      <c r="L2478" s="38" t="str">
        <f t="shared" si="89"/>
        <v/>
      </c>
      <c r="M2478" s="38" t="str">
        <f t="shared" si="90"/>
        <v/>
      </c>
      <c r="N2478" s="38" t="str">
        <f t="shared" si="91"/>
        <v/>
      </c>
      <c r="O2478" s="38" t="str">
        <f t="shared" si="92"/>
        <v/>
      </c>
      <c r="P2478" s="38" t="str">
        <f t="shared" si="88"/>
        <v>19年月日</v>
      </c>
    </row>
    <row r="2479" spans="12:16" x14ac:dyDescent="0.4">
      <c r="L2479" s="38" t="str">
        <f t="shared" si="89"/>
        <v/>
      </c>
      <c r="M2479" s="38" t="str">
        <f t="shared" si="90"/>
        <v/>
      </c>
      <c r="N2479" s="38" t="str">
        <f t="shared" si="91"/>
        <v/>
      </c>
      <c r="O2479" s="38" t="str">
        <f t="shared" si="92"/>
        <v/>
      </c>
      <c r="P2479" s="38" t="str">
        <f t="shared" si="88"/>
        <v>19年月日</v>
      </c>
    </row>
    <row r="2480" spans="12:16" x14ac:dyDescent="0.4">
      <c r="L2480" s="38" t="str">
        <f t="shared" si="89"/>
        <v/>
      </c>
      <c r="M2480" s="38" t="str">
        <f t="shared" si="90"/>
        <v/>
      </c>
      <c r="N2480" s="38" t="str">
        <f t="shared" si="91"/>
        <v/>
      </c>
      <c r="O2480" s="38" t="str">
        <f t="shared" si="92"/>
        <v/>
      </c>
      <c r="P2480" s="38" t="str">
        <f t="shared" si="88"/>
        <v>19年月日</v>
      </c>
    </row>
    <row r="2481" spans="12:16" x14ac:dyDescent="0.4">
      <c r="L2481" s="38" t="str">
        <f t="shared" si="89"/>
        <v/>
      </c>
      <c r="M2481" s="38" t="str">
        <f t="shared" si="90"/>
        <v/>
      </c>
      <c r="N2481" s="38" t="str">
        <f t="shared" si="91"/>
        <v/>
      </c>
      <c r="O2481" s="38" t="str">
        <f t="shared" si="92"/>
        <v/>
      </c>
      <c r="P2481" s="38" t="str">
        <f t="shared" si="88"/>
        <v>19年月日</v>
      </c>
    </row>
    <row r="2482" spans="12:16" x14ac:dyDescent="0.4">
      <c r="L2482" s="38" t="str">
        <f t="shared" si="89"/>
        <v/>
      </c>
      <c r="M2482" s="38" t="str">
        <f t="shared" si="90"/>
        <v/>
      </c>
      <c r="N2482" s="38" t="str">
        <f t="shared" si="91"/>
        <v/>
      </c>
      <c r="O2482" s="38" t="str">
        <f t="shared" si="92"/>
        <v/>
      </c>
      <c r="P2482" s="38" t="str">
        <f t="shared" si="88"/>
        <v>19年月日</v>
      </c>
    </row>
    <row r="2483" spans="12:16" x14ac:dyDescent="0.4">
      <c r="L2483" s="38" t="str">
        <f t="shared" si="89"/>
        <v/>
      </c>
      <c r="M2483" s="38" t="str">
        <f t="shared" si="90"/>
        <v/>
      </c>
      <c r="N2483" s="38" t="str">
        <f t="shared" si="91"/>
        <v/>
      </c>
      <c r="O2483" s="38" t="str">
        <f t="shared" si="92"/>
        <v/>
      </c>
      <c r="P2483" s="38" t="str">
        <f t="shared" si="88"/>
        <v>19年月日</v>
      </c>
    </row>
    <row r="2484" spans="12:16" x14ac:dyDescent="0.4">
      <c r="L2484" s="38" t="str">
        <f t="shared" si="89"/>
        <v/>
      </c>
      <c r="M2484" s="38" t="str">
        <f t="shared" si="90"/>
        <v/>
      </c>
      <c r="N2484" s="38" t="str">
        <f t="shared" si="91"/>
        <v/>
      </c>
      <c r="O2484" s="38" t="str">
        <f t="shared" si="92"/>
        <v/>
      </c>
      <c r="P2484" s="38" t="str">
        <f t="shared" si="88"/>
        <v>19年月日</v>
      </c>
    </row>
    <row r="2485" spans="12:16" x14ac:dyDescent="0.4">
      <c r="L2485" s="38" t="str">
        <f t="shared" si="89"/>
        <v/>
      </c>
      <c r="M2485" s="38" t="str">
        <f t="shared" si="90"/>
        <v/>
      </c>
      <c r="N2485" s="38" t="str">
        <f t="shared" si="91"/>
        <v/>
      </c>
      <c r="O2485" s="38" t="str">
        <f t="shared" si="92"/>
        <v/>
      </c>
      <c r="P2485" s="38" t="str">
        <f t="shared" si="88"/>
        <v>19年月日</v>
      </c>
    </row>
    <row r="2486" spans="12:16" x14ac:dyDescent="0.4">
      <c r="L2486" s="38" t="str">
        <f t="shared" si="89"/>
        <v/>
      </c>
      <c r="M2486" s="38" t="str">
        <f t="shared" si="90"/>
        <v/>
      </c>
      <c r="N2486" s="38" t="str">
        <f t="shared" si="91"/>
        <v/>
      </c>
      <c r="O2486" s="38" t="str">
        <f t="shared" si="92"/>
        <v/>
      </c>
      <c r="P2486" s="38" t="str">
        <f t="shared" si="88"/>
        <v>19年月日</v>
      </c>
    </row>
    <row r="2487" spans="12:16" x14ac:dyDescent="0.4">
      <c r="L2487" s="38" t="str">
        <f t="shared" si="89"/>
        <v/>
      </c>
      <c r="M2487" s="38" t="str">
        <f t="shared" si="90"/>
        <v/>
      </c>
      <c r="N2487" s="38" t="str">
        <f t="shared" si="91"/>
        <v/>
      </c>
      <c r="O2487" s="38" t="str">
        <f t="shared" si="92"/>
        <v/>
      </c>
      <c r="P2487" s="38" t="str">
        <f t="shared" si="88"/>
        <v>19年月日</v>
      </c>
    </row>
    <row r="2488" spans="12:16" x14ac:dyDescent="0.4">
      <c r="L2488" s="38" t="str">
        <f t="shared" si="89"/>
        <v/>
      </c>
      <c r="M2488" s="38" t="str">
        <f t="shared" si="90"/>
        <v/>
      </c>
      <c r="N2488" s="38" t="str">
        <f t="shared" si="91"/>
        <v/>
      </c>
      <c r="O2488" s="38" t="str">
        <f t="shared" si="92"/>
        <v/>
      </c>
      <c r="P2488" s="38" t="str">
        <f t="shared" si="88"/>
        <v>19年月日</v>
      </c>
    </row>
    <row r="2489" spans="12:16" x14ac:dyDescent="0.4">
      <c r="L2489" s="38" t="str">
        <f t="shared" si="89"/>
        <v/>
      </c>
      <c r="M2489" s="38" t="str">
        <f t="shared" si="90"/>
        <v/>
      </c>
      <c r="N2489" s="38" t="str">
        <f t="shared" si="91"/>
        <v/>
      </c>
      <c r="O2489" s="38" t="str">
        <f t="shared" si="92"/>
        <v/>
      </c>
      <c r="P2489" s="38" t="str">
        <f t="shared" si="88"/>
        <v>19年月日</v>
      </c>
    </row>
    <row r="2490" spans="12:16" x14ac:dyDescent="0.4">
      <c r="L2490" s="38" t="str">
        <f t="shared" si="89"/>
        <v/>
      </c>
      <c r="M2490" s="38" t="str">
        <f t="shared" si="90"/>
        <v/>
      </c>
      <c r="N2490" s="38" t="str">
        <f t="shared" si="91"/>
        <v/>
      </c>
      <c r="O2490" s="38" t="str">
        <f t="shared" si="92"/>
        <v/>
      </c>
      <c r="P2490" s="38" t="str">
        <f t="shared" si="88"/>
        <v>19年月日</v>
      </c>
    </row>
    <row r="2491" spans="12:16" x14ac:dyDescent="0.4">
      <c r="L2491" s="38" t="str">
        <f t="shared" si="89"/>
        <v/>
      </c>
      <c r="M2491" s="38" t="str">
        <f t="shared" si="90"/>
        <v/>
      </c>
      <c r="N2491" s="38" t="str">
        <f t="shared" si="91"/>
        <v/>
      </c>
      <c r="O2491" s="38" t="str">
        <f t="shared" si="92"/>
        <v/>
      </c>
      <c r="P2491" s="38" t="str">
        <f t="shared" si="88"/>
        <v>19年月日</v>
      </c>
    </row>
    <row r="2492" spans="12:16" x14ac:dyDescent="0.4">
      <c r="L2492" s="38" t="str">
        <f t="shared" si="89"/>
        <v/>
      </c>
      <c r="M2492" s="38" t="str">
        <f t="shared" si="90"/>
        <v/>
      </c>
      <c r="N2492" s="38" t="str">
        <f t="shared" si="91"/>
        <v/>
      </c>
      <c r="O2492" s="38" t="str">
        <f t="shared" si="92"/>
        <v/>
      </c>
      <c r="P2492" s="38" t="str">
        <f t="shared" si="88"/>
        <v>19年月日</v>
      </c>
    </row>
    <row r="2493" spans="12:16" x14ac:dyDescent="0.4">
      <c r="L2493" s="38" t="str">
        <f t="shared" si="89"/>
        <v/>
      </c>
      <c r="M2493" s="38" t="str">
        <f t="shared" si="90"/>
        <v/>
      </c>
      <c r="N2493" s="38" t="str">
        <f t="shared" si="91"/>
        <v/>
      </c>
      <c r="O2493" s="38" t="str">
        <f t="shared" si="92"/>
        <v/>
      </c>
      <c r="P2493" s="38" t="str">
        <f t="shared" si="88"/>
        <v>19年月日</v>
      </c>
    </row>
    <row r="2494" spans="12:16" x14ac:dyDescent="0.4">
      <c r="L2494" s="38" t="str">
        <f t="shared" si="89"/>
        <v/>
      </c>
      <c r="M2494" s="38" t="str">
        <f t="shared" si="90"/>
        <v/>
      </c>
      <c r="N2494" s="38" t="str">
        <f t="shared" si="91"/>
        <v/>
      </c>
      <c r="O2494" s="38" t="str">
        <f t="shared" si="92"/>
        <v/>
      </c>
      <c r="P2494" s="38" t="str">
        <f t="shared" si="88"/>
        <v>19年月日</v>
      </c>
    </row>
    <row r="2495" spans="12:16" x14ac:dyDescent="0.4">
      <c r="L2495" s="38" t="str">
        <f t="shared" si="89"/>
        <v/>
      </c>
      <c r="M2495" s="38" t="str">
        <f t="shared" si="90"/>
        <v/>
      </c>
      <c r="N2495" s="38" t="str">
        <f t="shared" si="91"/>
        <v/>
      </c>
      <c r="O2495" s="38" t="str">
        <f t="shared" si="92"/>
        <v/>
      </c>
      <c r="P2495" s="38" t="str">
        <f t="shared" si="88"/>
        <v>19年月日</v>
      </c>
    </row>
    <row r="2496" spans="12:16" x14ac:dyDescent="0.4">
      <c r="L2496" s="38" t="str">
        <f t="shared" si="89"/>
        <v/>
      </c>
      <c r="M2496" s="38" t="str">
        <f t="shared" si="90"/>
        <v/>
      </c>
      <c r="N2496" s="38" t="str">
        <f t="shared" si="91"/>
        <v/>
      </c>
      <c r="O2496" s="38" t="str">
        <f t="shared" si="92"/>
        <v/>
      </c>
      <c r="P2496" s="38" t="str">
        <f t="shared" si="88"/>
        <v>19年月日</v>
      </c>
    </row>
    <row r="2497" spans="12:16" x14ac:dyDescent="0.4">
      <c r="L2497" s="38" t="str">
        <f t="shared" si="89"/>
        <v/>
      </c>
      <c r="M2497" s="38" t="str">
        <f t="shared" si="90"/>
        <v/>
      </c>
      <c r="N2497" s="38" t="str">
        <f t="shared" si="91"/>
        <v/>
      </c>
      <c r="O2497" s="38" t="str">
        <f t="shared" si="92"/>
        <v/>
      </c>
      <c r="P2497" s="38" t="str">
        <f t="shared" si="88"/>
        <v>19年月日</v>
      </c>
    </row>
    <row r="2498" spans="12:16" x14ac:dyDescent="0.4">
      <c r="L2498" s="38" t="str">
        <f t="shared" si="89"/>
        <v/>
      </c>
      <c r="M2498" s="38" t="str">
        <f t="shared" si="90"/>
        <v/>
      </c>
      <c r="N2498" s="38" t="str">
        <f t="shared" si="91"/>
        <v/>
      </c>
      <c r="O2498" s="38" t="str">
        <f t="shared" si="92"/>
        <v/>
      </c>
      <c r="P2498" s="38" t="str">
        <f t="shared" si="88"/>
        <v>19年月日</v>
      </c>
    </row>
    <row r="2499" spans="12:16" x14ac:dyDescent="0.4">
      <c r="L2499" s="38" t="str">
        <f t="shared" si="89"/>
        <v/>
      </c>
      <c r="M2499" s="38" t="str">
        <f t="shared" si="90"/>
        <v/>
      </c>
      <c r="N2499" s="38" t="str">
        <f t="shared" si="91"/>
        <v/>
      </c>
      <c r="O2499" s="38" t="str">
        <f t="shared" si="92"/>
        <v/>
      </c>
      <c r="P2499" s="38" t="str">
        <f t="shared" ref="P2499:P2562" si="93">IF(LEFT($E2499,1)="0","20","19")&amp;LEFT($E2499,2)&amp;"年"&amp;MID($E2499,3,2)&amp;"月"&amp;RIGHT($E2499,2)&amp;"日"</f>
        <v>19年月日</v>
      </c>
    </row>
    <row r="2500" spans="12:16" x14ac:dyDescent="0.4">
      <c r="L2500" s="38" t="str">
        <f t="shared" si="89"/>
        <v/>
      </c>
      <c r="M2500" s="38" t="str">
        <f t="shared" si="90"/>
        <v/>
      </c>
      <c r="N2500" s="38" t="str">
        <f t="shared" si="91"/>
        <v/>
      </c>
      <c r="O2500" s="38" t="str">
        <f t="shared" si="92"/>
        <v/>
      </c>
      <c r="P2500" s="38" t="str">
        <f t="shared" si="93"/>
        <v>19年月日</v>
      </c>
    </row>
    <row r="2501" spans="12:16" x14ac:dyDescent="0.4">
      <c r="L2501" s="38" t="str">
        <f t="shared" si="89"/>
        <v/>
      </c>
      <c r="M2501" s="38" t="str">
        <f t="shared" si="90"/>
        <v/>
      </c>
      <c r="N2501" s="38" t="str">
        <f t="shared" si="91"/>
        <v/>
      </c>
      <c r="O2501" s="38" t="str">
        <f t="shared" si="92"/>
        <v/>
      </c>
      <c r="P2501" s="38" t="str">
        <f t="shared" si="93"/>
        <v>19年月日</v>
      </c>
    </row>
    <row r="2502" spans="12:16" x14ac:dyDescent="0.4">
      <c r="L2502" s="38" t="str">
        <f t="shared" si="89"/>
        <v/>
      </c>
      <c r="M2502" s="38" t="str">
        <f t="shared" si="90"/>
        <v/>
      </c>
      <c r="N2502" s="38" t="str">
        <f t="shared" si="91"/>
        <v/>
      </c>
      <c r="O2502" s="38" t="str">
        <f t="shared" si="92"/>
        <v/>
      </c>
      <c r="P2502" s="38" t="str">
        <f t="shared" si="93"/>
        <v>19年月日</v>
      </c>
    </row>
    <row r="2503" spans="12:16" x14ac:dyDescent="0.4">
      <c r="L2503" s="38" t="str">
        <f t="shared" si="89"/>
        <v/>
      </c>
      <c r="M2503" s="38" t="str">
        <f t="shared" si="90"/>
        <v/>
      </c>
      <c r="N2503" s="38" t="str">
        <f t="shared" si="91"/>
        <v/>
      </c>
      <c r="O2503" s="38" t="str">
        <f t="shared" si="92"/>
        <v/>
      </c>
      <c r="P2503" s="38" t="str">
        <f t="shared" si="93"/>
        <v>19年月日</v>
      </c>
    </row>
    <row r="2504" spans="12:16" x14ac:dyDescent="0.4">
      <c r="L2504" s="38" t="str">
        <f t="shared" si="89"/>
        <v/>
      </c>
      <c r="M2504" s="38" t="str">
        <f t="shared" si="90"/>
        <v/>
      </c>
      <c r="N2504" s="38" t="str">
        <f t="shared" si="91"/>
        <v/>
      </c>
      <c r="O2504" s="38" t="str">
        <f t="shared" si="92"/>
        <v/>
      </c>
      <c r="P2504" s="38" t="str">
        <f t="shared" si="93"/>
        <v>19年月日</v>
      </c>
    </row>
    <row r="2505" spans="12:16" x14ac:dyDescent="0.4">
      <c r="L2505" s="38" t="str">
        <f t="shared" ref="L2505:L2568" si="94">IF($B2505="","",$C2505&amp;" ("&amp;$F2505&amp;")")</f>
        <v/>
      </c>
      <c r="M2505" s="38" t="str">
        <f t="shared" ref="M2505:M2568" si="95">IF($B2505="","",LEFT($E2505,2))</f>
        <v/>
      </c>
      <c r="N2505" s="38" t="str">
        <f t="shared" ref="N2505:N2568" si="96">IF($B2505="","",$I2505&amp;" "&amp;$H2505&amp;" ("&amp;$M2505&amp;")")</f>
        <v/>
      </c>
      <c r="O2505" s="38" t="str">
        <f t="shared" ref="O2505:O2568" si="97">IF($B2505="","",$O2504+1)</f>
        <v/>
      </c>
      <c r="P2505" s="38" t="str">
        <f t="shared" si="93"/>
        <v>19年月日</v>
      </c>
    </row>
    <row r="2506" spans="12:16" x14ac:dyDescent="0.4">
      <c r="L2506" s="38" t="str">
        <f t="shared" si="94"/>
        <v/>
      </c>
      <c r="M2506" s="38" t="str">
        <f t="shared" si="95"/>
        <v/>
      </c>
      <c r="N2506" s="38" t="str">
        <f t="shared" si="96"/>
        <v/>
      </c>
      <c r="O2506" s="38" t="str">
        <f t="shared" si="97"/>
        <v/>
      </c>
      <c r="P2506" s="38" t="str">
        <f t="shared" si="93"/>
        <v>19年月日</v>
      </c>
    </row>
    <row r="2507" spans="12:16" x14ac:dyDescent="0.4">
      <c r="L2507" s="38" t="str">
        <f t="shared" si="94"/>
        <v/>
      </c>
      <c r="M2507" s="38" t="str">
        <f t="shared" si="95"/>
        <v/>
      </c>
      <c r="N2507" s="38" t="str">
        <f t="shared" si="96"/>
        <v/>
      </c>
      <c r="O2507" s="38" t="str">
        <f t="shared" si="97"/>
        <v/>
      </c>
      <c r="P2507" s="38" t="str">
        <f t="shared" si="93"/>
        <v>19年月日</v>
      </c>
    </row>
    <row r="2508" spans="12:16" x14ac:dyDescent="0.4">
      <c r="L2508" s="38" t="str">
        <f t="shared" si="94"/>
        <v/>
      </c>
      <c r="M2508" s="38" t="str">
        <f t="shared" si="95"/>
        <v/>
      </c>
      <c r="N2508" s="38" t="str">
        <f t="shared" si="96"/>
        <v/>
      </c>
      <c r="O2508" s="38" t="str">
        <f t="shared" si="97"/>
        <v/>
      </c>
      <c r="P2508" s="38" t="str">
        <f t="shared" si="93"/>
        <v>19年月日</v>
      </c>
    </row>
    <row r="2509" spans="12:16" x14ac:dyDescent="0.4">
      <c r="L2509" s="38" t="str">
        <f t="shared" si="94"/>
        <v/>
      </c>
      <c r="M2509" s="38" t="str">
        <f t="shared" si="95"/>
        <v/>
      </c>
      <c r="N2509" s="38" t="str">
        <f t="shared" si="96"/>
        <v/>
      </c>
      <c r="O2509" s="38" t="str">
        <f t="shared" si="97"/>
        <v/>
      </c>
      <c r="P2509" s="38" t="str">
        <f t="shared" si="93"/>
        <v>19年月日</v>
      </c>
    </row>
    <row r="2510" spans="12:16" x14ac:dyDescent="0.4">
      <c r="L2510" s="38" t="str">
        <f t="shared" si="94"/>
        <v/>
      </c>
      <c r="M2510" s="38" t="str">
        <f t="shared" si="95"/>
        <v/>
      </c>
      <c r="N2510" s="38" t="str">
        <f t="shared" si="96"/>
        <v/>
      </c>
      <c r="O2510" s="38" t="str">
        <f t="shared" si="97"/>
        <v/>
      </c>
      <c r="P2510" s="38" t="str">
        <f t="shared" si="93"/>
        <v>19年月日</v>
      </c>
    </row>
    <row r="2511" spans="12:16" x14ac:dyDescent="0.4">
      <c r="L2511" s="38" t="str">
        <f t="shared" si="94"/>
        <v/>
      </c>
      <c r="M2511" s="38" t="str">
        <f t="shared" si="95"/>
        <v/>
      </c>
      <c r="N2511" s="38" t="str">
        <f t="shared" si="96"/>
        <v/>
      </c>
      <c r="O2511" s="38" t="str">
        <f t="shared" si="97"/>
        <v/>
      </c>
      <c r="P2511" s="38" t="str">
        <f t="shared" si="93"/>
        <v>19年月日</v>
      </c>
    </row>
    <row r="2512" spans="12:16" x14ac:dyDescent="0.4">
      <c r="L2512" s="38" t="str">
        <f t="shared" si="94"/>
        <v/>
      </c>
      <c r="M2512" s="38" t="str">
        <f t="shared" si="95"/>
        <v/>
      </c>
      <c r="N2512" s="38" t="str">
        <f t="shared" si="96"/>
        <v/>
      </c>
      <c r="O2512" s="38" t="str">
        <f t="shared" si="97"/>
        <v/>
      </c>
      <c r="P2512" s="38" t="str">
        <f t="shared" si="93"/>
        <v>19年月日</v>
      </c>
    </row>
    <row r="2513" spans="12:16" x14ac:dyDescent="0.4">
      <c r="L2513" s="38" t="str">
        <f t="shared" si="94"/>
        <v/>
      </c>
      <c r="M2513" s="38" t="str">
        <f t="shared" si="95"/>
        <v/>
      </c>
      <c r="N2513" s="38" t="str">
        <f t="shared" si="96"/>
        <v/>
      </c>
      <c r="O2513" s="38" t="str">
        <f t="shared" si="97"/>
        <v/>
      </c>
      <c r="P2513" s="38" t="str">
        <f t="shared" si="93"/>
        <v>19年月日</v>
      </c>
    </row>
    <row r="2514" spans="12:16" x14ac:dyDescent="0.4">
      <c r="L2514" s="38" t="str">
        <f t="shared" si="94"/>
        <v/>
      </c>
      <c r="M2514" s="38" t="str">
        <f t="shared" si="95"/>
        <v/>
      </c>
      <c r="N2514" s="38" t="str">
        <f t="shared" si="96"/>
        <v/>
      </c>
      <c r="O2514" s="38" t="str">
        <f t="shared" si="97"/>
        <v/>
      </c>
      <c r="P2514" s="38" t="str">
        <f t="shared" si="93"/>
        <v>19年月日</v>
      </c>
    </row>
    <row r="2515" spans="12:16" x14ac:dyDescent="0.4">
      <c r="L2515" s="38" t="str">
        <f t="shared" si="94"/>
        <v/>
      </c>
      <c r="M2515" s="38" t="str">
        <f t="shared" si="95"/>
        <v/>
      </c>
      <c r="N2515" s="38" t="str">
        <f t="shared" si="96"/>
        <v/>
      </c>
      <c r="O2515" s="38" t="str">
        <f t="shared" si="97"/>
        <v/>
      </c>
      <c r="P2515" s="38" t="str">
        <f t="shared" si="93"/>
        <v>19年月日</v>
      </c>
    </row>
    <row r="2516" spans="12:16" x14ac:dyDescent="0.4">
      <c r="L2516" s="38" t="str">
        <f t="shared" si="94"/>
        <v/>
      </c>
      <c r="M2516" s="38" t="str">
        <f t="shared" si="95"/>
        <v/>
      </c>
      <c r="N2516" s="38" t="str">
        <f t="shared" si="96"/>
        <v/>
      </c>
      <c r="O2516" s="38" t="str">
        <f t="shared" si="97"/>
        <v/>
      </c>
      <c r="P2516" s="38" t="str">
        <f t="shared" si="93"/>
        <v>19年月日</v>
      </c>
    </row>
    <row r="2517" spans="12:16" x14ac:dyDescent="0.4">
      <c r="L2517" s="38" t="str">
        <f t="shared" si="94"/>
        <v/>
      </c>
      <c r="M2517" s="38" t="str">
        <f t="shared" si="95"/>
        <v/>
      </c>
      <c r="N2517" s="38" t="str">
        <f t="shared" si="96"/>
        <v/>
      </c>
      <c r="O2517" s="38" t="str">
        <f t="shared" si="97"/>
        <v/>
      </c>
      <c r="P2517" s="38" t="str">
        <f t="shared" si="93"/>
        <v>19年月日</v>
      </c>
    </row>
    <row r="2518" spans="12:16" x14ac:dyDescent="0.4">
      <c r="L2518" s="38" t="str">
        <f t="shared" si="94"/>
        <v/>
      </c>
      <c r="M2518" s="38" t="str">
        <f t="shared" si="95"/>
        <v/>
      </c>
      <c r="N2518" s="38" t="str">
        <f t="shared" si="96"/>
        <v/>
      </c>
      <c r="O2518" s="38" t="str">
        <f t="shared" si="97"/>
        <v/>
      </c>
      <c r="P2518" s="38" t="str">
        <f t="shared" si="93"/>
        <v>19年月日</v>
      </c>
    </row>
    <row r="2519" spans="12:16" x14ac:dyDescent="0.4">
      <c r="L2519" s="38" t="str">
        <f t="shared" si="94"/>
        <v/>
      </c>
      <c r="M2519" s="38" t="str">
        <f t="shared" si="95"/>
        <v/>
      </c>
      <c r="N2519" s="38" t="str">
        <f t="shared" si="96"/>
        <v/>
      </c>
      <c r="O2519" s="38" t="str">
        <f t="shared" si="97"/>
        <v/>
      </c>
      <c r="P2519" s="38" t="str">
        <f t="shared" si="93"/>
        <v>19年月日</v>
      </c>
    </row>
    <row r="2520" spans="12:16" x14ac:dyDescent="0.4">
      <c r="L2520" s="38" t="str">
        <f t="shared" si="94"/>
        <v/>
      </c>
      <c r="M2520" s="38" t="str">
        <f t="shared" si="95"/>
        <v/>
      </c>
      <c r="N2520" s="38" t="str">
        <f t="shared" si="96"/>
        <v/>
      </c>
      <c r="O2520" s="38" t="str">
        <f t="shared" si="97"/>
        <v/>
      </c>
      <c r="P2520" s="38" t="str">
        <f t="shared" si="93"/>
        <v>19年月日</v>
      </c>
    </row>
    <row r="2521" spans="12:16" x14ac:dyDescent="0.4">
      <c r="L2521" s="38" t="str">
        <f t="shared" si="94"/>
        <v/>
      </c>
      <c r="M2521" s="38" t="str">
        <f t="shared" si="95"/>
        <v/>
      </c>
      <c r="N2521" s="38" t="str">
        <f t="shared" si="96"/>
        <v/>
      </c>
      <c r="O2521" s="38" t="str">
        <f t="shared" si="97"/>
        <v/>
      </c>
      <c r="P2521" s="38" t="str">
        <f t="shared" si="93"/>
        <v>19年月日</v>
      </c>
    </row>
    <row r="2522" spans="12:16" x14ac:dyDescent="0.4">
      <c r="L2522" s="38" t="str">
        <f t="shared" si="94"/>
        <v/>
      </c>
      <c r="M2522" s="38" t="str">
        <f t="shared" si="95"/>
        <v/>
      </c>
      <c r="N2522" s="38" t="str">
        <f t="shared" si="96"/>
        <v/>
      </c>
      <c r="O2522" s="38" t="str">
        <f t="shared" si="97"/>
        <v/>
      </c>
      <c r="P2522" s="38" t="str">
        <f t="shared" si="93"/>
        <v>19年月日</v>
      </c>
    </row>
    <row r="2523" spans="12:16" x14ac:dyDescent="0.4">
      <c r="L2523" s="38" t="str">
        <f t="shared" si="94"/>
        <v/>
      </c>
      <c r="M2523" s="38" t="str">
        <f t="shared" si="95"/>
        <v/>
      </c>
      <c r="N2523" s="38" t="str">
        <f t="shared" si="96"/>
        <v/>
      </c>
      <c r="O2523" s="38" t="str">
        <f t="shared" si="97"/>
        <v/>
      </c>
      <c r="P2523" s="38" t="str">
        <f t="shared" si="93"/>
        <v>19年月日</v>
      </c>
    </row>
    <row r="2524" spans="12:16" x14ac:dyDescent="0.4">
      <c r="L2524" s="38" t="str">
        <f t="shared" si="94"/>
        <v/>
      </c>
      <c r="M2524" s="38" t="str">
        <f t="shared" si="95"/>
        <v/>
      </c>
      <c r="N2524" s="38" t="str">
        <f t="shared" si="96"/>
        <v/>
      </c>
      <c r="O2524" s="38" t="str">
        <f t="shared" si="97"/>
        <v/>
      </c>
      <c r="P2524" s="38" t="str">
        <f t="shared" si="93"/>
        <v>19年月日</v>
      </c>
    </row>
    <row r="2525" spans="12:16" x14ac:dyDescent="0.4">
      <c r="L2525" s="38" t="str">
        <f t="shared" si="94"/>
        <v/>
      </c>
      <c r="M2525" s="38" t="str">
        <f t="shared" si="95"/>
        <v/>
      </c>
      <c r="N2525" s="38" t="str">
        <f t="shared" si="96"/>
        <v/>
      </c>
      <c r="O2525" s="38" t="str">
        <f t="shared" si="97"/>
        <v/>
      </c>
      <c r="P2525" s="38" t="str">
        <f t="shared" si="93"/>
        <v>19年月日</v>
      </c>
    </row>
    <row r="2526" spans="12:16" x14ac:dyDescent="0.4">
      <c r="L2526" s="38" t="str">
        <f t="shared" si="94"/>
        <v/>
      </c>
      <c r="M2526" s="38" t="str">
        <f t="shared" si="95"/>
        <v/>
      </c>
      <c r="N2526" s="38" t="str">
        <f t="shared" si="96"/>
        <v/>
      </c>
      <c r="O2526" s="38" t="str">
        <f t="shared" si="97"/>
        <v/>
      </c>
      <c r="P2526" s="38" t="str">
        <f t="shared" si="93"/>
        <v>19年月日</v>
      </c>
    </row>
    <row r="2527" spans="12:16" x14ac:dyDescent="0.4">
      <c r="L2527" s="38" t="str">
        <f t="shared" si="94"/>
        <v/>
      </c>
      <c r="M2527" s="38" t="str">
        <f t="shared" si="95"/>
        <v/>
      </c>
      <c r="N2527" s="38" t="str">
        <f t="shared" si="96"/>
        <v/>
      </c>
      <c r="O2527" s="38" t="str">
        <f t="shared" si="97"/>
        <v/>
      </c>
      <c r="P2527" s="38" t="str">
        <f t="shared" si="93"/>
        <v>19年月日</v>
      </c>
    </row>
    <row r="2528" spans="12:16" x14ac:dyDescent="0.4">
      <c r="L2528" s="38" t="str">
        <f t="shared" si="94"/>
        <v/>
      </c>
      <c r="M2528" s="38" t="str">
        <f t="shared" si="95"/>
        <v/>
      </c>
      <c r="N2528" s="38" t="str">
        <f t="shared" si="96"/>
        <v/>
      </c>
      <c r="O2528" s="38" t="str">
        <f t="shared" si="97"/>
        <v/>
      </c>
      <c r="P2528" s="38" t="str">
        <f t="shared" si="93"/>
        <v>19年月日</v>
      </c>
    </row>
    <row r="2529" spans="12:16" x14ac:dyDescent="0.4">
      <c r="L2529" s="38" t="str">
        <f t="shared" si="94"/>
        <v/>
      </c>
      <c r="M2529" s="38" t="str">
        <f t="shared" si="95"/>
        <v/>
      </c>
      <c r="N2529" s="38" t="str">
        <f t="shared" si="96"/>
        <v/>
      </c>
      <c r="O2529" s="38" t="str">
        <f t="shared" si="97"/>
        <v/>
      </c>
      <c r="P2529" s="38" t="str">
        <f t="shared" si="93"/>
        <v>19年月日</v>
      </c>
    </row>
    <row r="2530" spans="12:16" x14ac:dyDescent="0.4">
      <c r="L2530" s="38" t="str">
        <f t="shared" si="94"/>
        <v/>
      </c>
      <c r="M2530" s="38" t="str">
        <f t="shared" si="95"/>
        <v/>
      </c>
      <c r="N2530" s="38" t="str">
        <f t="shared" si="96"/>
        <v/>
      </c>
      <c r="O2530" s="38" t="str">
        <f t="shared" si="97"/>
        <v/>
      </c>
      <c r="P2530" s="38" t="str">
        <f t="shared" si="93"/>
        <v>19年月日</v>
      </c>
    </row>
    <row r="2531" spans="12:16" x14ac:dyDescent="0.4">
      <c r="L2531" s="38" t="str">
        <f t="shared" si="94"/>
        <v/>
      </c>
      <c r="M2531" s="38" t="str">
        <f t="shared" si="95"/>
        <v/>
      </c>
      <c r="N2531" s="38" t="str">
        <f t="shared" si="96"/>
        <v/>
      </c>
      <c r="O2531" s="38" t="str">
        <f t="shared" si="97"/>
        <v/>
      </c>
      <c r="P2531" s="38" t="str">
        <f t="shared" si="93"/>
        <v>19年月日</v>
      </c>
    </row>
    <row r="2532" spans="12:16" x14ac:dyDescent="0.4">
      <c r="L2532" s="38" t="str">
        <f t="shared" si="94"/>
        <v/>
      </c>
      <c r="M2532" s="38" t="str">
        <f t="shared" si="95"/>
        <v/>
      </c>
      <c r="N2532" s="38" t="str">
        <f t="shared" si="96"/>
        <v/>
      </c>
      <c r="O2532" s="38" t="str">
        <f t="shared" si="97"/>
        <v/>
      </c>
      <c r="P2532" s="38" t="str">
        <f t="shared" si="93"/>
        <v>19年月日</v>
      </c>
    </row>
    <row r="2533" spans="12:16" x14ac:dyDescent="0.4">
      <c r="L2533" s="38" t="str">
        <f t="shared" si="94"/>
        <v/>
      </c>
      <c r="M2533" s="38" t="str">
        <f t="shared" si="95"/>
        <v/>
      </c>
      <c r="N2533" s="38" t="str">
        <f t="shared" si="96"/>
        <v/>
      </c>
      <c r="O2533" s="38" t="str">
        <f t="shared" si="97"/>
        <v/>
      </c>
      <c r="P2533" s="38" t="str">
        <f t="shared" si="93"/>
        <v>19年月日</v>
      </c>
    </row>
    <row r="2534" spans="12:16" x14ac:dyDescent="0.4">
      <c r="L2534" s="38" t="str">
        <f t="shared" si="94"/>
        <v/>
      </c>
      <c r="M2534" s="38" t="str">
        <f t="shared" si="95"/>
        <v/>
      </c>
      <c r="N2534" s="38" t="str">
        <f t="shared" si="96"/>
        <v/>
      </c>
      <c r="O2534" s="38" t="str">
        <f t="shared" si="97"/>
        <v/>
      </c>
      <c r="P2534" s="38" t="str">
        <f t="shared" si="93"/>
        <v>19年月日</v>
      </c>
    </row>
    <row r="2535" spans="12:16" x14ac:dyDescent="0.4">
      <c r="L2535" s="38" t="str">
        <f t="shared" si="94"/>
        <v/>
      </c>
      <c r="M2535" s="38" t="str">
        <f t="shared" si="95"/>
        <v/>
      </c>
      <c r="N2535" s="38" t="str">
        <f t="shared" si="96"/>
        <v/>
      </c>
      <c r="O2535" s="38" t="str">
        <f t="shared" si="97"/>
        <v/>
      </c>
      <c r="P2535" s="38" t="str">
        <f t="shared" si="93"/>
        <v>19年月日</v>
      </c>
    </row>
    <row r="2536" spans="12:16" x14ac:dyDescent="0.4">
      <c r="L2536" s="38" t="str">
        <f t="shared" si="94"/>
        <v/>
      </c>
      <c r="M2536" s="38" t="str">
        <f t="shared" si="95"/>
        <v/>
      </c>
      <c r="N2536" s="38" t="str">
        <f t="shared" si="96"/>
        <v/>
      </c>
      <c r="O2536" s="38" t="str">
        <f t="shared" si="97"/>
        <v/>
      </c>
      <c r="P2536" s="38" t="str">
        <f t="shared" si="93"/>
        <v>19年月日</v>
      </c>
    </row>
    <row r="2537" spans="12:16" x14ac:dyDescent="0.4">
      <c r="L2537" s="38" t="str">
        <f t="shared" si="94"/>
        <v/>
      </c>
      <c r="M2537" s="38" t="str">
        <f t="shared" si="95"/>
        <v/>
      </c>
      <c r="N2537" s="38" t="str">
        <f t="shared" si="96"/>
        <v/>
      </c>
      <c r="O2537" s="38" t="str">
        <f t="shared" si="97"/>
        <v/>
      </c>
      <c r="P2537" s="38" t="str">
        <f t="shared" si="93"/>
        <v>19年月日</v>
      </c>
    </row>
    <row r="2538" spans="12:16" x14ac:dyDescent="0.4">
      <c r="L2538" s="38" t="str">
        <f t="shared" si="94"/>
        <v/>
      </c>
      <c r="M2538" s="38" t="str">
        <f t="shared" si="95"/>
        <v/>
      </c>
      <c r="N2538" s="38" t="str">
        <f t="shared" si="96"/>
        <v/>
      </c>
      <c r="O2538" s="38" t="str">
        <f t="shared" si="97"/>
        <v/>
      </c>
      <c r="P2538" s="38" t="str">
        <f t="shared" si="93"/>
        <v>19年月日</v>
      </c>
    </row>
    <row r="2539" spans="12:16" x14ac:dyDescent="0.4">
      <c r="L2539" s="38" t="str">
        <f t="shared" si="94"/>
        <v/>
      </c>
      <c r="M2539" s="38" t="str">
        <f t="shared" si="95"/>
        <v/>
      </c>
      <c r="N2539" s="38" t="str">
        <f t="shared" si="96"/>
        <v/>
      </c>
      <c r="O2539" s="38" t="str">
        <f t="shared" si="97"/>
        <v/>
      </c>
      <c r="P2539" s="38" t="str">
        <f t="shared" si="93"/>
        <v>19年月日</v>
      </c>
    </row>
    <row r="2540" spans="12:16" x14ac:dyDescent="0.4">
      <c r="L2540" s="38" t="str">
        <f t="shared" si="94"/>
        <v/>
      </c>
      <c r="M2540" s="38" t="str">
        <f t="shared" si="95"/>
        <v/>
      </c>
      <c r="N2540" s="38" t="str">
        <f t="shared" si="96"/>
        <v/>
      </c>
      <c r="O2540" s="38" t="str">
        <f t="shared" si="97"/>
        <v/>
      </c>
      <c r="P2540" s="38" t="str">
        <f t="shared" si="93"/>
        <v>19年月日</v>
      </c>
    </row>
    <row r="2541" spans="12:16" x14ac:dyDescent="0.4">
      <c r="L2541" s="38" t="str">
        <f t="shared" si="94"/>
        <v/>
      </c>
      <c r="M2541" s="38" t="str">
        <f t="shared" si="95"/>
        <v/>
      </c>
      <c r="N2541" s="38" t="str">
        <f t="shared" si="96"/>
        <v/>
      </c>
      <c r="O2541" s="38" t="str">
        <f t="shared" si="97"/>
        <v/>
      </c>
      <c r="P2541" s="38" t="str">
        <f t="shared" si="93"/>
        <v>19年月日</v>
      </c>
    </row>
    <row r="2542" spans="12:16" x14ac:dyDescent="0.4">
      <c r="L2542" s="38" t="str">
        <f t="shared" si="94"/>
        <v/>
      </c>
      <c r="M2542" s="38" t="str">
        <f t="shared" si="95"/>
        <v/>
      </c>
      <c r="N2542" s="38" t="str">
        <f t="shared" si="96"/>
        <v/>
      </c>
      <c r="O2542" s="38" t="str">
        <f t="shared" si="97"/>
        <v/>
      </c>
      <c r="P2542" s="38" t="str">
        <f t="shared" si="93"/>
        <v>19年月日</v>
      </c>
    </row>
    <row r="2543" spans="12:16" x14ac:dyDescent="0.4">
      <c r="L2543" s="38" t="str">
        <f t="shared" si="94"/>
        <v/>
      </c>
      <c r="M2543" s="38" t="str">
        <f t="shared" si="95"/>
        <v/>
      </c>
      <c r="N2543" s="38" t="str">
        <f t="shared" si="96"/>
        <v/>
      </c>
      <c r="O2543" s="38" t="str">
        <f t="shared" si="97"/>
        <v/>
      </c>
      <c r="P2543" s="38" t="str">
        <f t="shared" si="93"/>
        <v>19年月日</v>
      </c>
    </row>
    <row r="2544" spans="12:16" x14ac:dyDescent="0.4">
      <c r="L2544" s="38" t="str">
        <f t="shared" si="94"/>
        <v/>
      </c>
      <c r="M2544" s="38" t="str">
        <f t="shared" si="95"/>
        <v/>
      </c>
      <c r="N2544" s="38" t="str">
        <f t="shared" si="96"/>
        <v/>
      </c>
      <c r="O2544" s="38" t="str">
        <f t="shared" si="97"/>
        <v/>
      </c>
      <c r="P2544" s="38" t="str">
        <f t="shared" si="93"/>
        <v>19年月日</v>
      </c>
    </row>
    <row r="2545" spans="12:16" x14ac:dyDescent="0.4">
      <c r="L2545" s="38" t="str">
        <f t="shared" si="94"/>
        <v/>
      </c>
      <c r="M2545" s="38" t="str">
        <f t="shared" si="95"/>
        <v/>
      </c>
      <c r="N2545" s="38" t="str">
        <f t="shared" si="96"/>
        <v/>
      </c>
      <c r="O2545" s="38" t="str">
        <f t="shared" si="97"/>
        <v/>
      </c>
      <c r="P2545" s="38" t="str">
        <f t="shared" si="93"/>
        <v>19年月日</v>
      </c>
    </row>
    <row r="2546" spans="12:16" x14ac:dyDescent="0.4">
      <c r="L2546" s="38" t="str">
        <f t="shared" si="94"/>
        <v/>
      </c>
      <c r="M2546" s="38" t="str">
        <f t="shared" si="95"/>
        <v/>
      </c>
      <c r="N2546" s="38" t="str">
        <f t="shared" si="96"/>
        <v/>
      </c>
      <c r="O2546" s="38" t="str">
        <f t="shared" si="97"/>
        <v/>
      </c>
      <c r="P2546" s="38" t="str">
        <f t="shared" si="93"/>
        <v>19年月日</v>
      </c>
    </row>
    <row r="2547" spans="12:16" x14ac:dyDescent="0.4">
      <c r="L2547" s="38" t="str">
        <f t="shared" si="94"/>
        <v/>
      </c>
      <c r="M2547" s="38" t="str">
        <f t="shared" si="95"/>
        <v/>
      </c>
      <c r="N2547" s="38" t="str">
        <f t="shared" si="96"/>
        <v/>
      </c>
      <c r="O2547" s="38" t="str">
        <f t="shared" si="97"/>
        <v/>
      </c>
      <c r="P2547" s="38" t="str">
        <f t="shared" si="93"/>
        <v>19年月日</v>
      </c>
    </row>
    <row r="2548" spans="12:16" x14ac:dyDescent="0.4">
      <c r="L2548" s="38" t="str">
        <f t="shared" si="94"/>
        <v/>
      </c>
      <c r="M2548" s="38" t="str">
        <f t="shared" si="95"/>
        <v/>
      </c>
      <c r="N2548" s="38" t="str">
        <f t="shared" si="96"/>
        <v/>
      </c>
      <c r="O2548" s="38" t="str">
        <f t="shared" si="97"/>
        <v/>
      </c>
      <c r="P2548" s="38" t="str">
        <f t="shared" si="93"/>
        <v>19年月日</v>
      </c>
    </row>
    <row r="2549" spans="12:16" x14ac:dyDescent="0.4">
      <c r="L2549" s="38" t="str">
        <f t="shared" si="94"/>
        <v/>
      </c>
      <c r="M2549" s="38" t="str">
        <f t="shared" si="95"/>
        <v/>
      </c>
      <c r="N2549" s="38" t="str">
        <f t="shared" si="96"/>
        <v/>
      </c>
      <c r="O2549" s="38" t="str">
        <f t="shared" si="97"/>
        <v/>
      </c>
      <c r="P2549" s="38" t="str">
        <f t="shared" si="93"/>
        <v>19年月日</v>
      </c>
    </row>
    <row r="2550" spans="12:16" x14ac:dyDescent="0.4">
      <c r="L2550" s="38" t="str">
        <f t="shared" si="94"/>
        <v/>
      </c>
      <c r="M2550" s="38" t="str">
        <f t="shared" si="95"/>
        <v/>
      </c>
      <c r="N2550" s="38" t="str">
        <f t="shared" si="96"/>
        <v/>
      </c>
      <c r="O2550" s="38" t="str">
        <f t="shared" si="97"/>
        <v/>
      </c>
      <c r="P2550" s="38" t="str">
        <f t="shared" si="93"/>
        <v>19年月日</v>
      </c>
    </row>
    <row r="2551" spans="12:16" x14ac:dyDescent="0.4">
      <c r="L2551" s="38" t="str">
        <f t="shared" si="94"/>
        <v/>
      </c>
      <c r="M2551" s="38" t="str">
        <f t="shared" si="95"/>
        <v/>
      </c>
      <c r="N2551" s="38" t="str">
        <f t="shared" si="96"/>
        <v/>
      </c>
      <c r="O2551" s="38" t="str">
        <f t="shared" si="97"/>
        <v/>
      </c>
      <c r="P2551" s="38" t="str">
        <f t="shared" si="93"/>
        <v>19年月日</v>
      </c>
    </row>
    <row r="2552" spans="12:16" x14ac:dyDescent="0.4">
      <c r="L2552" s="38" t="str">
        <f t="shared" si="94"/>
        <v/>
      </c>
      <c r="M2552" s="38" t="str">
        <f t="shared" si="95"/>
        <v/>
      </c>
      <c r="N2552" s="38" t="str">
        <f t="shared" si="96"/>
        <v/>
      </c>
      <c r="O2552" s="38" t="str">
        <f t="shared" si="97"/>
        <v/>
      </c>
      <c r="P2552" s="38" t="str">
        <f t="shared" si="93"/>
        <v>19年月日</v>
      </c>
    </row>
    <row r="2553" spans="12:16" x14ac:dyDescent="0.4">
      <c r="L2553" s="38" t="str">
        <f t="shared" si="94"/>
        <v/>
      </c>
      <c r="M2553" s="38" t="str">
        <f t="shared" si="95"/>
        <v/>
      </c>
      <c r="N2553" s="38" t="str">
        <f t="shared" si="96"/>
        <v/>
      </c>
      <c r="O2553" s="38" t="str">
        <f t="shared" si="97"/>
        <v/>
      </c>
      <c r="P2553" s="38" t="str">
        <f t="shared" si="93"/>
        <v>19年月日</v>
      </c>
    </row>
    <row r="2554" spans="12:16" x14ac:dyDescent="0.4">
      <c r="L2554" s="38" t="str">
        <f t="shared" si="94"/>
        <v/>
      </c>
      <c r="M2554" s="38" t="str">
        <f t="shared" si="95"/>
        <v/>
      </c>
      <c r="N2554" s="38" t="str">
        <f t="shared" si="96"/>
        <v/>
      </c>
      <c r="O2554" s="38" t="str">
        <f t="shared" si="97"/>
        <v/>
      </c>
      <c r="P2554" s="38" t="str">
        <f t="shared" si="93"/>
        <v>19年月日</v>
      </c>
    </row>
    <row r="2555" spans="12:16" x14ac:dyDescent="0.4">
      <c r="L2555" s="38" t="str">
        <f t="shared" si="94"/>
        <v/>
      </c>
      <c r="M2555" s="38" t="str">
        <f t="shared" si="95"/>
        <v/>
      </c>
      <c r="N2555" s="38" t="str">
        <f t="shared" si="96"/>
        <v/>
      </c>
      <c r="O2555" s="38" t="str">
        <f t="shared" si="97"/>
        <v/>
      </c>
      <c r="P2555" s="38" t="str">
        <f t="shared" si="93"/>
        <v>19年月日</v>
      </c>
    </row>
    <row r="2556" spans="12:16" x14ac:dyDescent="0.4">
      <c r="L2556" s="38" t="str">
        <f t="shared" si="94"/>
        <v/>
      </c>
      <c r="M2556" s="38" t="str">
        <f t="shared" si="95"/>
        <v/>
      </c>
      <c r="N2556" s="38" t="str">
        <f t="shared" si="96"/>
        <v/>
      </c>
      <c r="O2556" s="38" t="str">
        <f t="shared" si="97"/>
        <v/>
      </c>
      <c r="P2556" s="38" t="str">
        <f t="shared" si="93"/>
        <v>19年月日</v>
      </c>
    </row>
    <row r="2557" spans="12:16" x14ac:dyDescent="0.4">
      <c r="L2557" s="38" t="str">
        <f t="shared" si="94"/>
        <v/>
      </c>
      <c r="M2557" s="38" t="str">
        <f t="shared" si="95"/>
        <v/>
      </c>
      <c r="N2557" s="38" t="str">
        <f t="shared" si="96"/>
        <v/>
      </c>
      <c r="O2557" s="38" t="str">
        <f t="shared" si="97"/>
        <v/>
      </c>
      <c r="P2557" s="38" t="str">
        <f t="shared" si="93"/>
        <v>19年月日</v>
      </c>
    </row>
    <row r="2558" spans="12:16" x14ac:dyDescent="0.4">
      <c r="L2558" s="38" t="str">
        <f t="shared" si="94"/>
        <v/>
      </c>
      <c r="M2558" s="38" t="str">
        <f t="shared" si="95"/>
        <v/>
      </c>
      <c r="N2558" s="38" t="str">
        <f t="shared" si="96"/>
        <v/>
      </c>
      <c r="O2558" s="38" t="str">
        <f t="shared" si="97"/>
        <v/>
      </c>
      <c r="P2558" s="38" t="str">
        <f t="shared" si="93"/>
        <v>19年月日</v>
      </c>
    </row>
    <row r="2559" spans="12:16" x14ac:dyDescent="0.4">
      <c r="L2559" s="38" t="str">
        <f t="shared" si="94"/>
        <v/>
      </c>
      <c r="M2559" s="38" t="str">
        <f t="shared" si="95"/>
        <v/>
      </c>
      <c r="N2559" s="38" t="str">
        <f t="shared" si="96"/>
        <v/>
      </c>
      <c r="O2559" s="38" t="str">
        <f t="shared" si="97"/>
        <v/>
      </c>
      <c r="P2559" s="38" t="str">
        <f t="shared" si="93"/>
        <v>19年月日</v>
      </c>
    </row>
    <row r="2560" spans="12:16" x14ac:dyDescent="0.4">
      <c r="L2560" s="38" t="str">
        <f t="shared" si="94"/>
        <v/>
      </c>
      <c r="M2560" s="38" t="str">
        <f t="shared" si="95"/>
        <v/>
      </c>
      <c r="N2560" s="38" t="str">
        <f t="shared" si="96"/>
        <v/>
      </c>
      <c r="O2560" s="38" t="str">
        <f t="shared" si="97"/>
        <v/>
      </c>
      <c r="P2560" s="38" t="str">
        <f t="shared" si="93"/>
        <v>19年月日</v>
      </c>
    </row>
    <row r="2561" spans="12:16" x14ac:dyDescent="0.4">
      <c r="L2561" s="38" t="str">
        <f t="shared" si="94"/>
        <v/>
      </c>
      <c r="M2561" s="38" t="str">
        <f t="shared" si="95"/>
        <v/>
      </c>
      <c r="N2561" s="38" t="str">
        <f t="shared" si="96"/>
        <v/>
      </c>
      <c r="O2561" s="38" t="str">
        <f t="shared" si="97"/>
        <v/>
      </c>
      <c r="P2561" s="38" t="str">
        <f t="shared" si="93"/>
        <v>19年月日</v>
      </c>
    </row>
    <row r="2562" spans="12:16" x14ac:dyDescent="0.4">
      <c r="L2562" s="38" t="str">
        <f t="shared" si="94"/>
        <v/>
      </c>
      <c r="M2562" s="38" t="str">
        <f t="shared" si="95"/>
        <v/>
      </c>
      <c r="N2562" s="38" t="str">
        <f t="shared" si="96"/>
        <v/>
      </c>
      <c r="O2562" s="38" t="str">
        <f t="shared" si="97"/>
        <v/>
      </c>
      <c r="P2562" s="38" t="str">
        <f t="shared" si="93"/>
        <v>19年月日</v>
      </c>
    </row>
    <row r="2563" spans="12:16" x14ac:dyDescent="0.4">
      <c r="L2563" s="38" t="str">
        <f t="shared" si="94"/>
        <v/>
      </c>
      <c r="M2563" s="38" t="str">
        <f t="shared" si="95"/>
        <v/>
      </c>
      <c r="N2563" s="38" t="str">
        <f t="shared" si="96"/>
        <v/>
      </c>
      <c r="O2563" s="38" t="str">
        <f t="shared" si="97"/>
        <v/>
      </c>
      <c r="P2563" s="38" t="str">
        <f t="shared" ref="P2563:P2626" si="98">IF(LEFT($E2563,1)="0","20","19")&amp;LEFT($E2563,2)&amp;"年"&amp;MID($E2563,3,2)&amp;"月"&amp;RIGHT($E2563,2)&amp;"日"</f>
        <v>19年月日</v>
      </c>
    </row>
    <row r="2564" spans="12:16" x14ac:dyDescent="0.4">
      <c r="L2564" s="38" t="str">
        <f t="shared" si="94"/>
        <v/>
      </c>
      <c r="M2564" s="38" t="str">
        <f t="shared" si="95"/>
        <v/>
      </c>
      <c r="N2564" s="38" t="str">
        <f t="shared" si="96"/>
        <v/>
      </c>
      <c r="O2564" s="38" t="str">
        <f t="shared" si="97"/>
        <v/>
      </c>
      <c r="P2564" s="38" t="str">
        <f t="shared" si="98"/>
        <v>19年月日</v>
      </c>
    </row>
    <row r="2565" spans="12:16" x14ac:dyDescent="0.4">
      <c r="L2565" s="38" t="str">
        <f t="shared" si="94"/>
        <v/>
      </c>
      <c r="M2565" s="38" t="str">
        <f t="shared" si="95"/>
        <v/>
      </c>
      <c r="N2565" s="38" t="str">
        <f t="shared" si="96"/>
        <v/>
      </c>
      <c r="O2565" s="38" t="str">
        <f t="shared" si="97"/>
        <v/>
      </c>
      <c r="P2565" s="38" t="str">
        <f t="shared" si="98"/>
        <v>19年月日</v>
      </c>
    </row>
    <row r="2566" spans="12:16" x14ac:dyDescent="0.4">
      <c r="L2566" s="38" t="str">
        <f t="shared" si="94"/>
        <v/>
      </c>
      <c r="M2566" s="38" t="str">
        <f t="shared" si="95"/>
        <v/>
      </c>
      <c r="N2566" s="38" t="str">
        <f t="shared" si="96"/>
        <v/>
      </c>
      <c r="O2566" s="38" t="str">
        <f t="shared" si="97"/>
        <v/>
      </c>
      <c r="P2566" s="38" t="str">
        <f t="shared" si="98"/>
        <v>19年月日</v>
      </c>
    </row>
    <row r="2567" spans="12:16" x14ac:dyDescent="0.4">
      <c r="L2567" s="38" t="str">
        <f t="shared" si="94"/>
        <v/>
      </c>
      <c r="M2567" s="38" t="str">
        <f t="shared" si="95"/>
        <v/>
      </c>
      <c r="N2567" s="38" t="str">
        <f t="shared" si="96"/>
        <v/>
      </c>
      <c r="O2567" s="38" t="str">
        <f t="shared" si="97"/>
        <v/>
      </c>
      <c r="P2567" s="38" t="str">
        <f t="shared" si="98"/>
        <v>19年月日</v>
      </c>
    </row>
    <row r="2568" spans="12:16" x14ac:dyDescent="0.4">
      <c r="L2568" s="38" t="str">
        <f t="shared" si="94"/>
        <v/>
      </c>
      <c r="M2568" s="38" t="str">
        <f t="shared" si="95"/>
        <v/>
      </c>
      <c r="N2568" s="38" t="str">
        <f t="shared" si="96"/>
        <v/>
      </c>
      <c r="O2568" s="38" t="str">
        <f t="shared" si="97"/>
        <v/>
      </c>
      <c r="P2568" s="38" t="str">
        <f t="shared" si="98"/>
        <v>19年月日</v>
      </c>
    </row>
    <row r="2569" spans="12:16" x14ac:dyDescent="0.4">
      <c r="L2569" s="38" t="str">
        <f t="shared" ref="L2569:L2632" si="99">IF($B2569="","",$C2569&amp;" ("&amp;$F2569&amp;")")</f>
        <v/>
      </c>
      <c r="M2569" s="38" t="str">
        <f t="shared" ref="M2569:M2632" si="100">IF($B2569="","",LEFT($E2569,2))</f>
        <v/>
      </c>
      <c r="N2569" s="38" t="str">
        <f t="shared" ref="N2569:N2632" si="101">IF($B2569="","",$I2569&amp;" "&amp;$H2569&amp;" ("&amp;$M2569&amp;")")</f>
        <v/>
      </c>
      <c r="O2569" s="38" t="str">
        <f t="shared" ref="O2569:O2632" si="102">IF($B2569="","",$O2568+1)</f>
        <v/>
      </c>
      <c r="P2569" s="38" t="str">
        <f t="shared" si="98"/>
        <v>19年月日</v>
      </c>
    </row>
    <row r="2570" spans="12:16" x14ac:dyDescent="0.4">
      <c r="L2570" s="38" t="str">
        <f t="shared" si="99"/>
        <v/>
      </c>
      <c r="M2570" s="38" t="str">
        <f t="shared" si="100"/>
        <v/>
      </c>
      <c r="N2570" s="38" t="str">
        <f t="shared" si="101"/>
        <v/>
      </c>
      <c r="O2570" s="38" t="str">
        <f t="shared" si="102"/>
        <v/>
      </c>
      <c r="P2570" s="38" t="str">
        <f t="shared" si="98"/>
        <v>19年月日</v>
      </c>
    </row>
    <row r="2571" spans="12:16" x14ac:dyDescent="0.4">
      <c r="L2571" s="38" t="str">
        <f t="shared" si="99"/>
        <v/>
      </c>
      <c r="M2571" s="38" t="str">
        <f t="shared" si="100"/>
        <v/>
      </c>
      <c r="N2571" s="38" t="str">
        <f t="shared" si="101"/>
        <v/>
      </c>
      <c r="O2571" s="38" t="str">
        <f t="shared" si="102"/>
        <v/>
      </c>
      <c r="P2571" s="38" t="str">
        <f t="shared" si="98"/>
        <v>19年月日</v>
      </c>
    </row>
    <row r="2572" spans="12:16" x14ac:dyDescent="0.4">
      <c r="L2572" s="38" t="str">
        <f t="shared" si="99"/>
        <v/>
      </c>
      <c r="M2572" s="38" t="str">
        <f t="shared" si="100"/>
        <v/>
      </c>
      <c r="N2572" s="38" t="str">
        <f t="shared" si="101"/>
        <v/>
      </c>
      <c r="O2572" s="38" t="str">
        <f t="shared" si="102"/>
        <v/>
      </c>
      <c r="P2572" s="38" t="str">
        <f t="shared" si="98"/>
        <v>19年月日</v>
      </c>
    </row>
    <row r="2573" spans="12:16" x14ac:dyDescent="0.4">
      <c r="L2573" s="38" t="str">
        <f t="shared" si="99"/>
        <v/>
      </c>
      <c r="M2573" s="38" t="str">
        <f t="shared" si="100"/>
        <v/>
      </c>
      <c r="N2573" s="38" t="str">
        <f t="shared" si="101"/>
        <v/>
      </c>
      <c r="O2573" s="38" t="str">
        <f t="shared" si="102"/>
        <v/>
      </c>
      <c r="P2573" s="38" t="str">
        <f t="shared" si="98"/>
        <v>19年月日</v>
      </c>
    </row>
    <row r="2574" spans="12:16" x14ac:dyDescent="0.4">
      <c r="L2574" s="38" t="str">
        <f t="shared" si="99"/>
        <v/>
      </c>
      <c r="M2574" s="38" t="str">
        <f t="shared" si="100"/>
        <v/>
      </c>
      <c r="N2574" s="38" t="str">
        <f t="shared" si="101"/>
        <v/>
      </c>
      <c r="O2574" s="38" t="str">
        <f t="shared" si="102"/>
        <v/>
      </c>
      <c r="P2574" s="38" t="str">
        <f t="shared" si="98"/>
        <v>19年月日</v>
      </c>
    </row>
    <row r="2575" spans="12:16" x14ac:dyDescent="0.4">
      <c r="L2575" s="38" t="str">
        <f t="shared" si="99"/>
        <v/>
      </c>
      <c r="M2575" s="38" t="str">
        <f t="shared" si="100"/>
        <v/>
      </c>
      <c r="N2575" s="38" t="str">
        <f t="shared" si="101"/>
        <v/>
      </c>
      <c r="O2575" s="38" t="str">
        <f t="shared" si="102"/>
        <v/>
      </c>
      <c r="P2575" s="38" t="str">
        <f t="shared" si="98"/>
        <v>19年月日</v>
      </c>
    </row>
    <row r="2576" spans="12:16" x14ac:dyDescent="0.4">
      <c r="L2576" s="38" t="str">
        <f t="shared" si="99"/>
        <v/>
      </c>
      <c r="M2576" s="38" t="str">
        <f t="shared" si="100"/>
        <v/>
      </c>
      <c r="N2576" s="38" t="str">
        <f t="shared" si="101"/>
        <v/>
      </c>
      <c r="O2576" s="38" t="str">
        <f t="shared" si="102"/>
        <v/>
      </c>
      <c r="P2576" s="38" t="str">
        <f t="shared" si="98"/>
        <v>19年月日</v>
      </c>
    </row>
    <row r="2577" spans="12:16" x14ac:dyDescent="0.4">
      <c r="L2577" s="38" t="str">
        <f t="shared" si="99"/>
        <v/>
      </c>
      <c r="M2577" s="38" t="str">
        <f t="shared" si="100"/>
        <v/>
      </c>
      <c r="N2577" s="38" t="str">
        <f t="shared" si="101"/>
        <v/>
      </c>
      <c r="O2577" s="38" t="str">
        <f t="shared" si="102"/>
        <v/>
      </c>
      <c r="P2577" s="38" t="str">
        <f t="shared" si="98"/>
        <v>19年月日</v>
      </c>
    </row>
    <row r="2578" spans="12:16" x14ac:dyDescent="0.4">
      <c r="L2578" s="38" t="str">
        <f t="shared" si="99"/>
        <v/>
      </c>
      <c r="M2578" s="38" t="str">
        <f t="shared" si="100"/>
        <v/>
      </c>
      <c r="N2578" s="38" t="str">
        <f t="shared" si="101"/>
        <v/>
      </c>
      <c r="O2578" s="38" t="str">
        <f t="shared" si="102"/>
        <v/>
      </c>
      <c r="P2578" s="38" t="str">
        <f t="shared" si="98"/>
        <v>19年月日</v>
      </c>
    </row>
    <row r="2579" spans="12:16" x14ac:dyDescent="0.4">
      <c r="L2579" s="38" t="str">
        <f t="shared" si="99"/>
        <v/>
      </c>
      <c r="M2579" s="38" t="str">
        <f t="shared" si="100"/>
        <v/>
      </c>
      <c r="N2579" s="38" t="str">
        <f t="shared" si="101"/>
        <v/>
      </c>
      <c r="O2579" s="38" t="str">
        <f t="shared" si="102"/>
        <v/>
      </c>
      <c r="P2579" s="38" t="str">
        <f t="shared" si="98"/>
        <v>19年月日</v>
      </c>
    </row>
    <row r="2580" spans="12:16" x14ac:dyDescent="0.4">
      <c r="L2580" s="38" t="str">
        <f t="shared" si="99"/>
        <v/>
      </c>
      <c r="M2580" s="38" t="str">
        <f t="shared" si="100"/>
        <v/>
      </c>
      <c r="N2580" s="38" t="str">
        <f t="shared" si="101"/>
        <v/>
      </c>
      <c r="O2580" s="38" t="str">
        <f t="shared" si="102"/>
        <v/>
      </c>
      <c r="P2580" s="38" t="str">
        <f t="shared" si="98"/>
        <v>19年月日</v>
      </c>
    </row>
    <row r="2581" spans="12:16" x14ac:dyDescent="0.4">
      <c r="L2581" s="38" t="str">
        <f t="shared" si="99"/>
        <v/>
      </c>
      <c r="M2581" s="38" t="str">
        <f t="shared" si="100"/>
        <v/>
      </c>
      <c r="N2581" s="38" t="str">
        <f t="shared" si="101"/>
        <v/>
      </c>
      <c r="O2581" s="38" t="str">
        <f t="shared" si="102"/>
        <v/>
      </c>
      <c r="P2581" s="38" t="str">
        <f t="shared" si="98"/>
        <v>19年月日</v>
      </c>
    </row>
    <row r="2582" spans="12:16" x14ac:dyDescent="0.4">
      <c r="L2582" s="38" t="str">
        <f t="shared" si="99"/>
        <v/>
      </c>
      <c r="M2582" s="38" t="str">
        <f t="shared" si="100"/>
        <v/>
      </c>
      <c r="N2582" s="38" t="str">
        <f t="shared" si="101"/>
        <v/>
      </c>
      <c r="O2582" s="38" t="str">
        <f t="shared" si="102"/>
        <v/>
      </c>
      <c r="P2582" s="38" t="str">
        <f t="shared" si="98"/>
        <v>19年月日</v>
      </c>
    </row>
    <row r="2583" spans="12:16" x14ac:dyDescent="0.4">
      <c r="L2583" s="38" t="str">
        <f t="shared" si="99"/>
        <v/>
      </c>
      <c r="M2583" s="38" t="str">
        <f t="shared" si="100"/>
        <v/>
      </c>
      <c r="N2583" s="38" t="str">
        <f t="shared" si="101"/>
        <v/>
      </c>
      <c r="O2583" s="38" t="str">
        <f t="shared" si="102"/>
        <v/>
      </c>
      <c r="P2583" s="38" t="str">
        <f t="shared" si="98"/>
        <v>19年月日</v>
      </c>
    </row>
    <row r="2584" spans="12:16" x14ac:dyDescent="0.4">
      <c r="L2584" s="38" t="str">
        <f t="shared" si="99"/>
        <v/>
      </c>
      <c r="M2584" s="38" t="str">
        <f t="shared" si="100"/>
        <v/>
      </c>
      <c r="N2584" s="38" t="str">
        <f t="shared" si="101"/>
        <v/>
      </c>
      <c r="O2584" s="38" t="str">
        <f t="shared" si="102"/>
        <v/>
      </c>
      <c r="P2584" s="38" t="str">
        <f t="shared" si="98"/>
        <v>19年月日</v>
      </c>
    </row>
    <row r="2585" spans="12:16" x14ac:dyDescent="0.4">
      <c r="L2585" s="38" t="str">
        <f t="shared" si="99"/>
        <v/>
      </c>
      <c r="M2585" s="38" t="str">
        <f t="shared" si="100"/>
        <v/>
      </c>
      <c r="N2585" s="38" t="str">
        <f t="shared" si="101"/>
        <v/>
      </c>
      <c r="O2585" s="38" t="str">
        <f t="shared" si="102"/>
        <v/>
      </c>
      <c r="P2585" s="38" t="str">
        <f t="shared" si="98"/>
        <v>19年月日</v>
      </c>
    </row>
    <row r="2586" spans="12:16" x14ac:dyDescent="0.4">
      <c r="L2586" s="38" t="str">
        <f t="shared" si="99"/>
        <v/>
      </c>
      <c r="M2586" s="38" t="str">
        <f t="shared" si="100"/>
        <v/>
      </c>
      <c r="N2586" s="38" t="str">
        <f t="shared" si="101"/>
        <v/>
      </c>
      <c r="O2586" s="38" t="str">
        <f t="shared" si="102"/>
        <v/>
      </c>
      <c r="P2586" s="38" t="str">
        <f t="shared" si="98"/>
        <v>19年月日</v>
      </c>
    </row>
    <row r="2587" spans="12:16" x14ac:dyDescent="0.4">
      <c r="L2587" s="38" t="str">
        <f t="shared" si="99"/>
        <v/>
      </c>
      <c r="M2587" s="38" t="str">
        <f t="shared" si="100"/>
        <v/>
      </c>
      <c r="N2587" s="38" t="str">
        <f t="shared" si="101"/>
        <v/>
      </c>
      <c r="O2587" s="38" t="str">
        <f t="shared" si="102"/>
        <v/>
      </c>
      <c r="P2587" s="38" t="str">
        <f t="shared" si="98"/>
        <v>19年月日</v>
      </c>
    </row>
    <row r="2588" spans="12:16" x14ac:dyDescent="0.4">
      <c r="L2588" s="38" t="str">
        <f t="shared" si="99"/>
        <v/>
      </c>
      <c r="M2588" s="38" t="str">
        <f t="shared" si="100"/>
        <v/>
      </c>
      <c r="N2588" s="38" t="str">
        <f t="shared" si="101"/>
        <v/>
      </c>
      <c r="O2588" s="38" t="str">
        <f t="shared" si="102"/>
        <v/>
      </c>
      <c r="P2588" s="38" t="str">
        <f t="shared" si="98"/>
        <v>19年月日</v>
      </c>
    </row>
    <row r="2589" spans="12:16" x14ac:dyDescent="0.4">
      <c r="L2589" s="38" t="str">
        <f t="shared" si="99"/>
        <v/>
      </c>
      <c r="M2589" s="38" t="str">
        <f t="shared" si="100"/>
        <v/>
      </c>
      <c r="N2589" s="38" t="str">
        <f t="shared" si="101"/>
        <v/>
      </c>
      <c r="O2589" s="38" t="str">
        <f t="shared" si="102"/>
        <v/>
      </c>
      <c r="P2589" s="38" t="str">
        <f t="shared" si="98"/>
        <v>19年月日</v>
      </c>
    </row>
    <row r="2590" spans="12:16" x14ac:dyDescent="0.4">
      <c r="L2590" s="38" t="str">
        <f t="shared" si="99"/>
        <v/>
      </c>
      <c r="M2590" s="38" t="str">
        <f t="shared" si="100"/>
        <v/>
      </c>
      <c r="N2590" s="38" t="str">
        <f t="shared" si="101"/>
        <v/>
      </c>
      <c r="O2590" s="38" t="str">
        <f t="shared" si="102"/>
        <v/>
      </c>
      <c r="P2590" s="38" t="str">
        <f t="shared" si="98"/>
        <v>19年月日</v>
      </c>
    </row>
    <row r="2591" spans="12:16" x14ac:dyDescent="0.4">
      <c r="L2591" s="38" t="str">
        <f t="shared" si="99"/>
        <v/>
      </c>
      <c r="M2591" s="38" t="str">
        <f t="shared" si="100"/>
        <v/>
      </c>
      <c r="N2591" s="38" t="str">
        <f t="shared" si="101"/>
        <v/>
      </c>
      <c r="O2591" s="38" t="str">
        <f t="shared" si="102"/>
        <v/>
      </c>
      <c r="P2591" s="38" t="str">
        <f t="shared" si="98"/>
        <v>19年月日</v>
      </c>
    </row>
    <row r="2592" spans="12:16" x14ac:dyDescent="0.4">
      <c r="L2592" s="38" t="str">
        <f t="shared" si="99"/>
        <v/>
      </c>
      <c r="M2592" s="38" t="str">
        <f t="shared" si="100"/>
        <v/>
      </c>
      <c r="N2592" s="38" t="str">
        <f t="shared" si="101"/>
        <v/>
      </c>
      <c r="O2592" s="38" t="str">
        <f t="shared" si="102"/>
        <v/>
      </c>
      <c r="P2592" s="38" t="str">
        <f t="shared" si="98"/>
        <v>19年月日</v>
      </c>
    </row>
    <row r="2593" spans="12:16" x14ac:dyDescent="0.4">
      <c r="L2593" s="38" t="str">
        <f t="shared" si="99"/>
        <v/>
      </c>
      <c r="M2593" s="38" t="str">
        <f t="shared" si="100"/>
        <v/>
      </c>
      <c r="N2593" s="38" t="str">
        <f t="shared" si="101"/>
        <v/>
      </c>
      <c r="O2593" s="38" t="str">
        <f t="shared" si="102"/>
        <v/>
      </c>
      <c r="P2593" s="38" t="str">
        <f t="shared" si="98"/>
        <v>19年月日</v>
      </c>
    </row>
    <row r="2594" spans="12:16" x14ac:dyDescent="0.4">
      <c r="L2594" s="38" t="str">
        <f t="shared" si="99"/>
        <v/>
      </c>
      <c r="M2594" s="38" t="str">
        <f t="shared" si="100"/>
        <v/>
      </c>
      <c r="N2594" s="38" t="str">
        <f t="shared" si="101"/>
        <v/>
      </c>
      <c r="O2594" s="38" t="str">
        <f t="shared" si="102"/>
        <v/>
      </c>
      <c r="P2594" s="38" t="str">
        <f t="shared" si="98"/>
        <v>19年月日</v>
      </c>
    </row>
    <row r="2595" spans="12:16" x14ac:dyDescent="0.4">
      <c r="L2595" s="38" t="str">
        <f t="shared" si="99"/>
        <v/>
      </c>
      <c r="M2595" s="38" t="str">
        <f t="shared" si="100"/>
        <v/>
      </c>
      <c r="N2595" s="38" t="str">
        <f t="shared" si="101"/>
        <v/>
      </c>
      <c r="O2595" s="38" t="str">
        <f t="shared" si="102"/>
        <v/>
      </c>
      <c r="P2595" s="38" t="str">
        <f t="shared" si="98"/>
        <v>19年月日</v>
      </c>
    </row>
    <row r="2596" spans="12:16" x14ac:dyDescent="0.4">
      <c r="L2596" s="38" t="str">
        <f t="shared" si="99"/>
        <v/>
      </c>
      <c r="M2596" s="38" t="str">
        <f t="shared" si="100"/>
        <v/>
      </c>
      <c r="N2596" s="38" t="str">
        <f t="shared" si="101"/>
        <v/>
      </c>
      <c r="O2596" s="38" t="str">
        <f t="shared" si="102"/>
        <v/>
      </c>
      <c r="P2596" s="38" t="str">
        <f t="shared" si="98"/>
        <v>19年月日</v>
      </c>
    </row>
    <row r="2597" spans="12:16" x14ac:dyDescent="0.4">
      <c r="L2597" s="38" t="str">
        <f t="shared" si="99"/>
        <v/>
      </c>
      <c r="M2597" s="38" t="str">
        <f t="shared" si="100"/>
        <v/>
      </c>
      <c r="N2597" s="38" t="str">
        <f t="shared" si="101"/>
        <v/>
      </c>
      <c r="O2597" s="38" t="str">
        <f t="shared" si="102"/>
        <v/>
      </c>
      <c r="P2597" s="38" t="str">
        <f t="shared" si="98"/>
        <v>19年月日</v>
      </c>
    </row>
    <row r="2598" spans="12:16" x14ac:dyDescent="0.4">
      <c r="L2598" s="38" t="str">
        <f t="shared" si="99"/>
        <v/>
      </c>
      <c r="M2598" s="38" t="str">
        <f t="shared" si="100"/>
        <v/>
      </c>
      <c r="N2598" s="38" t="str">
        <f t="shared" si="101"/>
        <v/>
      </c>
      <c r="O2598" s="38" t="str">
        <f t="shared" si="102"/>
        <v/>
      </c>
      <c r="P2598" s="38" t="str">
        <f t="shared" si="98"/>
        <v>19年月日</v>
      </c>
    </row>
    <row r="2599" spans="12:16" x14ac:dyDescent="0.4">
      <c r="L2599" s="38" t="str">
        <f t="shared" si="99"/>
        <v/>
      </c>
      <c r="M2599" s="38" t="str">
        <f t="shared" si="100"/>
        <v/>
      </c>
      <c r="N2599" s="38" t="str">
        <f t="shared" si="101"/>
        <v/>
      </c>
      <c r="O2599" s="38" t="str">
        <f t="shared" si="102"/>
        <v/>
      </c>
      <c r="P2599" s="38" t="str">
        <f t="shared" si="98"/>
        <v>19年月日</v>
      </c>
    </row>
    <row r="2600" spans="12:16" x14ac:dyDescent="0.4">
      <c r="L2600" s="38" t="str">
        <f t="shared" si="99"/>
        <v/>
      </c>
      <c r="M2600" s="38" t="str">
        <f t="shared" si="100"/>
        <v/>
      </c>
      <c r="N2600" s="38" t="str">
        <f t="shared" si="101"/>
        <v/>
      </c>
      <c r="O2600" s="38" t="str">
        <f t="shared" si="102"/>
        <v/>
      </c>
      <c r="P2600" s="38" t="str">
        <f t="shared" si="98"/>
        <v>19年月日</v>
      </c>
    </row>
    <row r="2601" spans="12:16" x14ac:dyDescent="0.4">
      <c r="L2601" s="38" t="str">
        <f t="shared" si="99"/>
        <v/>
      </c>
      <c r="M2601" s="38" t="str">
        <f t="shared" si="100"/>
        <v/>
      </c>
      <c r="N2601" s="38" t="str">
        <f t="shared" si="101"/>
        <v/>
      </c>
      <c r="O2601" s="38" t="str">
        <f t="shared" si="102"/>
        <v/>
      </c>
      <c r="P2601" s="38" t="str">
        <f t="shared" si="98"/>
        <v>19年月日</v>
      </c>
    </row>
    <row r="2602" spans="12:16" x14ac:dyDescent="0.4">
      <c r="L2602" s="38" t="str">
        <f t="shared" si="99"/>
        <v/>
      </c>
      <c r="M2602" s="38" t="str">
        <f t="shared" si="100"/>
        <v/>
      </c>
      <c r="N2602" s="38" t="str">
        <f t="shared" si="101"/>
        <v/>
      </c>
      <c r="O2602" s="38" t="str">
        <f t="shared" si="102"/>
        <v/>
      </c>
      <c r="P2602" s="38" t="str">
        <f t="shared" si="98"/>
        <v>19年月日</v>
      </c>
    </row>
    <row r="2603" spans="12:16" x14ac:dyDescent="0.4">
      <c r="L2603" s="38" t="str">
        <f t="shared" si="99"/>
        <v/>
      </c>
      <c r="M2603" s="38" t="str">
        <f t="shared" si="100"/>
        <v/>
      </c>
      <c r="N2603" s="38" t="str">
        <f t="shared" si="101"/>
        <v/>
      </c>
      <c r="O2603" s="38" t="str">
        <f t="shared" si="102"/>
        <v/>
      </c>
      <c r="P2603" s="38" t="str">
        <f t="shared" si="98"/>
        <v>19年月日</v>
      </c>
    </row>
    <row r="2604" spans="12:16" x14ac:dyDescent="0.4">
      <c r="L2604" s="38" t="str">
        <f t="shared" si="99"/>
        <v/>
      </c>
      <c r="M2604" s="38" t="str">
        <f t="shared" si="100"/>
        <v/>
      </c>
      <c r="N2604" s="38" t="str">
        <f t="shared" si="101"/>
        <v/>
      </c>
      <c r="O2604" s="38" t="str">
        <f t="shared" si="102"/>
        <v/>
      </c>
      <c r="P2604" s="38" t="str">
        <f t="shared" si="98"/>
        <v>19年月日</v>
      </c>
    </row>
    <row r="2605" spans="12:16" x14ac:dyDescent="0.4">
      <c r="L2605" s="38" t="str">
        <f t="shared" si="99"/>
        <v/>
      </c>
      <c r="M2605" s="38" t="str">
        <f t="shared" si="100"/>
        <v/>
      </c>
      <c r="N2605" s="38" t="str">
        <f t="shared" si="101"/>
        <v/>
      </c>
      <c r="O2605" s="38" t="str">
        <f t="shared" si="102"/>
        <v/>
      </c>
      <c r="P2605" s="38" t="str">
        <f t="shared" si="98"/>
        <v>19年月日</v>
      </c>
    </row>
    <row r="2606" spans="12:16" x14ac:dyDescent="0.4">
      <c r="L2606" s="38" t="str">
        <f t="shared" si="99"/>
        <v/>
      </c>
      <c r="M2606" s="38" t="str">
        <f t="shared" si="100"/>
        <v/>
      </c>
      <c r="N2606" s="38" t="str">
        <f t="shared" si="101"/>
        <v/>
      </c>
      <c r="O2606" s="38" t="str">
        <f t="shared" si="102"/>
        <v/>
      </c>
      <c r="P2606" s="38" t="str">
        <f t="shared" si="98"/>
        <v>19年月日</v>
      </c>
    </row>
    <row r="2607" spans="12:16" x14ac:dyDescent="0.4">
      <c r="L2607" s="38" t="str">
        <f t="shared" si="99"/>
        <v/>
      </c>
      <c r="M2607" s="38" t="str">
        <f t="shared" si="100"/>
        <v/>
      </c>
      <c r="N2607" s="38" t="str">
        <f t="shared" si="101"/>
        <v/>
      </c>
      <c r="O2607" s="38" t="str">
        <f t="shared" si="102"/>
        <v/>
      </c>
      <c r="P2607" s="38" t="str">
        <f t="shared" si="98"/>
        <v>19年月日</v>
      </c>
    </row>
    <row r="2608" spans="12:16" x14ac:dyDescent="0.4">
      <c r="L2608" s="38" t="str">
        <f t="shared" si="99"/>
        <v/>
      </c>
      <c r="M2608" s="38" t="str">
        <f t="shared" si="100"/>
        <v/>
      </c>
      <c r="N2608" s="38" t="str">
        <f t="shared" si="101"/>
        <v/>
      </c>
      <c r="O2608" s="38" t="str">
        <f t="shared" si="102"/>
        <v/>
      </c>
      <c r="P2608" s="38" t="str">
        <f t="shared" si="98"/>
        <v>19年月日</v>
      </c>
    </row>
    <row r="2609" spans="12:16" x14ac:dyDescent="0.4">
      <c r="L2609" s="38" t="str">
        <f t="shared" si="99"/>
        <v/>
      </c>
      <c r="M2609" s="38" t="str">
        <f t="shared" si="100"/>
        <v/>
      </c>
      <c r="N2609" s="38" t="str">
        <f t="shared" si="101"/>
        <v/>
      </c>
      <c r="O2609" s="38" t="str">
        <f t="shared" si="102"/>
        <v/>
      </c>
      <c r="P2609" s="38" t="str">
        <f t="shared" si="98"/>
        <v>19年月日</v>
      </c>
    </row>
    <row r="2610" spans="12:16" x14ac:dyDescent="0.4">
      <c r="L2610" s="38" t="str">
        <f t="shared" si="99"/>
        <v/>
      </c>
      <c r="M2610" s="38" t="str">
        <f t="shared" si="100"/>
        <v/>
      </c>
      <c r="N2610" s="38" t="str">
        <f t="shared" si="101"/>
        <v/>
      </c>
      <c r="O2610" s="38" t="str">
        <f t="shared" si="102"/>
        <v/>
      </c>
      <c r="P2610" s="38" t="str">
        <f t="shared" si="98"/>
        <v>19年月日</v>
      </c>
    </row>
    <row r="2611" spans="12:16" x14ac:dyDescent="0.4">
      <c r="L2611" s="38" t="str">
        <f t="shared" si="99"/>
        <v/>
      </c>
      <c r="M2611" s="38" t="str">
        <f t="shared" si="100"/>
        <v/>
      </c>
      <c r="N2611" s="38" t="str">
        <f t="shared" si="101"/>
        <v/>
      </c>
      <c r="O2611" s="38" t="str">
        <f t="shared" si="102"/>
        <v/>
      </c>
      <c r="P2611" s="38" t="str">
        <f t="shared" si="98"/>
        <v>19年月日</v>
      </c>
    </row>
    <row r="2612" spans="12:16" x14ac:dyDescent="0.4">
      <c r="L2612" s="38" t="str">
        <f t="shared" si="99"/>
        <v/>
      </c>
      <c r="M2612" s="38" t="str">
        <f t="shared" si="100"/>
        <v/>
      </c>
      <c r="N2612" s="38" t="str">
        <f t="shared" si="101"/>
        <v/>
      </c>
      <c r="O2612" s="38" t="str">
        <f t="shared" si="102"/>
        <v/>
      </c>
      <c r="P2612" s="38" t="str">
        <f t="shared" si="98"/>
        <v>19年月日</v>
      </c>
    </row>
    <row r="2613" spans="12:16" x14ac:dyDescent="0.4">
      <c r="L2613" s="38" t="str">
        <f t="shared" si="99"/>
        <v/>
      </c>
      <c r="M2613" s="38" t="str">
        <f t="shared" si="100"/>
        <v/>
      </c>
      <c r="N2613" s="38" t="str">
        <f t="shared" si="101"/>
        <v/>
      </c>
      <c r="O2613" s="38" t="str">
        <f t="shared" si="102"/>
        <v/>
      </c>
      <c r="P2613" s="38" t="str">
        <f t="shared" si="98"/>
        <v>19年月日</v>
      </c>
    </row>
    <row r="2614" spans="12:16" x14ac:dyDescent="0.4">
      <c r="L2614" s="38" t="str">
        <f t="shared" si="99"/>
        <v/>
      </c>
      <c r="M2614" s="38" t="str">
        <f t="shared" si="100"/>
        <v/>
      </c>
      <c r="N2614" s="38" t="str">
        <f t="shared" si="101"/>
        <v/>
      </c>
      <c r="O2614" s="38" t="str">
        <f t="shared" si="102"/>
        <v/>
      </c>
      <c r="P2614" s="38" t="str">
        <f t="shared" si="98"/>
        <v>19年月日</v>
      </c>
    </row>
    <row r="2615" spans="12:16" x14ac:dyDescent="0.4">
      <c r="L2615" s="38" t="str">
        <f t="shared" si="99"/>
        <v/>
      </c>
      <c r="M2615" s="38" t="str">
        <f t="shared" si="100"/>
        <v/>
      </c>
      <c r="N2615" s="38" t="str">
        <f t="shared" si="101"/>
        <v/>
      </c>
      <c r="O2615" s="38" t="str">
        <f t="shared" si="102"/>
        <v/>
      </c>
      <c r="P2615" s="38" t="str">
        <f t="shared" si="98"/>
        <v>19年月日</v>
      </c>
    </row>
    <row r="2616" spans="12:16" x14ac:dyDescent="0.4">
      <c r="L2616" s="38" t="str">
        <f t="shared" si="99"/>
        <v/>
      </c>
      <c r="M2616" s="38" t="str">
        <f t="shared" si="100"/>
        <v/>
      </c>
      <c r="N2616" s="38" t="str">
        <f t="shared" si="101"/>
        <v/>
      </c>
      <c r="O2616" s="38" t="str">
        <f t="shared" si="102"/>
        <v/>
      </c>
      <c r="P2616" s="38" t="str">
        <f t="shared" si="98"/>
        <v>19年月日</v>
      </c>
    </row>
    <row r="2617" spans="12:16" x14ac:dyDescent="0.4">
      <c r="L2617" s="38" t="str">
        <f t="shared" si="99"/>
        <v/>
      </c>
      <c r="M2617" s="38" t="str">
        <f t="shared" si="100"/>
        <v/>
      </c>
      <c r="N2617" s="38" t="str">
        <f t="shared" si="101"/>
        <v/>
      </c>
      <c r="O2617" s="38" t="str">
        <f t="shared" si="102"/>
        <v/>
      </c>
      <c r="P2617" s="38" t="str">
        <f t="shared" si="98"/>
        <v>19年月日</v>
      </c>
    </row>
    <row r="2618" spans="12:16" x14ac:dyDescent="0.4">
      <c r="L2618" s="38" t="str">
        <f t="shared" si="99"/>
        <v/>
      </c>
      <c r="M2618" s="38" t="str">
        <f t="shared" si="100"/>
        <v/>
      </c>
      <c r="N2618" s="38" t="str">
        <f t="shared" si="101"/>
        <v/>
      </c>
      <c r="O2618" s="38" t="str">
        <f t="shared" si="102"/>
        <v/>
      </c>
      <c r="P2618" s="38" t="str">
        <f t="shared" si="98"/>
        <v>19年月日</v>
      </c>
    </row>
    <row r="2619" spans="12:16" x14ac:dyDescent="0.4">
      <c r="L2619" s="38" t="str">
        <f t="shared" si="99"/>
        <v/>
      </c>
      <c r="M2619" s="38" t="str">
        <f t="shared" si="100"/>
        <v/>
      </c>
      <c r="N2619" s="38" t="str">
        <f t="shared" si="101"/>
        <v/>
      </c>
      <c r="O2619" s="38" t="str">
        <f t="shared" si="102"/>
        <v/>
      </c>
      <c r="P2619" s="38" t="str">
        <f t="shared" si="98"/>
        <v>19年月日</v>
      </c>
    </row>
    <row r="2620" spans="12:16" x14ac:dyDescent="0.4">
      <c r="L2620" s="38" t="str">
        <f t="shared" si="99"/>
        <v/>
      </c>
      <c r="M2620" s="38" t="str">
        <f t="shared" si="100"/>
        <v/>
      </c>
      <c r="N2620" s="38" t="str">
        <f t="shared" si="101"/>
        <v/>
      </c>
      <c r="O2620" s="38" t="str">
        <f t="shared" si="102"/>
        <v/>
      </c>
      <c r="P2620" s="38" t="str">
        <f t="shared" si="98"/>
        <v>19年月日</v>
      </c>
    </row>
    <row r="2621" spans="12:16" x14ac:dyDescent="0.4">
      <c r="L2621" s="38" t="str">
        <f t="shared" si="99"/>
        <v/>
      </c>
      <c r="M2621" s="38" t="str">
        <f t="shared" si="100"/>
        <v/>
      </c>
      <c r="N2621" s="38" t="str">
        <f t="shared" si="101"/>
        <v/>
      </c>
      <c r="O2621" s="38" t="str">
        <f t="shared" si="102"/>
        <v/>
      </c>
      <c r="P2621" s="38" t="str">
        <f t="shared" si="98"/>
        <v>19年月日</v>
      </c>
    </row>
    <row r="2622" spans="12:16" x14ac:dyDescent="0.4">
      <c r="L2622" s="38" t="str">
        <f t="shared" si="99"/>
        <v/>
      </c>
      <c r="M2622" s="38" t="str">
        <f t="shared" si="100"/>
        <v/>
      </c>
      <c r="N2622" s="38" t="str">
        <f t="shared" si="101"/>
        <v/>
      </c>
      <c r="O2622" s="38" t="str">
        <f t="shared" si="102"/>
        <v/>
      </c>
      <c r="P2622" s="38" t="str">
        <f t="shared" si="98"/>
        <v>19年月日</v>
      </c>
    </row>
    <row r="2623" spans="12:16" x14ac:dyDescent="0.4">
      <c r="L2623" s="38" t="str">
        <f t="shared" si="99"/>
        <v/>
      </c>
      <c r="M2623" s="38" t="str">
        <f t="shared" si="100"/>
        <v/>
      </c>
      <c r="N2623" s="38" t="str">
        <f t="shared" si="101"/>
        <v/>
      </c>
      <c r="O2623" s="38" t="str">
        <f t="shared" si="102"/>
        <v/>
      </c>
      <c r="P2623" s="38" t="str">
        <f t="shared" si="98"/>
        <v>19年月日</v>
      </c>
    </row>
    <row r="2624" spans="12:16" x14ac:dyDescent="0.4">
      <c r="L2624" s="38" t="str">
        <f t="shared" si="99"/>
        <v/>
      </c>
      <c r="M2624" s="38" t="str">
        <f t="shared" si="100"/>
        <v/>
      </c>
      <c r="N2624" s="38" t="str">
        <f t="shared" si="101"/>
        <v/>
      </c>
      <c r="O2624" s="38" t="str">
        <f t="shared" si="102"/>
        <v/>
      </c>
      <c r="P2624" s="38" t="str">
        <f t="shared" si="98"/>
        <v>19年月日</v>
      </c>
    </row>
    <row r="2625" spans="12:16" x14ac:dyDescent="0.4">
      <c r="L2625" s="38" t="str">
        <f t="shared" si="99"/>
        <v/>
      </c>
      <c r="M2625" s="38" t="str">
        <f t="shared" si="100"/>
        <v/>
      </c>
      <c r="N2625" s="38" t="str">
        <f t="shared" si="101"/>
        <v/>
      </c>
      <c r="O2625" s="38" t="str">
        <f t="shared" si="102"/>
        <v/>
      </c>
      <c r="P2625" s="38" t="str">
        <f t="shared" si="98"/>
        <v>19年月日</v>
      </c>
    </row>
    <row r="2626" spans="12:16" x14ac:dyDescent="0.4">
      <c r="L2626" s="38" t="str">
        <f t="shared" si="99"/>
        <v/>
      </c>
      <c r="M2626" s="38" t="str">
        <f t="shared" si="100"/>
        <v/>
      </c>
      <c r="N2626" s="38" t="str">
        <f t="shared" si="101"/>
        <v/>
      </c>
      <c r="O2626" s="38" t="str">
        <f t="shared" si="102"/>
        <v/>
      </c>
      <c r="P2626" s="38" t="str">
        <f t="shared" si="98"/>
        <v>19年月日</v>
      </c>
    </row>
    <row r="2627" spans="12:16" x14ac:dyDescent="0.4">
      <c r="L2627" s="38" t="str">
        <f t="shared" si="99"/>
        <v/>
      </c>
      <c r="M2627" s="38" t="str">
        <f t="shared" si="100"/>
        <v/>
      </c>
      <c r="N2627" s="38" t="str">
        <f t="shared" si="101"/>
        <v/>
      </c>
      <c r="O2627" s="38" t="str">
        <f t="shared" si="102"/>
        <v/>
      </c>
      <c r="P2627" s="38" t="str">
        <f t="shared" ref="P2627:P2690" si="103">IF(LEFT($E2627,1)="0","20","19")&amp;LEFT($E2627,2)&amp;"年"&amp;MID($E2627,3,2)&amp;"月"&amp;RIGHT($E2627,2)&amp;"日"</f>
        <v>19年月日</v>
      </c>
    </row>
    <row r="2628" spans="12:16" x14ac:dyDescent="0.4">
      <c r="L2628" s="38" t="str">
        <f t="shared" si="99"/>
        <v/>
      </c>
      <c r="M2628" s="38" t="str">
        <f t="shared" si="100"/>
        <v/>
      </c>
      <c r="N2628" s="38" t="str">
        <f t="shared" si="101"/>
        <v/>
      </c>
      <c r="O2628" s="38" t="str">
        <f t="shared" si="102"/>
        <v/>
      </c>
      <c r="P2628" s="38" t="str">
        <f t="shared" si="103"/>
        <v>19年月日</v>
      </c>
    </row>
    <row r="2629" spans="12:16" x14ac:dyDescent="0.4">
      <c r="L2629" s="38" t="str">
        <f t="shared" si="99"/>
        <v/>
      </c>
      <c r="M2629" s="38" t="str">
        <f t="shared" si="100"/>
        <v/>
      </c>
      <c r="N2629" s="38" t="str">
        <f t="shared" si="101"/>
        <v/>
      </c>
      <c r="O2629" s="38" t="str">
        <f t="shared" si="102"/>
        <v/>
      </c>
      <c r="P2629" s="38" t="str">
        <f t="shared" si="103"/>
        <v>19年月日</v>
      </c>
    </row>
    <row r="2630" spans="12:16" x14ac:dyDescent="0.4">
      <c r="L2630" s="38" t="str">
        <f t="shared" si="99"/>
        <v/>
      </c>
      <c r="M2630" s="38" t="str">
        <f t="shared" si="100"/>
        <v/>
      </c>
      <c r="N2630" s="38" t="str">
        <f t="shared" si="101"/>
        <v/>
      </c>
      <c r="O2630" s="38" t="str">
        <f t="shared" si="102"/>
        <v/>
      </c>
      <c r="P2630" s="38" t="str">
        <f t="shared" si="103"/>
        <v>19年月日</v>
      </c>
    </row>
    <row r="2631" spans="12:16" x14ac:dyDescent="0.4">
      <c r="L2631" s="38" t="str">
        <f t="shared" si="99"/>
        <v/>
      </c>
      <c r="M2631" s="38" t="str">
        <f t="shared" si="100"/>
        <v/>
      </c>
      <c r="N2631" s="38" t="str">
        <f t="shared" si="101"/>
        <v/>
      </c>
      <c r="O2631" s="38" t="str">
        <f t="shared" si="102"/>
        <v/>
      </c>
      <c r="P2631" s="38" t="str">
        <f t="shared" si="103"/>
        <v>19年月日</v>
      </c>
    </row>
    <row r="2632" spans="12:16" x14ac:dyDescent="0.4">
      <c r="L2632" s="38" t="str">
        <f t="shared" si="99"/>
        <v/>
      </c>
      <c r="M2632" s="38" t="str">
        <f t="shared" si="100"/>
        <v/>
      </c>
      <c r="N2632" s="38" t="str">
        <f t="shared" si="101"/>
        <v/>
      </c>
      <c r="O2632" s="38" t="str">
        <f t="shared" si="102"/>
        <v/>
      </c>
      <c r="P2632" s="38" t="str">
        <f t="shared" si="103"/>
        <v>19年月日</v>
      </c>
    </row>
    <row r="2633" spans="12:16" x14ac:dyDescent="0.4">
      <c r="L2633" s="38" t="str">
        <f t="shared" ref="L2633:L2696" si="104">IF($B2633="","",$C2633&amp;" ("&amp;$F2633&amp;")")</f>
        <v/>
      </c>
      <c r="M2633" s="38" t="str">
        <f t="shared" ref="M2633:M2696" si="105">IF($B2633="","",LEFT($E2633,2))</f>
        <v/>
      </c>
      <c r="N2633" s="38" t="str">
        <f t="shared" ref="N2633:N2696" si="106">IF($B2633="","",$I2633&amp;" "&amp;$H2633&amp;" ("&amp;$M2633&amp;")")</f>
        <v/>
      </c>
      <c r="O2633" s="38" t="str">
        <f t="shared" ref="O2633:O2696" si="107">IF($B2633="","",$O2632+1)</f>
        <v/>
      </c>
      <c r="P2633" s="38" t="str">
        <f t="shared" si="103"/>
        <v>19年月日</v>
      </c>
    </row>
    <row r="2634" spans="12:16" x14ac:dyDescent="0.4">
      <c r="L2634" s="38" t="str">
        <f t="shared" si="104"/>
        <v/>
      </c>
      <c r="M2634" s="38" t="str">
        <f t="shared" si="105"/>
        <v/>
      </c>
      <c r="N2634" s="38" t="str">
        <f t="shared" si="106"/>
        <v/>
      </c>
      <c r="O2634" s="38" t="str">
        <f t="shared" si="107"/>
        <v/>
      </c>
      <c r="P2634" s="38" t="str">
        <f t="shared" si="103"/>
        <v>19年月日</v>
      </c>
    </row>
    <row r="2635" spans="12:16" x14ac:dyDescent="0.4">
      <c r="L2635" s="38" t="str">
        <f t="shared" si="104"/>
        <v/>
      </c>
      <c r="M2635" s="38" t="str">
        <f t="shared" si="105"/>
        <v/>
      </c>
      <c r="N2635" s="38" t="str">
        <f t="shared" si="106"/>
        <v/>
      </c>
      <c r="O2635" s="38" t="str">
        <f t="shared" si="107"/>
        <v/>
      </c>
      <c r="P2635" s="38" t="str">
        <f t="shared" si="103"/>
        <v>19年月日</v>
      </c>
    </row>
    <row r="2636" spans="12:16" x14ac:dyDescent="0.4">
      <c r="L2636" s="38" t="str">
        <f t="shared" si="104"/>
        <v/>
      </c>
      <c r="M2636" s="38" t="str">
        <f t="shared" si="105"/>
        <v/>
      </c>
      <c r="N2636" s="38" t="str">
        <f t="shared" si="106"/>
        <v/>
      </c>
      <c r="O2636" s="38" t="str">
        <f t="shared" si="107"/>
        <v/>
      </c>
      <c r="P2636" s="38" t="str">
        <f t="shared" si="103"/>
        <v>19年月日</v>
      </c>
    </row>
    <row r="2637" spans="12:16" x14ac:dyDescent="0.4">
      <c r="L2637" s="38" t="str">
        <f t="shared" si="104"/>
        <v/>
      </c>
      <c r="M2637" s="38" t="str">
        <f t="shared" si="105"/>
        <v/>
      </c>
      <c r="N2637" s="38" t="str">
        <f t="shared" si="106"/>
        <v/>
      </c>
      <c r="O2637" s="38" t="str">
        <f t="shared" si="107"/>
        <v/>
      </c>
      <c r="P2637" s="38" t="str">
        <f t="shared" si="103"/>
        <v>19年月日</v>
      </c>
    </row>
    <row r="2638" spans="12:16" x14ac:dyDescent="0.4">
      <c r="L2638" s="38" t="str">
        <f t="shared" si="104"/>
        <v/>
      </c>
      <c r="M2638" s="38" t="str">
        <f t="shared" si="105"/>
        <v/>
      </c>
      <c r="N2638" s="38" t="str">
        <f t="shared" si="106"/>
        <v/>
      </c>
      <c r="O2638" s="38" t="str">
        <f t="shared" si="107"/>
        <v/>
      </c>
      <c r="P2638" s="38" t="str">
        <f t="shared" si="103"/>
        <v>19年月日</v>
      </c>
    </row>
    <row r="2639" spans="12:16" x14ac:dyDescent="0.4">
      <c r="L2639" s="38" t="str">
        <f t="shared" si="104"/>
        <v/>
      </c>
      <c r="M2639" s="38" t="str">
        <f t="shared" si="105"/>
        <v/>
      </c>
      <c r="N2639" s="38" t="str">
        <f t="shared" si="106"/>
        <v/>
      </c>
      <c r="O2639" s="38" t="str">
        <f t="shared" si="107"/>
        <v/>
      </c>
      <c r="P2639" s="38" t="str">
        <f t="shared" si="103"/>
        <v>19年月日</v>
      </c>
    </row>
    <row r="2640" spans="12:16" x14ac:dyDescent="0.4">
      <c r="L2640" s="38" t="str">
        <f t="shared" si="104"/>
        <v/>
      </c>
      <c r="M2640" s="38" t="str">
        <f t="shared" si="105"/>
        <v/>
      </c>
      <c r="N2640" s="38" t="str">
        <f t="shared" si="106"/>
        <v/>
      </c>
      <c r="O2640" s="38" t="str">
        <f t="shared" si="107"/>
        <v/>
      </c>
      <c r="P2640" s="38" t="str">
        <f t="shared" si="103"/>
        <v>19年月日</v>
      </c>
    </row>
    <row r="2641" spans="12:16" x14ac:dyDescent="0.4">
      <c r="L2641" s="38" t="str">
        <f t="shared" si="104"/>
        <v/>
      </c>
      <c r="M2641" s="38" t="str">
        <f t="shared" si="105"/>
        <v/>
      </c>
      <c r="N2641" s="38" t="str">
        <f t="shared" si="106"/>
        <v/>
      </c>
      <c r="O2641" s="38" t="str">
        <f t="shared" si="107"/>
        <v/>
      </c>
      <c r="P2641" s="38" t="str">
        <f t="shared" si="103"/>
        <v>19年月日</v>
      </c>
    </row>
    <row r="2642" spans="12:16" x14ac:dyDescent="0.4">
      <c r="L2642" s="38" t="str">
        <f t="shared" si="104"/>
        <v/>
      </c>
      <c r="M2642" s="38" t="str">
        <f t="shared" si="105"/>
        <v/>
      </c>
      <c r="N2642" s="38" t="str">
        <f t="shared" si="106"/>
        <v/>
      </c>
      <c r="O2642" s="38" t="str">
        <f t="shared" si="107"/>
        <v/>
      </c>
      <c r="P2642" s="38" t="str">
        <f t="shared" si="103"/>
        <v>19年月日</v>
      </c>
    </row>
    <row r="2643" spans="12:16" x14ac:dyDescent="0.4">
      <c r="L2643" s="38" t="str">
        <f t="shared" si="104"/>
        <v/>
      </c>
      <c r="M2643" s="38" t="str">
        <f t="shared" si="105"/>
        <v/>
      </c>
      <c r="N2643" s="38" t="str">
        <f t="shared" si="106"/>
        <v/>
      </c>
      <c r="O2643" s="38" t="str">
        <f t="shared" si="107"/>
        <v/>
      </c>
      <c r="P2643" s="38" t="str">
        <f t="shared" si="103"/>
        <v>19年月日</v>
      </c>
    </row>
    <row r="2644" spans="12:16" x14ac:dyDescent="0.4">
      <c r="L2644" s="38" t="str">
        <f t="shared" si="104"/>
        <v/>
      </c>
      <c r="M2644" s="38" t="str">
        <f t="shared" si="105"/>
        <v/>
      </c>
      <c r="N2644" s="38" t="str">
        <f t="shared" si="106"/>
        <v/>
      </c>
      <c r="O2644" s="38" t="str">
        <f t="shared" si="107"/>
        <v/>
      </c>
      <c r="P2644" s="38" t="str">
        <f t="shared" si="103"/>
        <v>19年月日</v>
      </c>
    </row>
    <row r="2645" spans="12:16" x14ac:dyDescent="0.4">
      <c r="L2645" s="38" t="str">
        <f t="shared" si="104"/>
        <v/>
      </c>
      <c r="M2645" s="38" t="str">
        <f t="shared" si="105"/>
        <v/>
      </c>
      <c r="N2645" s="38" t="str">
        <f t="shared" si="106"/>
        <v/>
      </c>
      <c r="O2645" s="38" t="str">
        <f t="shared" si="107"/>
        <v/>
      </c>
      <c r="P2645" s="38" t="str">
        <f t="shared" si="103"/>
        <v>19年月日</v>
      </c>
    </row>
    <row r="2646" spans="12:16" x14ac:dyDescent="0.4">
      <c r="L2646" s="38" t="str">
        <f t="shared" si="104"/>
        <v/>
      </c>
      <c r="M2646" s="38" t="str">
        <f t="shared" si="105"/>
        <v/>
      </c>
      <c r="N2646" s="38" t="str">
        <f t="shared" si="106"/>
        <v/>
      </c>
      <c r="O2646" s="38" t="str">
        <f t="shared" si="107"/>
        <v/>
      </c>
      <c r="P2646" s="38" t="str">
        <f t="shared" si="103"/>
        <v>19年月日</v>
      </c>
    </row>
    <row r="2647" spans="12:16" x14ac:dyDescent="0.4">
      <c r="L2647" s="38" t="str">
        <f t="shared" si="104"/>
        <v/>
      </c>
      <c r="M2647" s="38" t="str">
        <f t="shared" si="105"/>
        <v/>
      </c>
      <c r="N2647" s="38" t="str">
        <f t="shared" si="106"/>
        <v/>
      </c>
      <c r="O2647" s="38" t="str">
        <f t="shared" si="107"/>
        <v/>
      </c>
      <c r="P2647" s="38" t="str">
        <f t="shared" si="103"/>
        <v>19年月日</v>
      </c>
    </row>
    <row r="2648" spans="12:16" x14ac:dyDescent="0.4">
      <c r="L2648" s="38" t="str">
        <f t="shared" si="104"/>
        <v/>
      </c>
      <c r="M2648" s="38" t="str">
        <f t="shared" si="105"/>
        <v/>
      </c>
      <c r="N2648" s="38" t="str">
        <f t="shared" si="106"/>
        <v/>
      </c>
      <c r="O2648" s="38" t="str">
        <f t="shared" si="107"/>
        <v/>
      </c>
      <c r="P2648" s="38" t="str">
        <f t="shared" si="103"/>
        <v>19年月日</v>
      </c>
    </row>
    <row r="2649" spans="12:16" x14ac:dyDescent="0.4">
      <c r="L2649" s="38" t="str">
        <f t="shared" si="104"/>
        <v/>
      </c>
      <c r="M2649" s="38" t="str">
        <f t="shared" si="105"/>
        <v/>
      </c>
      <c r="N2649" s="38" t="str">
        <f t="shared" si="106"/>
        <v/>
      </c>
      <c r="O2649" s="38" t="str">
        <f t="shared" si="107"/>
        <v/>
      </c>
      <c r="P2649" s="38" t="str">
        <f t="shared" si="103"/>
        <v>19年月日</v>
      </c>
    </row>
    <row r="2650" spans="12:16" x14ac:dyDescent="0.4">
      <c r="L2650" s="38" t="str">
        <f t="shared" si="104"/>
        <v/>
      </c>
      <c r="M2650" s="38" t="str">
        <f t="shared" si="105"/>
        <v/>
      </c>
      <c r="N2650" s="38" t="str">
        <f t="shared" si="106"/>
        <v/>
      </c>
      <c r="O2650" s="38" t="str">
        <f t="shared" si="107"/>
        <v/>
      </c>
      <c r="P2650" s="38" t="str">
        <f t="shared" si="103"/>
        <v>19年月日</v>
      </c>
    </row>
    <row r="2651" spans="12:16" x14ac:dyDescent="0.4">
      <c r="L2651" s="38" t="str">
        <f t="shared" si="104"/>
        <v/>
      </c>
      <c r="M2651" s="38" t="str">
        <f t="shared" si="105"/>
        <v/>
      </c>
      <c r="N2651" s="38" t="str">
        <f t="shared" si="106"/>
        <v/>
      </c>
      <c r="O2651" s="38" t="str">
        <f t="shared" si="107"/>
        <v/>
      </c>
      <c r="P2651" s="38" t="str">
        <f t="shared" si="103"/>
        <v>19年月日</v>
      </c>
    </row>
    <row r="2652" spans="12:16" x14ac:dyDescent="0.4">
      <c r="L2652" s="38" t="str">
        <f t="shared" si="104"/>
        <v/>
      </c>
      <c r="M2652" s="38" t="str">
        <f t="shared" si="105"/>
        <v/>
      </c>
      <c r="N2652" s="38" t="str">
        <f t="shared" si="106"/>
        <v/>
      </c>
      <c r="O2652" s="38" t="str">
        <f t="shared" si="107"/>
        <v/>
      </c>
      <c r="P2652" s="38" t="str">
        <f t="shared" si="103"/>
        <v>19年月日</v>
      </c>
    </row>
    <row r="2653" spans="12:16" x14ac:dyDescent="0.4">
      <c r="L2653" s="38" t="str">
        <f t="shared" si="104"/>
        <v/>
      </c>
      <c r="M2653" s="38" t="str">
        <f t="shared" si="105"/>
        <v/>
      </c>
      <c r="N2653" s="38" t="str">
        <f t="shared" si="106"/>
        <v/>
      </c>
      <c r="O2653" s="38" t="str">
        <f t="shared" si="107"/>
        <v/>
      </c>
      <c r="P2653" s="38" t="str">
        <f t="shared" si="103"/>
        <v>19年月日</v>
      </c>
    </row>
    <row r="2654" spans="12:16" x14ac:dyDescent="0.4">
      <c r="L2654" s="38" t="str">
        <f t="shared" si="104"/>
        <v/>
      </c>
      <c r="M2654" s="38" t="str">
        <f t="shared" si="105"/>
        <v/>
      </c>
      <c r="N2654" s="38" t="str">
        <f t="shared" si="106"/>
        <v/>
      </c>
      <c r="O2654" s="38" t="str">
        <f t="shared" si="107"/>
        <v/>
      </c>
      <c r="P2654" s="38" t="str">
        <f t="shared" si="103"/>
        <v>19年月日</v>
      </c>
    </row>
    <row r="2655" spans="12:16" x14ac:dyDescent="0.4">
      <c r="L2655" s="38" t="str">
        <f t="shared" si="104"/>
        <v/>
      </c>
      <c r="M2655" s="38" t="str">
        <f t="shared" si="105"/>
        <v/>
      </c>
      <c r="N2655" s="38" t="str">
        <f t="shared" si="106"/>
        <v/>
      </c>
      <c r="O2655" s="38" t="str">
        <f t="shared" si="107"/>
        <v/>
      </c>
      <c r="P2655" s="38" t="str">
        <f t="shared" si="103"/>
        <v>19年月日</v>
      </c>
    </row>
    <row r="2656" spans="12:16" x14ac:dyDescent="0.4">
      <c r="L2656" s="38" t="str">
        <f t="shared" si="104"/>
        <v/>
      </c>
      <c r="M2656" s="38" t="str">
        <f t="shared" si="105"/>
        <v/>
      </c>
      <c r="N2656" s="38" t="str">
        <f t="shared" si="106"/>
        <v/>
      </c>
      <c r="O2656" s="38" t="str">
        <f t="shared" si="107"/>
        <v/>
      </c>
      <c r="P2656" s="38" t="str">
        <f t="shared" si="103"/>
        <v>19年月日</v>
      </c>
    </row>
    <row r="2657" spans="12:16" x14ac:dyDescent="0.4">
      <c r="L2657" s="38" t="str">
        <f t="shared" si="104"/>
        <v/>
      </c>
      <c r="M2657" s="38" t="str">
        <f t="shared" si="105"/>
        <v/>
      </c>
      <c r="N2657" s="38" t="str">
        <f t="shared" si="106"/>
        <v/>
      </c>
      <c r="O2657" s="38" t="str">
        <f t="shared" si="107"/>
        <v/>
      </c>
      <c r="P2657" s="38" t="str">
        <f t="shared" si="103"/>
        <v>19年月日</v>
      </c>
    </row>
    <row r="2658" spans="12:16" x14ac:dyDescent="0.4">
      <c r="L2658" s="38" t="str">
        <f t="shared" si="104"/>
        <v/>
      </c>
      <c r="M2658" s="38" t="str">
        <f t="shared" si="105"/>
        <v/>
      </c>
      <c r="N2658" s="38" t="str">
        <f t="shared" si="106"/>
        <v/>
      </c>
      <c r="O2658" s="38" t="str">
        <f t="shared" si="107"/>
        <v/>
      </c>
      <c r="P2658" s="38" t="str">
        <f t="shared" si="103"/>
        <v>19年月日</v>
      </c>
    </row>
    <row r="2659" spans="12:16" x14ac:dyDescent="0.4">
      <c r="L2659" s="38" t="str">
        <f t="shared" si="104"/>
        <v/>
      </c>
      <c r="M2659" s="38" t="str">
        <f t="shared" si="105"/>
        <v/>
      </c>
      <c r="N2659" s="38" t="str">
        <f t="shared" si="106"/>
        <v/>
      </c>
      <c r="O2659" s="38" t="str">
        <f t="shared" si="107"/>
        <v/>
      </c>
      <c r="P2659" s="38" t="str">
        <f t="shared" si="103"/>
        <v>19年月日</v>
      </c>
    </row>
    <row r="2660" spans="12:16" x14ac:dyDescent="0.4">
      <c r="L2660" s="38" t="str">
        <f t="shared" si="104"/>
        <v/>
      </c>
      <c r="M2660" s="38" t="str">
        <f t="shared" si="105"/>
        <v/>
      </c>
      <c r="N2660" s="38" t="str">
        <f t="shared" si="106"/>
        <v/>
      </c>
      <c r="O2660" s="38" t="str">
        <f t="shared" si="107"/>
        <v/>
      </c>
      <c r="P2660" s="38" t="str">
        <f t="shared" si="103"/>
        <v>19年月日</v>
      </c>
    </row>
    <row r="2661" spans="12:16" x14ac:dyDescent="0.4">
      <c r="L2661" s="38" t="str">
        <f t="shared" si="104"/>
        <v/>
      </c>
      <c r="M2661" s="38" t="str">
        <f t="shared" si="105"/>
        <v/>
      </c>
      <c r="N2661" s="38" t="str">
        <f t="shared" si="106"/>
        <v/>
      </c>
      <c r="O2661" s="38" t="str">
        <f t="shared" si="107"/>
        <v/>
      </c>
      <c r="P2661" s="38" t="str">
        <f t="shared" si="103"/>
        <v>19年月日</v>
      </c>
    </row>
    <row r="2662" spans="12:16" x14ac:dyDescent="0.4">
      <c r="L2662" s="38" t="str">
        <f t="shared" si="104"/>
        <v/>
      </c>
      <c r="M2662" s="38" t="str">
        <f t="shared" si="105"/>
        <v/>
      </c>
      <c r="N2662" s="38" t="str">
        <f t="shared" si="106"/>
        <v/>
      </c>
      <c r="O2662" s="38" t="str">
        <f t="shared" si="107"/>
        <v/>
      </c>
      <c r="P2662" s="38" t="str">
        <f t="shared" si="103"/>
        <v>19年月日</v>
      </c>
    </row>
    <row r="2663" spans="12:16" x14ac:dyDescent="0.4">
      <c r="L2663" s="38" t="str">
        <f t="shared" si="104"/>
        <v/>
      </c>
      <c r="M2663" s="38" t="str">
        <f t="shared" si="105"/>
        <v/>
      </c>
      <c r="N2663" s="38" t="str">
        <f t="shared" si="106"/>
        <v/>
      </c>
      <c r="O2663" s="38" t="str">
        <f t="shared" si="107"/>
        <v/>
      </c>
      <c r="P2663" s="38" t="str">
        <f t="shared" si="103"/>
        <v>19年月日</v>
      </c>
    </row>
    <row r="2664" spans="12:16" x14ac:dyDescent="0.4">
      <c r="L2664" s="38" t="str">
        <f t="shared" si="104"/>
        <v/>
      </c>
      <c r="M2664" s="38" t="str">
        <f t="shared" si="105"/>
        <v/>
      </c>
      <c r="N2664" s="38" t="str">
        <f t="shared" si="106"/>
        <v/>
      </c>
      <c r="O2664" s="38" t="str">
        <f t="shared" si="107"/>
        <v/>
      </c>
      <c r="P2664" s="38" t="str">
        <f t="shared" si="103"/>
        <v>19年月日</v>
      </c>
    </row>
    <row r="2665" spans="12:16" x14ac:dyDescent="0.4">
      <c r="L2665" s="38" t="str">
        <f t="shared" si="104"/>
        <v/>
      </c>
      <c r="M2665" s="38" t="str">
        <f t="shared" si="105"/>
        <v/>
      </c>
      <c r="N2665" s="38" t="str">
        <f t="shared" si="106"/>
        <v/>
      </c>
      <c r="O2665" s="38" t="str">
        <f t="shared" si="107"/>
        <v/>
      </c>
      <c r="P2665" s="38" t="str">
        <f t="shared" si="103"/>
        <v>19年月日</v>
      </c>
    </row>
    <row r="2666" spans="12:16" x14ac:dyDescent="0.4">
      <c r="L2666" s="38" t="str">
        <f t="shared" si="104"/>
        <v/>
      </c>
      <c r="M2666" s="38" t="str">
        <f t="shared" si="105"/>
        <v/>
      </c>
      <c r="N2666" s="38" t="str">
        <f t="shared" si="106"/>
        <v/>
      </c>
      <c r="O2666" s="38" t="str">
        <f t="shared" si="107"/>
        <v/>
      </c>
      <c r="P2666" s="38" t="str">
        <f t="shared" si="103"/>
        <v>19年月日</v>
      </c>
    </row>
    <row r="2667" spans="12:16" x14ac:dyDescent="0.4">
      <c r="L2667" s="38" t="str">
        <f t="shared" si="104"/>
        <v/>
      </c>
      <c r="M2667" s="38" t="str">
        <f t="shared" si="105"/>
        <v/>
      </c>
      <c r="N2667" s="38" t="str">
        <f t="shared" si="106"/>
        <v/>
      </c>
      <c r="O2667" s="38" t="str">
        <f t="shared" si="107"/>
        <v/>
      </c>
      <c r="P2667" s="38" t="str">
        <f t="shared" si="103"/>
        <v>19年月日</v>
      </c>
    </row>
    <row r="2668" spans="12:16" x14ac:dyDescent="0.4">
      <c r="L2668" s="38" t="str">
        <f t="shared" si="104"/>
        <v/>
      </c>
      <c r="M2668" s="38" t="str">
        <f t="shared" si="105"/>
        <v/>
      </c>
      <c r="N2668" s="38" t="str">
        <f t="shared" si="106"/>
        <v/>
      </c>
      <c r="O2668" s="38" t="str">
        <f t="shared" si="107"/>
        <v/>
      </c>
      <c r="P2668" s="38" t="str">
        <f t="shared" si="103"/>
        <v>19年月日</v>
      </c>
    </row>
    <row r="2669" spans="12:16" x14ac:dyDescent="0.4">
      <c r="L2669" s="38" t="str">
        <f t="shared" si="104"/>
        <v/>
      </c>
      <c r="M2669" s="38" t="str">
        <f t="shared" si="105"/>
        <v/>
      </c>
      <c r="N2669" s="38" t="str">
        <f t="shared" si="106"/>
        <v/>
      </c>
      <c r="O2669" s="38" t="str">
        <f t="shared" si="107"/>
        <v/>
      </c>
      <c r="P2669" s="38" t="str">
        <f t="shared" si="103"/>
        <v>19年月日</v>
      </c>
    </row>
    <row r="2670" spans="12:16" x14ac:dyDescent="0.4">
      <c r="L2670" s="38" t="str">
        <f t="shared" si="104"/>
        <v/>
      </c>
      <c r="M2670" s="38" t="str">
        <f t="shared" si="105"/>
        <v/>
      </c>
      <c r="N2670" s="38" t="str">
        <f t="shared" si="106"/>
        <v/>
      </c>
      <c r="O2670" s="38" t="str">
        <f t="shared" si="107"/>
        <v/>
      </c>
      <c r="P2670" s="38" t="str">
        <f t="shared" si="103"/>
        <v>19年月日</v>
      </c>
    </row>
    <row r="2671" spans="12:16" x14ac:dyDescent="0.4">
      <c r="L2671" s="38" t="str">
        <f t="shared" si="104"/>
        <v/>
      </c>
      <c r="M2671" s="38" t="str">
        <f t="shared" si="105"/>
        <v/>
      </c>
      <c r="N2671" s="38" t="str">
        <f t="shared" si="106"/>
        <v/>
      </c>
      <c r="O2671" s="38" t="str">
        <f t="shared" si="107"/>
        <v/>
      </c>
      <c r="P2671" s="38" t="str">
        <f t="shared" si="103"/>
        <v>19年月日</v>
      </c>
    </row>
    <row r="2672" spans="12:16" x14ac:dyDescent="0.4">
      <c r="L2672" s="38" t="str">
        <f t="shared" si="104"/>
        <v/>
      </c>
      <c r="M2672" s="38" t="str">
        <f t="shared" si="105"/>
        <v/>
      </c>
      <c r="N2672" s="38" t="str">
        <f t="shared" si="106"/>
        <v/>
      </c>
      <c r="O2672" s="38" t="str">
        <f t="shared" si="107"/>
        <v/>
      </c>
      <c r="P2672" s="38" t="str">
        <f t="shared" si="103"/>
        <v>19年月日</v>
      </c>
    </row>
    <row r="2673" spans="12:16" x14ac:dyDescent="0.4">
      <c r="L2673" s="38" t="str">
        <f t="shared" si="104"/>
        <v/>
      </c>
      <c r="M2673" s="38" t="str">
        <f t="shared" si="105"/>
        <v/>
      </c>
      <c r="N2673" s="38" t="str">
        <f t="shared" si="106"/>
        <v/>
      </c>
      <c r="O2673" s="38" t="str">
        <f t="shared" si="107"/>
        <v/>
      </c>
      <c r="P2673" s="38" t="str">
        <f t="shared" si="103"/>
        <v>19年月日</v>
      </c>
    </row>
    <row r="2674" spans="12:16" x14ac:dyDescent="0.4">
      <c r="L2674" s="38" t="str">
        <f t="shared" si="104"/>
        <v/>
      </c>
      <c r="M2674" s="38" t="str">
        <f t="shared" si="105"/>
        <v/>
      </c>
      <c r="N2674" s="38" t="str">
        <f t="shared" si="106"/>
        <v/>
      </c>
      <c r="O2674" s="38" t="str">
        <f t="shared" si="107"/>
        <v/>
      </c>
      <c r="P2674" s="38" t="str">
        <f t="shared" si="103"/>
        <v>19年月日</v>
      </c>
    </row>
    <row r="2675" spans="12:16" x14ac:dyDescent="0.4">
      <c r="L2675" s="38" t="str">
        <f t="shared" si="104"/>
        <v/>
      </c>
      <c r="M2675" s="38" t="str">
        <f t="shared" si="105"/>
        <v/>
      </c>
      <c r="N2675" s="38" t="str">
        <f t="shared" si="106"/>
        <v/>
      </c>
      <c r="O2675" s="38" t="str">
        <f t="shared" si="107"/>
        <v/>
      </c>
      <c r="P2675" s="38" t="str">
        <f t="shared" si="103"/>
        <v>19年月日</v>
      </c>
    </row>
    <row r="2676" spans="12:16" x14ac:dyDescent="0.4">
      <c r="L2676" s="38" t="str">
        <f t="shared" si="104"/>
        <v/>
      </c>
      <c r="M2676" s="38" t="str">
        <f t="shared" si="105"/>
        <v/>
      </c>
      <c r="N2676" s="38" t="str">
        <f t="shared" si="106"/>
        <v/>
      </c>
      <c r="O2676" s="38" t="str">
        <f t="shared" si="107"/>
        <v/>
      </c>
      <c r="P2676" s="38" t="str">
        <f t="shared" si="103"/>
        <v>19年月日</v>
      </c>
    </row>
    <row r="2677" spans="12:16" x14ac:dyDescent="0.4">
      <c r="L2677" s="38" t="str">
        <f t="shared" si="104"/>
        <v/>
      </c>
      <c r="M2677" s="38" t="str">
        <f t="shared" si="105"/>
        <v/>
      </c>
      <c r="N2677" s="38" t="str">
        <f t="shared" si="106"/>
        <v/>
      </c>
      <c r="O2677" s="38" t="str">
        <f t="shared" si="107"/>
        <v/>
      </c>
      <c r="P2677" s="38" t="str">
        <f t="shared" si="103"/>
        <v>19年月日</v>
      </c>
    </row>
    <row r="2678" spans="12:16" x14ac:dyDescent="0.4">
      <c r="L2678" s="38" t="str">
        <f t="shared" si="104"/>
        <v/>
      </c>
      <c r="M2678" s="38" t="str">
        <f t="shared" si="105"/>
        <v/>
      </c>
      <c r="N2678" s="38" t="str">
        <f t="shared" si="106"/>
        <v/>
      </c>
      <c r="O2678" s="38" t="str">
        <f t="shared" si="107"/>
        <v/>
      </c>
      <c r="P2678" s="38" t="str">
        <f t="shared" si="103"/>
        <v>19年月日</v>
      </c>
    </row>
    <row r="2679" spans="12:16" x14ac:dyDescent="0.4">
      <c r="L2679" s="38" t="str">
        <f t="shared" si="104"/>
        <v/>
      </c>
      <c r="M2679" s="38" t="str">
        <f t="shared" si="105"/>
        <v/>
      </c>
      <c r="N2679" s="38" t="str">
        <f t="shared" si="106"/>
        <v/>
      </c>
      <c r="O2679" s="38" t="str">
        <f t="shared" si="107"/>
        <v/>
      </c>
      <c r="P2679" s="38" t="str">
        <f t="shared" si="103"/>
        <v>19年月日</v>
      </c>
    </row>
    <row r="2680" spans="12:16" x14ac:dyDescent="0.4">
      <c r="L2680" s="38" t="str">
        <f t="shared" si="104"/>
        <v/>
      </c>
      <c r="M2680" s="38" t="str">
        <f t="shared" si="105"/>
        <v/>
      </c>
      <c r="N2680" s="38" t="str">
        <f t="shared" si="106"/>
        <v/>
      </c>
      <c r="O2680" s="38" t="str">
        <f t="shared" si="107"/>
        <v/>
      </c>
      <c r="P2680" s="38" t="str">
        <f t="shared" si="103"/>
        <v>19年月日</v>
      </c>
    </row>
    <row r="2681" spans="12:16" x14ac:dyDescent="0.4">
      <c r="L2681" s="38" t="str">
        <f t="shared" si="104"/>
        <v/>
      </c>
      <c r="M2681" s="38" t="str">
        <f t="shared" si="105"/>
        <v/>
      </c>
      <c r="N2681" s="38" t="str">
        <f t="shared" si="106"/>
        <v/>
      </c>
      <c r="O2681" s="38" t="str">
        <f t="shared" si="107"/>
        <v/>
      </c>
      <c r="P2681" s="38" t="str">
        <f t="shared" si="103"/>
        <v>19年月日</v>
      </c>
    </row>
    <row r="2682" spans="12:16" x14ac:dyDescent="0.4">
      <c r="L2682" s="38" t="str">
        <f t="shared" si="104"/>
        <v/>
      </c>
      <c r="M2682" s="38" t="str">
        <f t="shared" si="105"/>
        <v/>
      </c>
      <c r="N2682" s="38" t="str">
        <f t="shared" si="106"/>
        <v/>
      </c>
      <c r="O2682" s="38" t="str">
        <f t="shared" si="107"/>
        <v/>
      </c>
      <c r="P2682" s="38" t="str">
        <f t="shared" si="103"/>
        <v>19年月日</v>
      </c>
    </row>
    <row r="2683" spans="12:16" x14ac:dyDescent="0.4">
      <c r="L2683" s="38" t="str">
        <f t="shared" si="104"/>
        <v/>
      </c>
      <c r="M2683" s="38" t="str">
        <f t="shared" si="105"/>
        <v/>
      </c>
      <c r="N2683" s="38" t="str">
        <f t="shared" si="106"/>
        <v/>
      </c>
      <c r="O2683" s="38" t="str">
        <f t="shared" si="107"/>
        <v/>
      </c>
      <c r="P2683" s="38" t="str">
        <f t="shared" si="103"/>
        <v>19年月日</v>
      </c>
    </row>
    <row r="2684" spans="12:16" x14ac:dyDescent="0.4">
      <c r="L2684" s="38" t="str">
        <f t="shared" si="104"/>
        <v/>
      </c>
      <c r="M2684" s="38" t="str">
        <f t="shared" si="105"/>
        <v/>
      </c>
      <c r="N2684" s="38" t="str">
        <f t="shared" si="106"/>
        <v/>
      </c>
      <c r="O2684" s="38" t="str">
        <f t="shared" si="107"/>
        <v/>
      </c>
      <c r="P2684" s="38" t="str">
        <f t="shared" si="103"/>
        <v>19年月日</v>
      </c>
    </row>
    <row r="2685" spans="12:16" x14ac:dyDescent="0.4">
      <c r="L2685" s="38" t="str">
        <f t="shared" si="104"/>
        <v/>
      </c>
      <c r="M2685" s="38" t="str">
        <f t="shared" si="105"/>
        <v/>
      </c>
      <c r="N2685" s="38" t="str">
        <f t="shared" si="106"/>
        <v/>
      </c>
      <c r="O2685" s="38" t="str">
        <f t="shared" si="107"/>
        <v/>
      </c>
      <c r="P2685" s="38" t="str">
        <f t="shared" si="103"/>
        <v>19年月日</v>
      </c>
    </row>
    <row r="2686" spans="12:16" x14ac:dyDescent="0.4">
      <c r="L2686" s="38" t="str">
        <f t="shared" si="104"/>
        <v/>
      </c>
      <c r="M2686" s="38" t="str">
        <f t="shared" si="105"/>
        <v/>
      </c>
      <c r="N2686" s="38" t="str">
        <f t="shared" si="106"/>
        <v/>
      </c>
      <c r="O2686" s="38" t="str">
        <f t="shared" si="107"/>
        <v/>
      </c>
      <c r="P2686" s="38" t="str">
        <f t="shared" si="103"/>
        <v>19年月日</v>
      </c>
    </row>
    <row r="2687" spans="12:16" x14ac:dyDescent="0.4">
      <c r="L2687" s="38" t="str">
        <f t="shared" si="104"/>
        <v/>
      </c>
      <c r="M2687" s="38" t="str">
        <f t="shared" si="105"/>
        <v/>
      </c>
      <c r="N2687" s="38" t="str">
        <f t="shared" si="106"/>
        <v/>
      </c>
      <c r="O2687" s="38" t="str">
        <f t="shared" si="107"/>
        <v/>
      </c>
      <c r="P2687" s="38" t="str">
        <f t="shared" si="103"/>
        <v>19年月日</v>
      </c>
    </row>
    <row r="2688" spans="12:16" x14ac:dyDescent="0.4">
      <c r="L2688" s="38" t="str">
        <f t="shared" si="104"/>
        <v/>
      </c>
      <c r="M2688" s="38" t="str">
        <f t="shared" si="105"/>
        <v/>
      </c>
      <c r="N2688" s="38" t="str">
        <f t="shared" si="106"/>
        <v/>
      </c>
      <c r="O2688" s="38" t="str">
        <f t="shared" si="107"/>
        <v/>
      </c>
      <c r="P2688" s="38" t="str">
        <f t="shared" si="103"/>
        <v>19年月日</v>
      </c>
    </row>
    <row r="2689" spans="12:16" x14ac:dyDescent="0.4">
      <c r="L2689" s="38" t="str">
        <f t="shared" si="104"/>
        <v/>
      </c>
      <c r="M2689" s="38" t="str">
        <f t="shared" si="105"/>
        <v/>
      </c>
      <c r="N2689" s="38" t="str">
        <f t="shared" si="106"/>
        <v/>
      </c>
      <c r="O2689" s="38" t="str">
        <f t="shared" si="107"/>
        <v/>
      </c>
      <c r="P2689" s="38" t="str">
        <f t="shared" si="103"/>
        <v>19年月日</v>
      </c>
    </row>
    <row r="2690" spans="12:16" x14ac:dyDescent="0.4">
      <c r="L2690" s="38" t="str">
        <f t="shared" si="104"/>
        <v/>
      </c>
      <c r="M2690" s="38" t="str">
        <f t="shared" si="105"/>
        <v/>
      </c>
      <c r="N2690" s="38" t="str">
        <f t="shared" si="106"/>
        <v/>
      </c>
      <c r="O2690" s="38" t="str">
        <f t="shared" si="107"/>
        <v/>
      </c>
      <c r="P2690" s="38" t="str">
        <f t="shared" si="103"/>
        <v>19年月日</v>
      </c>
    </row>
    <row r="2691" spans="12:16" x14ac:dyDescent="0.4">
      <c r="L2691" s="38" t="str">
        <f t="shared" si="104"/>
        <v/>
      </c>
      <c r="M2691" s="38" t="str">
        <f t="shared" si="105"/>
        <v/>
      </c>
      <c r="N2691" s="38" t="str">
        <f t="shared" si="106"/>
        <v/>
      </c>
      <c r="O2691" s="38" t="str">
        <f t="shared" si="107"/>
        <v/>
      </c>
      <c r="P2691" s="38" t="str">
        <f t="shared" ref="P2691:P2754" si="108">IF(LEFT($E2691,1)="0","20","19")&amp;LEFT($E2691,2)&amp;"年"&amp;MID($E2691,3,2)&amp;"月"&amp;RIGHT($E2691,2)&amp;"日"</f>
        <v>19年月日</v>
      </c>
    </row>
    <row r="2692" spans="12:16" x14ac:dyDescent="0.4">
      <c r="L2692" s="38" t="str">
        <f t="shared" si="104"/>
        <v/>
      </c>
      <c r="M2692" s="38" t="str">
        <f t="shared" si="105"/>
        <v/>
      </c>
      <c r="N2692" s="38" t="str">
        <f t="shared" si="106"/>
        <v/>
      </c>
      <c r="O2692" s="38" t="str">
        <f t="shared" si="107"/>
        <v/>
      </c>
      <c r="P2692" s="38" t="str">
        <f t="shared" si="108"/>
        <v>19年月日</v>
      </c>
    </row>
    <row r="2693" spans="12:16" x14ac:dyDescent="0.4">
      <c r="L2693" s="38" t="str">
        <f t="shared" si="104"/>
        <v/>
      </c>
      <c r="M2693" s="38" t="str">
        <f t="shared" si="105"/>
        <v/>
      </c>
      <c r="N2693" s="38" t="str">
        <f t="shared" si="106"/>
        <v/>
      </c>
      <c r="O2693" s="38" t="str">
        <f t="shared" si="107"/>
        <v/>
      </c>
      <c r="P2693" s="38" t="str">
        <f t="shared" si="108"/>
        <v>19年月日</v>
      </c>
    </row>
    <row r="2694" spans="12:16" x14ac:dyDescent="0.4">
      <c r="L2694" s="38" t="str">
        <f t="shared" si="104"/>
        <v/>
      </c>
      <c r="M2694" s="38" t="str">
        <f t="shared" si="105"/>
        <v/>
      </c>
      <c r="N2694" s="38" t="str">
        <f t="shared" si="106"/>
        <v/>
      </c>
      <c r="O2694" s="38" t="str">
        <f t="shared" si="107"/>
        <v/>
      </c>
      <c r="P2694" s="38" t="str">
        <f t="shared" si="108"/>
        <v>19年月日</v>
      </c>
    </row>
    <row r="2695" spans="12:16" x14ac:dyDescent="0.4">
      <c r="L2695" s="38" t="str">
        <f t="shared" si="104"/>
        <v/>
      </c>
      <c r="M2695" s="38" t="str">
        <f t="shared" si="105"/>
        <v/>
      </c>
      <c r="N2695" s="38" t="str">
        <f t="shared" si="106"/>
        <v/>
      </c>
      <c r="O2695" s="38" t="str">
        <f t="shared" si="107"/>
        <v/>
      </c>
      <c r="P2695" s="38" t="str">
        <f t="shared" si="108"/>
        <v>19年月日</v>
      </c>
    </row>
    <row r="2696" spans="12:16" x14ac:dyDescent="0.4">
      <c r="L2696" s="38" t="str">
        <f t="shared" si="104"/>
        <v/>
      </c>
      <c r="M2696" s="38" t="str">
        <f t="shared" si="105"/>
        <v/>
      </c>
      <c r="N2696" s="38" t="str">
        <f t="shared" si="106"/>
        <v/>
      </c>
      <c r="O2696" s="38" t="str">
        <f t="shared" si="107"/>
        <v/>
      </c>
      <c r="P2696" s="38" t="str">
        <f t="shared" si="108"/>
        <v>19年月日</v>
      </c>
    </row>
    <row r="2697" spans="12:16" x14ac:dyDescent="0.4">
      <c r="L2697" s="38" t="str">
        <f t="shared" ref="L2697:L2760" si="109">IF($B2697="","",$C2697&amp;" ("&amp;$F2697&amp;")")</f>
        <v/>
      </c>
      <c r="M2697" s="38" t="str">
        <f t="shared" ref="M2697:M2760" si="110">IF($B2697="","",LEFT($E2697,2))</f>
        <v/>
      </c>
      <c r="N2697" s="38" t="str">
        <f t="shared" ref="N2697:N2760" si="111">IF($B2697="","",$I2697&amp;" "&amp;$H2697&amp;" ("&amp;$M2697&amp;")")</f>
        <v/>
      </c>
      <c r="O2697" s="38" t="str">
        <f t="shared" ref="O2697:O2760" si="112">IF($B2697="","",$O2696+1)</f>
        <v/>
      </c>
      <c r="P2697" s="38" t="str">
        <f t="shared" si="108"/>
        <v>19年月日</v>
      </c>
    </row>
    <row r="2698" spans="12:16" x14ac:dyDescent="0.4">
      <c r="L2698" s="38" t="str">
        <f t="shared" si="109"/>
        <v/>
      </c>
      <c r="M2698" s="38" t="str">
        <f t="shared" si="110"/>
        <v/>
      </c>
      <c r="N2698" s="38" t="str">
        <f t="shared" si="111"/>
        <v/>
      </c>
      <c r="O2698" s="38" t="str">
        <f t="shared" si="112"/>
        <v/>
      </c>
      <c r="P2698" s="38" t="str">
        <f t="shared" si="108"/>
        <v>19年月日</v>
      </c>
    </row>
    <row r="2699" spans="12:16" x14ac:dyDescent="0.4">
      <c r="L2699" s="38" t="str">
        <f t="shared" si="109"/>
        <v/>
      </c>
      <c r="M2699" s="38" t="str">
        <f t="shared" si="110"/>
        <v/>
      </c>
      <c r="N2699" s="38" t="str">
        <f t="shared" si="111"/>
        <v/>
      </c>
      <c r="O2699" s="38" t="str">
        <f t="shared" si="112"/>
        <v/>
      </c>
      <c r="P2699" s="38" t="str">
        <f t="shared" si="108"/>
        <v>19年月日</v>
      </c>
    </row>
    <row r="2700" spans="12:16" x14ac:dyDescent="0.4">
      <c r="L2700" s="38" t="str">
        <f t="shared" si="109"/>
        <v/>
      </c>
      <c r="M2700" s="38" t="str">
        <f t="shared" si="110"/>
        <v/>
      </c>
      <c r="N2700" s="38" t="str">
        <f t="shared" si="111"/>
        <v/>
      </c>
      <c r="O2700" s="38" t="str">
        <f t="shared" si="112"/>
        <v/>
      </c>
      <c r="P2700" s="38" t="str">
        <f t="shared" si="108"/>
        <v>19年月日</v>
      </c>
    </row>
    <row r="2701" spans="12:16" x14ac:dyDescent="0.4">
      <c r="L2701" s="38" t="str">
        <f t="shared" si="109"/>
        <v/>
      </c>
      <c r="M2701" s="38" t="str">
        <f t="shared" si="110"/>
        <v/>
      </c>
      <c r="N2701" s="38" t="str">
        <f t="shared" si="111"/>
        <v/>
      </c>
      <c r="O2701" s="38" t="str">
        <f t="shared" si="112"/>
        <v/>
      </c>
      <c r="P2701" s="38" t="str">
        <f t="shared" si="108"/>
        <v>19年月日</v>
      </c>
    </row>
    <row r="2702" spans="12:16" x14ac:dyDescent="0.4">
      <c r="L2702" s="38" t="str">
        <f t="shared" si="109"/>
        <v/>
      </c>
      <c r="M2702" s="38" t="str">
        <f t="shared" si="110"/>
        <v/>
      </c>
      <c r="N2702" s="38" t="str">
        <f t="shared" si="111"/>
        <v/>
      </c>
      <c r="O2702" s="38" t="str">
        <f t="shared" si="112"/>
        <v/>
      </c>
      <c r="P2702" s="38" t="str">
        <f t="shared" si="108"/>
        <v>19年月日</v>
      </c>
    </row>
    <row r="2703" spans="12:16" x14ac:dyDescent="0.4">
      <c r="L2703" s="38" t="str">
        <f t="shared" si="109"/>
        <v/>
      </c>
      <c r="M2703" s="38" t="str">
        <f t="shared" si="110"/>
        <v/>
      </c>
      <c r="N2703" s="38" t="str">
        <f t="shared" si="111"/>
        <v/>
      </c>
      <c r="O2703" s="38" t="str">
        <f t="shared" si="112"/>
        <v/>
      </c>
      <c r="P2703" s="38" t="str">
        <f t="shared" si="108"/>
        <v>19年月日</v>
      </c>
    </row>
    <row r="2704" spans="12:16" x14ac:dyDescent="0.4">
      <c r="L2704" s="38" t="str">
        <f t="shared" si="109"/>
        <v/>
      </c>
      <c r="M2704" s="38" t="str">
        <f t="shared" si="110"/>
        <v/>
      </c>
      <c r="N2704" s="38" t="str">
        <f t="shared" si="111"/>
        <v/>
      </c>
      <c r="O2704" s="38" t="str">
        <f t="shared" si="112"/>
        <v/>
      </c>
      <c r="P2704" s="38" t="str">
        <f t="shared" si="108"/>
        <v>19年月日</v>
      </c>
    </row>
    <row r="2705" spans="12:16" x14ac:dyDescent="0.4">
      <c r="L2705" s="38" t="str">
        <f t="shared" si="109"/>
        <v/>
      </c>
      <c r="M2705" s="38" t="str">
        <f t="shared" si="110"/>
        <v/>
      </c>
      <c r="N2705" s="38" t="str">
        <f t="shared" si="111"/>
        <v/>
      </c>
      <c r="O2705" s="38" t="str">
        <f t="shared" si="112"/>
        <v/>
      </c>
      <c r="P2705" s="38" t="str">
        <f t="shared" si="108"/>
        <v>19年月日</v>
      </c>
    </row>
    <row r="2706" spans="12:16" x14ac:dyDescent="0.4">
      <c r="L2706" s="38" t="str">
        <f t="shared" si="109"/>
        <v/>
      </c>
      <c r="M2706" s="38" t="str">
        <f t="shared" si="110"/>
        <v/>
      </c>
      <c r="N2706" s="38" t="str">
        <f t="shared" si="111"/>
        <v/>
      </c>
      <c r="O2706" s="38" t="str">
        <f t="shared" si="112"/>
        <v/>
      </c>
      <c r="P2706" s="38" t="str">
        <f t="shared" si="108"/>
        <v>19年月日</v>
      </c>
    </row>
    <row r="2707" spans="12:16" x14ac:dyDescent="0.4">
      <c r="L2707" s="38" t="str">
        <f t="shared" si="109"/>
        <v/>
      </c>
      <c r="M2707" s="38" t="str">
        <f t="shared" si="110"/>
        <v/>
      </c>
      <c r="N2707" s="38" t="str">
        <f t="shared" si="111"/>
        <v/>
      </c>
      <c r="O2707" s="38" t="str">
        <f t="shared" si="112"/>
        <v/>
      </c>
      <c r="P2707" s="38" t="str">
        <f t="shared" si="108"/>
        <v>19年月日</v>
      </c>
    </row>
    <row r="2708" spans="12:16" x14ac:dyDescent="0.4">
      <c r="L2708" s="38" t="str">
        <f t="shared" si="109"/>
        <v/>
      </c>
      <c r="M2708" s="38" t="str">
        <f t="shared" si="110"/>
        <v/>
      </c>
      <c r="N2708" s="38" t="str">
        <f t="shared" si="111"/>
        <v/>
      </c>
      <c r="O2708" s="38" t="str">
        <f t="shared" si="112"/>
        <v/>
      </c>
      <c r="P2708" s="38" t="str">
        <f t="shared" si="108"/>
        <v>19年月日</v>
      </c>
    </row>
    <row r="2709" spans="12:16" x14ac:dyDescent="0.4">
      <c r="L2709" s="38" t="str">
        <f t="shared" si="109"/>
        <v/>
      </c>
      <c r="M2709" s="38" t="str">
        <f t="shared" si="110"/>
        <v/>
      </c>
      <c r="N2709" s="38" t="str">
        <f t="shared" si="111"/>
        <v/>
      </c>
      <c r="O2709" s="38" t="str">
        <f t="shared" si="112"/>
        <v/>
      </c>
      <c r="P2709" s="38" t="str">
        <f t="shared" si="108"/>
        <v>19年月日</v>
      </c>
    </row>
    <row r="2710" spans="12:16" x14ac:dyDescent="0.4">
      <c r="L2710" s="38" t="str">
        <f t="shared" si="109"/>
        <v/>
      </c>
      <c r="M2710" s="38" t="str">
        <f t="shared" si="110"/>
        <v/>
      </c>
      <c r="N2710" s="38" t="str">
        <f t="shared" si="111"/>
        <v/>
      </c>
      <c r="O2710" s="38" t="str">
        <f t="shared" si="112"/>
        <v/>
      </c>
      <c r="P2710" s="38" t="str">
        <f t="shared" si="108"/>
        <v>19年月日</v>
      </c>
    </row>
    <row r="2711" spans="12:16" x14ac:dyDescent="0.4">
      <c r="L2711" s="38" t="str">
        <f t="shared" si="109"/>
        <v/>
      </c>
      <c r="M2711" s="38" t="str">
        <f t="shared" si="110"/>
        <v/>
      </c>
      <c r="N2711" s="38" t="str">
        <f t="shared" si="111"/>
        <v/>
      </c>
      <c r="O2711" s="38" t="str">
        <f t="shared" si="112"/>
        <v/>
      </c>
      <c r="P2711" s="38" t="str">
        <f t="shared" si="108"/>
        <v>19年月日</v>
      </c>
    </row>
    <row r="2712" spans="12:16" x14ac:dyDescent="0.4">
      <c r="L2712" s="38" t="str">
        <f t="shared" si="109"/>
        <v/>
      </c>
      <c r="M2712" s="38" t="str">
        <f t="shared" si="110"/>
        <v/>
      </c>
      <c r="N2712" s="38" t="str">
        <f t="shared" si="111"/>
        <v/>
      </c>
      <c r="O2712" s="38" t="str">
        <f t="shared" si="112"/>
        <v/>
      </c>
      <c r="P2712" s="38" t="str">
        <f t="shared" si="108"/>
        <v>19年月日</v>
      </c>
    </row>
    <row r="2713" spans="12:16" x14ac:dyDescent="0.4">
      <c r="L2713" s="38" t="str">
        <f t="shared" si="109"/>
        <v/>
      </c>
      <c r="M2713" s="38" t="str">
        <f t="shared" si="110"/>
        <v/>
      </c>
      <c r="N2713" s="38" t="str">
        <f t="shared" si="111"/>
        <v/>
      </c>
      <c r="O2713" s="38" t="str">
        <f t="shared" si="112"/>
        <v/>
      </c>
      <c r="P2713" s="38" t="str">
        <f t="shared" si="108"/>
        <v>19年月日</v>
      </c>
    </row>
    <row r="2714" spans="12:16" x14ac:dyDescent="0.4">
      <c r="L2714" s="38" t="str">
        <f t="shared" si="109"/>
        <v/>
      </c>
      <c r="M2714" s="38" t="str">
        <f t="shared" si="110"/>
        <v/>
      </c>
      <c r="N2714" s="38" t="str">
        <f t="shared" si="111"/>
        <v/>
      </c>
      <c r="O2714" s="38" t="str">
        <f t="shared" si="112"/>
        <v/>
      </c>
      <c r="P2714" s="38" t="str">
        <f t="shared" si="108"/>
        <v>19年月日</v>
      </c>
    </row>
    <row r="2715" spans="12:16" x14ac:dyDescent="0.4">
      <c r="L2715" s="38" t="str">
        <f t="shared" si="109"/>
        <v/>
      </c>
      <c r="M2715" s="38" t="str">
        <f t="shared" si="110"/>
        <v/>
      </c>
      <c r="N2715" s="38" t="str">
        <f t="shared" si="111"/>
        <v/>
      </c>
      <c r="O2715" s="38" t="str">
        <f t="shared" si="112"/>
        <v/>
      </c>
      <c r="P2715" s="38" t="str">
        <f t="shared" si="108"/>
        <v>19年月日</v>
      </c>
    </row>
    <row r="2716" spans="12:16" x14ac:dyDescent="0.4">
      <c r="L2716" s="38" t="str">
        <f t="shared" si="109"/>
        <v/>
      </c>
      <c r="M2716" s="38" t="str">
        <f t="shared" si="110"/>
        <v/>
      </c>
      <c r="N2716" s="38" t="str">
        <f t="shared" si="111"/>
        <v/>
      </c>
      <c r="O2716" s="38" t="str">
        <f t="shared" si="112"/>
        <v/>
      </c>
      <c r="P2716" s="38" t="str">
        <f t="shared" si="108"/>
        <v>19年月日</v>
      </c>
    </row>
    <row r="2717" spans="12:16" x14ac:dyDescent="0.4">
      <c r="L2717" s="38" t="str">
        <f t="shared" si="109"/>
        <v/>
      </c>
      <c r="M2717" s="38" t="str">
        <f t="shared" si="110"/>
        <v/>
      </c>
      <c r="N2717" s="38" t="str">
        <f t="shared" si="111"/>
        <v/>
      </c>
      <c r="O2717" s="38" t="str">
        <f t="shared" si="112"/>
        <v/>
      </c>
      <c r="P2717" s="38" t="str">
        <f t="shared" si="108"/>
        <v>19年月日</v>
      </c>
    </row>
    <row r="2718" spans="12:16" x14ac:dyDescent="0.4">
      <c r="L2718" s="38" t="str">
        <f t="shared" si="109"/>
        <v/>
      </c>
      <c r="M2718" s="38" t="str">
        <f t="shared" si="110"/>
        <v/>
      </c>
      <c r="N2718" s="38" t="str">
        <f t="shared" si="111"/>
        <v/>
      </c>
      <c r="O2718" s="38" t="str">
        <f t="shared" si="112"/>
        <v/>
      </c>
      <c r="P2718" s="38" t="str">
        <f t="shared" si="108"/>
        <v>19年月日</v>
      </c>
    </row>
    <row r="2719" spans="12:16" x14ac:dyDescent="0.4">
      <c r="L2719" s="38" t="str">
        <f t="shared" si="109"/>
        <v/>
      </c>
      <c r="M2719" s="38" t="str">
        <f t="shared" si="110"/>
        <v/>
      </c>
      <c r="N2719" s="38" t="str">
        <f t="shared" si="111"/>
        <v/>
      </c>
      <c r="O2719" s="38" t="str">
        <f t="shared" si="112"/>
        <v/>
      </c>
      <c r="P2719" s="38" t="str">
        <f t="shared" si="108"/>
        <v>19年月日</v>
      </c>
    </row>
    <row r="2720" spans="12:16" x14ac:dyDescent="0.4">
      <c r="L2720" s="38" t="str">
        <f t="shared" si="109"/>
        <v/>
      </c>
      <c r="M2720" s="38" t="str">
        <f t="shared" si="110"/>
        <v/>
      </c>
      <c r="N2720" s="38" t="str">
        <f t="shared" si="111"/>
        <v/>
      </c>
      <c r="O2720" s="38" t="str">
        <f t="shared" si="112"/>
        <v/>
      </c>
      <c r="P2720" s="38" t="str">
        <f t="shared" si="108"/>
        <v>19年月日</v>
      </c>
    </row>
    <row r="2721" spans="12:16" x14ac:dyDescent="0.4">
      <c r="L2721" s="38" t="str">
        <f t="shared" si="109"/>
        <v/>
      </c>
      <c r="M2721" s="38" t="str">
        <f t="shared" si="110"/>
        <v/>
      </c>
      <c r="N2721" s="38" t="str">
        <f t="shared" si="111"/>
        <v/>
      </c>
      <c r="O2721" s="38" t="str">
        <f t="shared" si="112"/>
        <v/>
      </c>
      <c r="P2721" s="38" t="str">
        <f t="shared" si="108"/>
        <v>19年月日</v>
      </c>
    </row>
    <row r="2722" spans="12:16" x14ac:dyDescent="0.4">
      <c r="L2722" s="38" t="str">
        <f t="shared" si="109"/>
        <v/>
      </c>
      <c r="M2722" s="38" t="str">
        <f t="shared" si="110"/>
        <v/>
      </c>
      <c r="N2722" s="38" t="str">
        <f t="shared" si="111"/>
        <v/>
      </c>
      <c r="O2722" s="38" t="str">
        <f t="shared" si="112"/>
        <v/>
      </c>
      <c r="P2722" s="38" t="str">
        <f t="shared" si="108"/>
        <v>19年月日</v>
      </c>
    </row>
    <row r="2723" spans="12:16" x14ac:dyDescent="0.4">
      <c r="L2723" s="38" t="str">
        <f t="shared" si="109"/>
        <v/>
      </c>
      <c r="M2723" s="38" t="str">
        <f t="shared" si="110"/>
        <v/>
      </c>
      <c r="N2723" s="38" t="str">
        <f t="shared" si="111"/>
        <v/>
      </c>
      <c r="O2723" s="38" t="str">
        <f t="shared" si="112"/>
        <v/>
      </c>
      <c r="P2723" s="38" t="str">
        <f t="shared" si="108"/>
        <v>19年月日</v>
      </c>
    </row>
    <row r="2724" spans="12:16" x14ac:dyDescent="0.4">
      <c r="L2724" s="38" t="str">
        <f t="shared" si="109"/>
        <v/>
      </c>
      <c r="M2724" s="38" t="str">
        <f t="shared" si="110"/>
        <v/>
      </c>
      <c r="N2724" s="38" t="str">
        <f t="shared" si="111"/>
        <v/>
      </c>
      <c r="O2724" s="38" t="str">
        <f t="shared" si="112"/>
        <v/>
      </c>
      <c r="P2724" s="38" t="str">
        <f t="shared" si="108"/>
        <v>19年月日</v>
      </c>
    </row>
    <row r="2725" spans="12:16" x14ac:dyDescent="0.4">
      <c r="L2725" s="38" t="str">
        <f t="shared" si="109"/>
        <v/>
      </c>
      <c r="M2725" s="38" t="str">
        <f t="shared" si="110"/>
        <v/>
      </c>
      <c r="N2725" s="38" t="str">
        <f t="shared" si="111"/>
        <v/>
      </c>
      <c r="O2725" s="38" t="str">
        <f t="shared" si="112"/>
        <v/>
      </c>
      <c r="P2725" s="38" t="str">
        <f t="shared" si="108"/>
        <v>19年月日</v>
      </c>
    </row>
    <row r="2726" spans="12:16" x14ac:dyDescent="0.4">
      <c r="L2726" s="38" t="str">
        <f t="shared" si="109"/>
        <v/>
      </c>
      <c r="M2726" s="38" t="str">
        <f t="shared" si="110"/>
        <v/>
      </c>
      <c r="N2726" s="38" t="str">
        <f t="shared" si="111"/>
        <v/>
      </c>
      <c r="O2726" s="38" t="str">
        <f t="shared" si="112"/>
        <v/>
      </c>
      <c r="P2726" s="38" t="str">
        <f t="shared" si="108"/>
        <v>19年月日</v>
      </c>
    </row>
    <row r="2727" spans="12:16" x14ac:dyDescent="0.4">
      <c r="L2727" s="38" t="str">
        <f t="shared" si="109"/>
        <v/>
      </c>
      <c r="M2727" s="38" t="str">
        <f t="shared" si="110"/>
        <v/>
      </c>
      <c r="N2727" s="38" t="str">
        <f t="shared" si="111"/>
        <v/>
      </c>
      <c r="O2727" s="38" t="str">
        <f t="shared" si="112"/>
        <v/>
      </c>
      <c r="P2727" s="38" t="str">
        <f t="shared" si="108"/>
        <v>19年月日</v>
      </c>
    </row>
    <row r="2728" spans="12:16" x14ac:dyDescent="0.4">
      <c r="L2728" s="38" t="str">
        <f t="shared" si="109"/>
        <v/>
      </c>
      <c r="M2728" s="38" t="str">
        <f t="shared" si="110"/>
        <v/>
      </c>
      <c r="N2728" s="38" t="str">
        <f t="shared" si="111"/>
        <v/>
      </c>
      <c r="O2728" s="38" t="str">
        <f t="shared" si="112"/>
        <v/>
      </c>
      <c r="P2728" s="38" t="str">
        <f t="shared" si="108"/>
        <v>19年月日</v>
      </c>
    </row>
    <row r="2729" spans="12:16" x14ac:dyDescent="0.4">
      <c r="L2729" s="38" t="str">
        <f t="shared" si="109"/>
        <v/>
      </c>
      <c r="M2729" s="38" t="str">
        <f t="shared" si="110"/>
        <v/>
      </c>
      <c r="N2729" s="38" t="str">
        <f t="shared" si="111"/>
        <v/>
      </c>
      <c r="O2729" s="38" t="str">
        <f t="shared" si="112"/>
        <v/>
      </c>
      <c r="P2729" s="38" t="str">
        <f t="shared" si="108"/>
        <v>19年月日</v>
      </c>
    </row>
    <row r="2730" spans="12:16" x14ac:dyDescent="0.4">
      <c r="L2730" s="38" t="str">
        <f t="shared" si="109"/>
        <v/>
      </c>
      <c r="M2730" s="38" t="str">
        <f t="shared" si="110"/>
        <v/>
      </c>
      <c r="N2730" s="38" t="str">
        <f t="shared" si="111"/>
        <v/>
      </c>
      <c r="O2730" s="38" t="str">
        <f t="shared" si="112"/>
        <v/>
      </c>
      <c r="P2730" s="38" t="str">
        <f t="shared" si="108"/>
        <v>19年月日</v>
      </c>
    </row>
    <row r="2731" spans="12:16" x14ac:dyDescent="0.4">
      <c r="L2731" s="38" t="str">
        <f t="shared" si="109"/>
        <v/>
      </c>
      <c r="M2731" s="38" t="str">
        <f t="shared" si="110"/>
        <v/>
      </c>
      <c r="N2731" s="38" t="str">
        <f t="shared" si="111"/>
        <v/>
      </c>
      <c r="O2731" s="38" t="str">
        <f t="shared" si="112"/>
        <v/>
      </c>
      <c r="P2731" s="38" t="str">
        <f t="shared" si="108"/>
        <v>19年月日</v>
      </c>
    </row>
    <row r="2732" spans="12:16" x14ac:dyDescent="0.4">
      <c r="L2732" s="38" t="str">
        <f t="shared" si="109"/>
        <v/>
      </c>
      <c r="M2732" s="38" t="str">
        <f t="shared" si="110"/>
        <v/>
      </c>
      <c r="N2732" s="38" t="str">
        <f t="shared" si="111"/>
        <v/>
      </c>
      <c r="O2732" s="38" t="str">
        <f t="shared" si="112"/>
        <v/>
      </c>
      <c r="P2732" s="38" t="str">
        <f t="shared" si="108"/>
        <v>19年月日</v>
      </c>
    </row>
    <row r="2733" spans="12:16" x14ac:dyDescent="0.4">
      <c r="L2733" s="38" t="str">
        <f t="shared" si="109"/>
        <v/>
      </c>
      <c r="M2733" s="38" t="str">
        <f t="shared" si="110"/>
        <v/>
      </c>
      <c r="N2733" s="38" t="str">
        <f t="shared" si="111"/>
        <v/>
      </c>
      <c r="O2733" s="38" t="str">
        <f t="shared" si="112"/>
        <v/>
      </c>
      <c r="P2733" s="38" t="str">
        <f t="shared" si="108"/>
        <v>19年月日</v>
      </c>
    </row>
    <row r="2734" spans="12:16" x14ac:dyDescent="0.4">
      <c r="L2734" s="38" t="str">
        <f t="shared" si="109"/>
        <v/>
      </c>
      <c r="M2734" s="38" t="str">
        <f t="shared" si="110"/>
        <v/>
      </c>
      <c r="N2734" s="38" t="str">
        <f t="shared" si="111"/>
        <v/>
      </c>
      <c r="O2734" s="38" t="str">
        <f t="shared" si="112"/>
        <v/>
      </c>
      <c r="P2734" s="38" t="str">
        <f t="shared" si="108"/>
        <v>19年月日</v>
      </c>
    </row>
    <row r="2735" spans="12:16" x14ac:dyDescent="0.4">
      <c r="L2735" s="38" t="str">
        <f t="shared" si="109"/>
        <v/>
      </c>
      <c r="M2735" s="38" t="str">
        <f t="shared" si="110"/>
        <v/>
      </c>
      <c r="N2735" s="38" t="str">
        <f t="shared" si="111"/>
        <v/>
      </c>
      <c r="O2735" s="38" t="str">
        <f t="shared" si="112"/>
        <v/>
      </c>
      <c r="P2735" s="38" t="str">
        <f t="shared" si="108"/>
        <v>19年月日</v>
      </c>
    </row>
    <row r="2736" spans="12:16" x14ac:dyDescent="0.4">
      <c r="L2736" s="38" t="str">
        <f t="shared" si="109"/>
        <v/>
      </c>
      <c r="M2736" s="38" t="str">
        <f t="shared" si="110"/>
        <v/>
      </c>
      <c r="N2736" s="38" t="str">
        <f t="shared" si="111"/>
        <v/>
      </c>
      <c r="O2736" s="38" t="str">
        <f t="shared" si="112"/>
        <v/>
      </c>
      <c r="P2736" s="38" t="str">
        <f t="shared" si="108"/>
        <v>19年月日</v>
      </c>
    </row>
    <row r="2737" spans="12:16" x14ac:dyDescent="0.4">
      <c r="L2737" s="38" t="str">
        <f t="shared" si="109"/>
        <v/>
      </c>
      <c r="M2737" s="38" t="str">
        <f t="shared" si="110"/>
        <v/>
      </c>
      <c r="N2737" s="38" t="str">
        <f t="shared" si="111"/>
        <v/>
      </c>
      <c r="O2737" s="38" t="str">
        <f t="shared" si="112"/>
        <v/>
      </c>
      <c r="P2737" s="38" t="str">
        <f t="shared" si="108"/>
        <v>19年月日</v>
      </c>
    </row>
    <row r="2738" spans="12:16" x14ac:dyDescent="0.4">
      <c r="L2738" s="38" t="str">
        <f t="shared" si="109"/>
        <v/>
      </c>
      <c r="M2738" s="38" t="str">
        <f t="shared" si="110"/>
        <v/>
      </c>
      <c r="N2738" s="38" t="str">
        <f t="shared" si="111"/>
        <v/>
      </c>
      <c r="O2738" s="38" t="str">
        <f t="shared" si="112"/>
        <v/>
      </c>
      <c r="P2738" s="38" t="str">
        <f t="shared" si="108"/>
        <v>19年月日</v>
      </c>
    </row>
    <row r="2739" spans="12:16" x14ac:dyDescent="0.4">
      <c r="L2739" s="38" t="str">
        <f t="shared" si="109"/>
        <v/>
      </c>
      <c r="M2739" s="38" t="str">
        <f t="shared" si="110"/>
        <v/>
      </c>
      <c r="N2739" s="38" t="str">
        <f t="shared" si="111"/>
        <v/>
      </c>
      <c r="O2739" s="38" t="str">
        <f t="shared" si="112"/>
        <v/>
      </c>
      <c r="P2739" s="38" t="str">
        <f t="shared" si="108"/>
        <v>19年月日</v>
      </c>
    </row>
    <row r="2740" spans="12:16" x14ac:dyDescent="0.4">
      <c r="L2740" s="38" t="str">
        <f t="shared" si="109"/>
        <v/>
      </c>
      <c r="M2740" s="38" t="str">
        <f t="shared" si="110"/>
        <v/>
      </c>
      <c r="N2740" s="38" t="str">
        <f t="shared" si="111"/>
        <v/>
      </c>
      <c r="O2740" s="38" t="str">
        <f t="shared" si="112"/>
        <v/>
      </c>
      <c r="P2740" s="38" t="str">
        <f t="shared" si="108"/>
        <v>19年月日</v>
      </c>
    </row>
    <row r="2741" spans="12:16" x14ac:dyDescent="0.4">
      <c r="L2741" s="38" t="str">
        <f t="shared" si="109"/>
        <v/>
      </c>
      <c r="M2741" s="38" t="str">
        <f t="shared" si="110"/>
        <v/>
      </c>
      <c r="N2741" s="38" t="str">
        <f t="shared" si="111"/>
        <v/>
      </c>
      <c r="O2741" s="38" t="str">
        <f t="shared" si="112"/>
        <v/>
      </c>
      <c r="P2741" s="38" t="str">
        <f t="shared" si="108"/>
        <v>19年月日</v>
      </c>
    </row>
    <row r="2742" spans="12:16" x14ac:dyDescent="0.4">
      <c r="L2742" s="38" t="str">
        <f t="shared" si="109"/>
        <v/>
      </c>
      <c r="M2742" s="38" t="str">
        <f t="shared" si="110"/>
        <v/>
      </c>
      <c r="N2742" s="38" t="str">
        <f t="shared" si="111"/>
        <v/>
      </c>
      <c r="O2742" s="38" t="str">
        <f t="shared" si="112"/>
        <v/>
      </c>
      <c r="P2742" s="38" t="str">
        <f t="shared" si="108"/>
        <v>19年月日</v>
      </c>
    </row>
    <row r="2743" spans="12:16" x14ac:dyDescent="0.4">
      <c r="L2743" s="38" t="str">
        <f t="shared" si="109"/>
        <v/>
      </c>
      <c r="M2743" s="38" t="str">
        <f t="shared" si="110"/>
        <v/>
      </c>
      <c r="N2743" s="38" t="str">
        <f t="shared" si="111"/>
        <v/>
      </c>
      <c r="O2743" s="38" t="str">
        <f t="shared" si="112"/>
        <v/>
      </c>
      <c r="P2743" s="38" t="str">
        <f t="shared" si="108"/>
        <v>19年月日</v>
      </c>
    </row>
    <row r="2744" spans="12:16" x14ac:dyDescent="0.4">
      <c r="L2744" s="38" t="str">
        <f t="shared" si="109"/>
        <v/>
      </c>
      <c r="M2744" s="38" t="str">
        <f t="shared" si="110"/>
        <v/>
      </c>
      <c r="N2744" s="38" t="str">
        <f t="shared" si="111"/>
        <v/>
      </c>
      <c r="O2744" s="38" t="str">
        <f t="shared" si="112"/>
        <v/>
      </c>
      <c r="P2744" s="38" t="str">
        <f t="shared" si="108"/>
        <v>19年月日</v>
      </c>
    </row>
    <row r="2745" spans="12:16" x14ac:dyDescent="0.4">
      <c r="L2745" s="38" t="str">
        <f t="shared" si="109"/>
        <v/>
      </c>
      <c r="M2745" s="38" t="str">
        <f t="shared" si="110"/>
        <v/>
      </c>
      <c r="N2745" s="38" t="str">
        <f t="shared" si="111"/>
        <v/>
      </c>
      <c r="O2745" s="38" t="str">
        <f t="shared" si="112"/>
        <v/>
      </c>
      <c r="P2745" s="38" t="str">
        <f t="shared" si="108"/>
        <v>19年月日</v>
      </c>
    </row>
    <row r="2746" spans="12:16" x14ac:dyDescent="0.4">
      <c r="L2746" s="38" t="str">
        <f t="shared" si="109"/>
        <v/>
      </c>
      <c r="M2746" s="38" t="str">
        <f t="shared" si="110"/>
        <v/>
      </c>
      <c r="N2746" s="38" t="str">
        <f t="shared" si="111"/>
        <v/>
      </c>
      <c r="O2746" s="38" t="str">
        <f t="shared" si="112"/>
        <v/>
      </c>
      <c r="P2746" s="38" t="str">
        <f t="shared" si="108"/>
        <v>19年月日</v>
      </c>
    </row>
    <row r="2747" spans="12:16" x14ac:dyDescent="0.4">
      <c r="L2747" s="38" t="str">
        <f t="shared" si="109"/>
        <v/>
      </c>
      <c r="M2747" s="38" t="str">
        <f t="shared" si="110"/>
        <v/>
      </c>
      <c r="N2747" s="38" t="str">
        <f t="shared" si="111"/>
        <v/>
      </c>
      <c r="O2747" s="38" t="str">
        <f t="shared" si="112"/>
        <v/>
      </c>
      <c r="P2747" s="38" t="str">
        <f t="shared" si="108"/>
        <v>19年月日</v>
      </c>
    </row>
    <row r="2748" spans="12:16" x14ac:dyDescent="0.4">
      <c r="L2748" s="38" t="str">
        <f t="shared" si="109"/>
        <v/>
      </c>
      <c r="M2748" s="38" t="str">
        <f t="shared" si="110"/>
        <v/>
      </c>
      <c r="N2748" s="38" t="str">
        <f t="shared" si="111"/>
        <v/>
      </c>
      <c r="O2748" s="38" t="str">
        <f t="shared" si="112"/>
        <v/>
      </c>
      <c r="P2748" s="38" t="str">
        <f t="shared" si="108"/>
        <v>19年月日</v>
      </c>
    </row>
    <row r="2749" spans="12:16" x14ac:dyDescent="0.4">
      <c r="L2749" s="38" t="str">
        <f t="shared" si="109"/>
        <v/>
      </c>
      <c r="M2749" s="38" t="str">
        <f t="shared" si="110"/>
        <v/>
      </c>
      <c r="N2749" s="38" t="str">
        <f t="shared" si="111"/>
        <v/>
      </c>
      <c r="O2749" s="38" t="str">
        <f t="shared" si="112"/>
        <v/>
      </c>
      <c r="P2749" s="38" t="str">
        <f t="shared" si="108"/>
        <v>19年月日</v>
      </c>
    </row>
    <row r="2750" spans="12:16" x14ac:dyDescent="0.4">
      <c r="L2750" s="38" t="str">
        <f t="shared" si="109"/>
        <v/>
      </c>
      <c r="M2750" s="38" t="str">
        <f t="shared" si="110"/>
        <v/>
      </c>
      <c r="N2750" s="38" t="str">
        <f t="shared" si="111"/>
        <v/>
      </c>
      <c r="O2750" s="38" t="str">
        <f t="shared" si="112"/>
        <v/>
      </c>
      <c r="P2750" s="38" t="str">
        <f t="shared" si="108"/>
        <v>19年月日</v>
      </c>
    </row>
    <row r="2751" spans="12:16" x14ac:dyDescent="0.4">
      <c r="L2751" s="38" t="str">
        <f t="shared" si="109"/>
        <v/>
      </c>
      <c r="M2751" s="38" t="str">
        <f t="shared" si="110"/>
        <v/>
      </c>
      <c r="N2751" s="38" t="str">
        <f t="shared" si="111"/>
        <v/>
      </c>
      <c r="O2751" s="38" t="str">
        <f t="shared" si="112"/>
        <v/>
      </c>
      <c r="P2751" s="38" t="str">
        <f t="shared" si="108"/>
        <v>19年月日</v>
      </c>
    </row>
    <row r="2752" spans="12:16" x14ac:dyDescent="0.4">
      <c r="L2752" s="38" t="str">
        <f t="shared" si="109"/>
        <v/>
      </c>
      <c r="M2752" s="38" t="str">
        <f t="shared" si="110"/>
        <v/>
      </c>
      <c r="N2752" s="38" t="str">
        <f t="shared" si="111"/>
        <v/>
      </c>
      <c r="O2752" s="38" t="str">
        <f t="shared" si="112"/>
        <v/>
      </c>
      <c r="P2752" s="38" t="str">
        <f t="shared" si="108"/>
        <v>19年月日</v>
      </c>
    </row>
    <row r="2753" spans="12:16" x14ac:dyDescent="0.4">
      <c r="L2753" s="38" t="str">
        <f t="shared" si="109"/>
        <v/>
      </c>
      <c r="M2753" s="38" t="str">
        <f t="shared" si="110"/>
        <v/>
      </c>
      <c r="N2753" s="38" t="str">
        <f t="shared" si="111"/>
        <v/>
      </c>
      <c r="O2753" s="38" t="str">
        <f t="shared" si="112"/>
        <v/>
      </c>
      <c r="P2753" s="38" t="str">
        <f t="shared" si="108"/>
        <v>19年月日</v>
      </c>
    </row>
    <row r="2754" spans="12:16" x14ac:dyDescent="0.4">
      <c r="L2754" s="38" t="str">
        <f t="shared" si="109"/>
        <v/>
      </c>
      <c r="M2754" s="38" t="str">
        <f t="shared" si="110"/>
        <v/>
      </c>
      <c r="N2754" s="38" t="str">
        <f t="shared" si="111"/>
        <v/>
      </c>
      <c r="O2754" s="38" t="str">
        <f t="shared" si="112"/>
        <v/>
      </c>
      <c r="P2754" s="38" t="str">
        <f t="shared" si="108"/>
        <v>19年月日</v>
      </c>
    </row>
    <row r="2755" spans="12:16" x14ac:dyDescent="0.4">
      <c r="L2755" s="38" t="str">
        <f t="shared" si="109"/>
        <v/>
      </c>
      <c r="M2755" s="38" t="str">
        <f t="shared" si="110"/>
        <v/>
      </c>
      <c r="N2755" s="38" t="str">
        <f t="shared" si="111"/>
        <v/>
      </c>
      <c r="O2755" s="38" t="str">
        <f t="shared" si="112"/>
        <v/>
      </c>
      <c r="P2755" s="38" t="str">
        <f t="shared" ref="P2755:P2818" si="113">IF(LEFT($E2755,1)="0","20","19")&amp;LEFT($E2755,2)&amp;"年"&amp;MID($E2755,3,2)&amp;"月"&amp;RIGHT($E2755,2)&amp;"日"</f>
        <v>19年月日</v>
      </c>
    </row>
    <row r="2756" spans="12:16" x14ac:dyDescent="0.4">
      <c r="L2756" s="38" t="str">
        <f t="shared" si="109"/>
        <v/>
      </c>
      <c r="M2756" s="38" t="str">
        <f t="shared" si="110"/>
        <v/>
      </c>
      <c r="N2756" s="38" t="str">
        <f t="shared" si="111"/>
        <v/>
      </c>
      <c r="O2756" s="38" t="str">
        <f t="shared" si="112"/>
        <v/>
      </c>
      <c r="P2756" s="38" t="str">
        <f t="shared" si="113"/>
        <v>19年月日</v>
      </c>
    </row>
    <row r="2757" spans="12:16" x14ac:dyDescent="0.4">
      <c r="L2757" s="38" t="str">
        <f t="shared" si="109"/>
        <v/>
      </c>
      <c r="M2757" s="38" t="str">
        <f t="shared" si="110"/>
        <v/>
      </c>
      <c r="N2757" s="38" t="str">
        <f t="shared" si="111"/>
        <v/>
      </c>
      <c r="O2757" s="38" t="str">
        <f t="shared" si="112"/>
        <v/>
      </c>
      <c r="P2757" s="38" t="str">
        <f t="shared" si="113"/>
        <v>19年月日</v>
      </c>
    </row>
    <row r="2758" spans="12:16" x14ac:dyDescent="0.4">
      <c r="L2758" s="38" t="str">
        <f t="shared" si="109"/>
        <v/>
      </c>
      <c r="M2758" s="38" t="str">
        <f t="shared" si="110"/>
        <v/>
      </c>
      <c r="N2758" s="38" t="str">
        <f t="shared" si="111"/>
        <v/>
      </c>
      <c r="O2758" s="38" t="str">
        <f t="shared" si="112"/>
        <v/>
      </c>
      <c r="P2758" s="38" t="str">
        <f t="shared" si="113"/>
        <v>19年月日</v>
      </c>
    </row>
    <row r="2759" spans="12:16" x14ac:dyDescent="0.4">
      <c r="L2759" s="38" t="str">
        <f t="shared" si="109"/>
        <v/>
      </c>
      <c r="M2759" s="38" t="str">
        <f t="shared" si="110"/>
        <v/>
      </c>
      <c r="N2759" s="38" t="str">
        <f t="shared" si="111"/>
        <v/>
      </c>
      <c r="O2759" s="38" t="str">
        <f t="shared" si="112"/>
        <v/>
      </c>
      <c r="P2759" s="38" t="str">
        <f t="shared" si="113"/>
        <v>19年月日</v>
      </c>
    </row>
    <row r="2760" spans="12:16" x14ac:dyDescent="0.4">
      <c r="L2760" s="38" t="str">
        <f t="shared" si="109"/>
        <v/>
      </c>
      <c r="M2760" s="38" t="str">
        <f t="shared" si="110"/>
        <v/>
      </c>
      <c r="N2760" s="38" t="str">
        <f t="shared" si="111"/>
        <v/>
      </c>
      <c r="O2760" s="38" t="str">
        <f t="shared" si="112"/>
        <v/>
      </c>
      <c r="P2760" s="38" t="str">
        <f t="shared" si="113"/>
        <v>19年月日</v>
      </c>
    </row>
    <row r="2761" spans="12:16" x14ac:dyDescent="0.4">
      <c r="L2761" s="38" t="str">
        <f t="shared" ref="L2761:L2824" si="114">IF($B2761="","",$C2761&amp;" ("&amp;$F2761&amp;")")</f>
        <v/>
      </c>
      <c r="M2761" s="38" t="str">
        <f t="shared" ref="M2761:M2824" si="115">IF($B2761="","",LEFT($E2761,2))</f>
        <v/>
      </c>
      <c r="N2761" s="38" t="str">
        <f t="shared" ref="N2761:N2824" si="116">IF($B2761="","",$I2761&amp;" "&amp;$H2761&amp;" ("&amp;$M2761&amp;")")</f>
        <v/>
      </c>
      <c r="O2761" s="38" t="str">
        <f t="shared" ref="O2761:O2824" si="117">IF($B2761="","",$O2760+1)</f>
        <v/>
      </c>
      <c r="P2761" s="38" t="str">
        <f t="shared" si="113"/>
        <v>19年月日</v>
      </c>
    </row>
    <row r="2762" spans="12:16" x14ac:dyDescent="0.4">
      <c r="L2762" s="38" t="str">
        <f t="shared" si="114"/>
        <v/>
      </c>
      <c r="M2762" s="38" t="str">
        <f t="shared" si="115"/>
        <v/>
      </c>
      <c r="N2762" s="38" t="str">
        <f t="shared" si="116"/>
        <v/>
      </c>
      <c r="O2762" s="38" t="str">
        <f t="shared" si="117"/>
        <v/>
      </c>
      <c r="P2762" s="38" t="str">
        <f t="shared" si="113"/>
        <v>19年月日</v>
      </c>
    </row>
    <row r="2763" spans="12:16" x14ac:dyDescent="0.4">
      <c r="L2763" s="38" t="str">
        <f t="shared" si="114"/>
        <v/>
      </c>
      <c r="M2763" s="38" t="str">
        <f t="shared" si="115"/>
        <v/>
      </c>
      <c r="N2763" s="38" t="str">
        <f t="shared" si="116"/>
        <v/>
      </c>
      <c r="O2763" s="38" t="str">
        <f t="shared" si="117"/>
        <v/>
      </c>
      <c r="P2763" s="38" t="str">
        <f t="shared" si="113"/>
        <v>19年月日</v>
      </c>
    </row>
    <row r="2764" spans="12:16" x14ac:dyDescent="0.4">
      <c r="L2764" s="38" t="str">
        <f t="shared" si="114"/>
        <v/>
      </c>
      <c r="M2764" s="38" t="str">
        <f t="shared" si="115"/>
        <v/>
      </c>
      <c r="N2764" s="38" t="str">
        <f t="shared" si="116"/>
        <v/>
      </c>
      <c r="O2764" s="38" t="str">
        <f t="shared" si="117"/>
        <v/>
      </c>
      <c r="P2764" s="38" t="str">
        <f t="shared" si="113"/>
        <v>19年月日</v>
      </c>
    </row>
    <row r="2765" spans="12:16" x14ac:dyDescent="0.4">
      <c r="L2765" s="38" t="str">
        <f t="shared" si="114"/>
        <v/>
      </c>
      <c r="M2765" s="38" t="str">
        <f t="shared" si="115"/>
        <v/>
      </c>
      <c r="N2765" s="38" t="str">
        <f t="shared" si="116"/>
        <v/>
      </c>
      <c r="O2765" s="38" t="str">
        <f t="shared" si="117"/>
        <v/>
      </c>
      <c r="P2765" s="38" t="str">
        <f t="shared" si="113"/>
        <v>19年月日</v>
      </c>
    </row>
    <row r="2766" spans="12:16" x14ac:dyDescent="0.4">
      <c r="L2766" s="38" t="str">
        <f t="shared" si="114"/>
        <v/>
      </c>
      <c r="M2766" s="38" t="str">
        <f t="shared" si="115"/>
        <v/>
      </c>
      <c r="N2766" s="38" t="str">
        <f t="shared" si="116"/>
        <v/>
      </c>
      <c r="O2766" s="38" t="str">
        <f t="shared" si="117"/>
        <v/>
      </c>
      <c r="P2766" s="38" t="str">
        <f t="shared" si="113"/>
        <v>19年月日</v>
      </c>
    </row>
    <row r="2767" spans="12:16" x14ac:dyDescent="0.4">
      <c r="L2767" s="38" t="str">
        <f t="shared" si="114"/>
        <v/>
      </c>
      <c r="M2767" s="38" t="str">
        <f t="shared" si="115"/>
        <v/>
      </c>
      <c r="N2767" s="38" t="str">
        <f t="shared" si="116"/>
        <v/>
      </c>
      <c r="O2767" s="38" t="str">
        <f t="shared" si="117"/>
        <v/>
      </c>
      <c r="P2767" s="38" t="str">
        <f t="shared" si="113"/>
        <v>19年月日</v>
      </c>
    </row>
    <row r="2768" spans="12:16" x14ac:dyDescent="0.4">
      <c r="L2768" s="38" t="str">
        <f t="shared" si="114"/>
        <v/>
      </c>
      <c r="M2768" s="38" t="str">
        <f t="shared" si="115"/>
        <v/>
      </c>
      <c r="N2768" s="38" t="str">
        <f t="shared" si="116"/>
        <v/>
      </c>
      <c r="O2768" s="38" t="str">
        <f t="shared" si="117"/>
        <v/>
      </c>
      <c r="P2768" s="38" t="str">
        <f t="shared" si="113"/>
        <v>19年月日</v>
      </c>
    </row>
    <row r="2769" spans="12:16" x14ac:dyDescent="0.4">
      <c r="L2769" s="38" t="str">
        <f t="shared" si="114"/>
        <v/>
      </c>
      <c r="M2769" s="38" t="str">
        <f t="shared" si="115"/>
        <v/>
      </c>
      <c r="N2769" s="38" t="str">
        <f t="shared" si="116"/>
        <v/>
      </c>
      <c r="O2769" s="38" t="str">
        <f t="shared" si="117"/>
        <v/>
      </c>
      <c r="P2769" s="38" t="str">
        <f t="shared" si="113"/>
        <v>19年月日</v>
      </c>
    </row>
    <row r="2770" spans="12:16" x14ac:dyDescent="0.4">
      <c r="L2770" s="38" t="str">
        <f t="shared" si="114"/>
        <v/>
      </c>
      <c r="M2770" s="38" t="str">
        <f t="shared" si="115"/>
        <v/>
      </c>
      <c r="N2770" s="38" t="str">
        <f t="shared" si="116"/>
        <v/>
      </c>
      <c r="O2770" s="38" t="str">
        <f t="shared" si="117"/>
        <v/>
      </c>
      <c r="P2770" s="38" t="str">
        <f t="shared" si="113"/>
        <v>19年月日</v>
      </c>
    </row>
    <row r="2771" spans="12:16" x14ac:dyDescent="0.4">
      <c r="L2771" s="38" t="str">
        <f t="shared" si="114"/>
        <v/>
      </c>
      <c r="M2771" s="38" t="str">
        <f t="shared" si="115"/>
        <v/>
      </c>
      <c r="N2771" s="38" t="str">
        <f t="shared" si="116"/>
        <v/>
      </c>
      <c r="O2771" s="38" t="str">
        <f t="shared" si="117"/>
        <v/>
      </c>
      <c r="P2771" s="38" t="str">
        <f t="shared" si="113"/>
        <v>19年月日</v>
      </c>
    </row>
    <row r="2772" spans="12:16" x14ac:dyDescent="0.4">
      <c r="L2772" s="38" t="str">
        <f t="shared" si="114"/>
        <v/>
      </c>
      <c r="M2772" s="38" t="str">
        <f t="shared" si="115"/>
        <v/>
      </c>
      <c r="N2772" s="38" t="str">
        <f t="shared" si="116"/>
        <v/>
      </c>
      <c r="O2772" s="38" t="str">
        <f t="shared" si="117"/>
        <v/>
      </c>
      <c r="P2772" s="38" t="str">
        <f t="shared" si="113"/>
        <v>19年月日</v>
      </c>
    </row>
    <row r="2773" spans="12:16" x14ac:dyDescent="0.4">
      <c r="L2773" s="38" t="str">
        <f t="shared" si="114"/>
        <v/>
      </c>
      <c r="M2773" s="38" t="str">
        <f t="shared" si="115"/>
        <v/>
      </c>
      <c r="N2773" s="38" t="str">
        <f t="shared" si="116"/>
        <v/>
      </c>
      <c r="O2773" s="38" t="str">
        <f t="shared" si="117"/>
        <v/>
      </c>
      <c r="P2773" s="38" t="str">
        <f t="shared" si="113"/>
        <v>19年月日</v>
      </c>
    </row>
    <row r="2774" spans="12:16" x14ac:dyDescent="0.4">
      <c r="L2774" s="38" t="str">
        <f t="shared" si="114"/>
        <v/>
      </c>
      <c r="M2774" s="38" t="str">
        <f t="shared" si="115"/>
        <v/>
      </c>
      <c r="N2774" s="38" t="str">
        <f t="shared" si="116"/>
        <v/>
      </c>
      <c r="O2774" s="38" t="str">
        <f t="shared" si="117"/>
        <v/>
      </c>
      <c r="P2774" s="38" t="str">
        <f t="shared" si="113"/>
        <v>19年月日</v>
      </c>
    </row>
    <row r="2775" spans="12:16" x14ac:dyDescent="0.4">
      <c r="L2775" s="38" t="str">
        <f t="shared" si="114"/>
        <v/>
      </c>
      <c r="M2775" s="38" t="str">
        <f t="shared" si="115"/>
        <v/>
      </c>
      <c r="N2775" s="38" t="str">
        <f t="shared" si="116"/>
        <v/>
      </c>
      <c r="O2775" s="38" t="str">
        <f t="shared" si="117"/>
        <v/>
      </c>
      <c r="P2775" s="38" t="str">
        <f t="shared" si="113"/>
        <v>19年月日</v>
      </c>
    </row>
    <row r="2776" spans="12:16" x14ac:dyDescent="0.4">
      <c r="L2776" s="38" t="str">
        <f t="shared" si="114"/>
        <v/>
      </c>
      <c r="M2776" s="38" t="str">
        <f t="shared" si="115"/>
        <v/>
      </c>
      <c r="N2776" s="38" t="str">
        <f t="shared" si="116"/>
        <v/>
      </c>
      <c r="O2776" s="38" t="str">
        <f t="shared" si="117"/>
        <v/>
      </c>
      <c r="P2776" s="38" t="str">
        <f t="shared" si="113"/>
        <v>19年月日</v>
      </c>
    </row>
    <row r="2777" spans="12:16" x14ac:dyDescent="0.4">
      <c r="L2777" s="38" t="str">
        <f t="shared" si="114"/>
        <v/>
      </c>
      <c r="M2777" s="38" t="str">
        <f t="shared" si="115"/>
        <v/>
      </c>
      <c r="N2777" s="38" t="str">
        <f t="shared" si="116"/>
        <v/>
      </c>
      <c r="O2777" s="38" t="str">
        <f t="shared" si="117"/>
        <v/>
      </c>
      <c r="P2777" s="38" t="str">
        <f t="shared" si="113"/>
        <v>19年月日</v>
      </c>
    </row>
    <row r="2778" spans="12:16" x14ac:dyDescent="0.4">
      <c r="L2778" s="38" t="str">
        <f t="shared" si="114"/>
        <v/>
      </c>
      <c r="M2778" s="38" t="str">
        <f t="shared" si="115"/>
        <v/>
      </c>
      <c r="N2778" s="38" t="str">
        <f t="shared" si="116"/>
        <v/>
      </c>
      <c r="O2778" s="38" t="str">
        <f t="shared" si="117"/>
        <v/>
      </c>
      <c r="P2778" s="38" t="str">
        <f t="shared" si="113"/>
        <v>19年月日</v>
      </c>
    </row>
    <row r="2779" spans="12:16" x14ac:dyDescent="0.4">
      <c r="L2779" s="38" t="str">
        <f t="shared" si="114"/>
        <v/>
      </c>
      <c r="M2779" s="38" t="str">
        <f t="shared" si="115"/>
        <v/>
      </c>
      <c r="N2779" s="38" t="str">
        <f t="shared" si="116"/>
        <v/>
      </c>
      <c r="O2779" s="38" t="str">
        <f t="shared" si="117"/>
        <v/>
      </c>
      <c r="P2779" s="38" t="str">
        <f t="shared" si="113"/>
        <v>19年月日</v>
      </c>
    </row>
    <row r="2780" spans="12:16" x14ac:dyDescent="0.4">
      <c r="L2780" s="38" t="str">
        <f t="shared" si="114"/>
        <v/>
      </c>
      <c r="M2780" s="38" t="str">
        <f t="shared" si="115"/>
        <v/>
      </c>
      <c r="N2780" s="38" t="str">
        <f t="shared" si="116"/>
        <v/>
      </c>
      <c r="O2780" s="38" t="str">
        <f t="shared" si="117"/>
        <v/>
      </c>
      <c r="P2780" s="38" t="str">
        <f t="shared" si="113"/>
        <v>19年月日</v>
      </c>
    </row>
    <row r="2781" spans="12:16" x14ac:dyDescent="0.4">
      <c r="L2781" s="38" t="str">
        <f t="shared" si="114"/>
        <v/>
      </c>
      <c r="M2781" s="38" t="str">
        <f t="shared" si="115"/>
        <v/>
      </c>
      <c r="N2781" s="38" t="str">
        <f t="shared" si="116"/>
        <v/>
      </c>
      <c r="O2781" s="38" t="str">
        <f t="shared" si="117"/>
        <v/>
      </c>
      <c r="P2781" s="38" t="str">
        <f t="shared" si="113"/>
        <v>19年月日</v>
      </c>
    </row>
    <row r="2782" spans="12:16" x14ac:dyDescent="0.4">
      <c r="L2782" s="38" t="str">
        <f t="shared" si="114"/>
        <v/>
      </c>
      <c r="M2782" s="38" t="str">
        <f t="shared" si="115"/>
        <v/>
      </c>
      <c r="N2782" s="38" t="str">
        <f t="shared" si="116"/>
        <v/>
      </c>
      <c r="O2782" s="38" t="str">
        <f t="shared" si="117"/>
        <v/>
      </c>
      <c r="P2782" s="38" t="str">
        <f t="shared" si="113"/>
        <v>19年月日</v>
      </c>
    </row>
    <row r="2783" spans="12:16" x14ac:dyDescent="0.4">
      <c r="L2783" s="38" t="str">
        <f t="shared" si="114"/>
        <v/>
      </c>
      <c r="M2783" s="38" t="str">
        <f t="shared" si="115"/>
        <v/>
      </c>
      <c r="N2783" s="38" t="str">
        <f t="shared" si="116"/>
        <v/>
      </c>
      <c r="O2783" s="38" t="str">
        <f t="shared" si="117"/>
        <v/>
      </c>
      <c r="P2783" s="38" t="str">
        <f t="shared" si="113"/>
        <v>19年月日</v>
      </c>
    </row>
    <row r="2784" spans="12:16" x14ac:dyDescent="0.4">
      <c r="L2784" s="38" t="str">
        <f t="shared" si="114"/>
        <v/>
      </c>
      <c r="M2784" s="38" t="str">
        <f t="shared" si="115"/>
        <v/>
      </c>
      <c r="N2784" s="38" t="str">
        <f t="shared" si="116"/>
        <v/>
      </c>
      <c r="O2784" s="38" t="str">
        <f t="shared" si="117"/>
        <v/>
      </c>
      <c r="P2784" s="38" t="str">
        <f t="shared" si="113"/>
        <v>19年月日</v>
      </c>
    </row>
    <row r="2785" spans="12:16" x14ac:dyDescent="0.4">
      <c r="L2785" s="38" t="str">
        <f t="shared" si="114"/>
        <v/>
      </c>
      <c r="M2785" s="38" t="str">
        <f t="shared" si="115"/>
        <v/>
      </c>
      <c r="N2785" s="38" t="str">
        <f t="shared" si="116"/>
        <v/>
      </c>
      <c r="O2785" s="38" t="str">
        <f t="shared" si="117"/>
        <v/>
      </c>
      <c r="P2785" s="38" t="str">
        <f t="shared" si="113"/>
        <v>19年月日</v>
      </c>
    </row>
    <row r="2786" spans="12:16" x14ac:dyDescent="0.4">
      <c r="L2786" s="38" t="str">
        <f t="shared" si="114"/>
        <v/>
      </c>
      <c r="M2786" s="38" t="str">
        <f t="shared" si="115"/>
        <v/>
      </c>
      <c r="N2786" s="38" t="str">
        <f t="shared" si="116"/>
        <v/>
      </c>
      <c r="O2786" s="38" t="str">
        <f t="shared" si="117"/>
        <v/>
      </c>
      <c r="P2786" s="38" t="str">
        <f t="shared" si="113"/>
        <v>19年月日</v>
      </c>
    </row>
    <row r="2787" spans="12:16" x14ac:dyDescent="0.4">
      <c r="L2787" s="38" t="str">
        <f t="shared" si="114"/>
        <v/>
      </c>
      <c r="M2787" s="38" t="str">
        <f t="shared" si="115"/>
        <v/>
      </c>
      <c r="N2787" s="38" t="str">
        <f t="shared" si="116"/>
        <v/>
      </c>
      <c r="O2787" s="38" t="str">
        <f t="shared" si="117"/>
        <v/>
      </c>
      <c r="P2787" s="38" t="str">
        <f t="shared" si="113"/>
        <v>19年月日</v>
      </c>
    </row>
    <row r="2788" spans="12:16" x14ac:dyDescent="0.4">
      <c r="L2788" s="38" t="str">
        <f t="shared" si="114"/>
        <v/>
      </c>
      <c r="M2788" s="38" t="str">
        <f t="shared" si="115"/>
        <v/>
      </c>
      <c r="N2788" s="38" t="str">
        <f t="shared" si="116"/>
        <v/>
      </c>
      <c r="O2788" s="38" t="str">
        <f t="shared" si="117"/>
        <v/>
      </c>
      <c r="P2788" s="38" t="str">
        <f t="shared" si="113"/>
        <v>19年月日</v>
      </c>
    </row>
    <row r="2789" spans="12:16" x14ac:dyDescent="0.4">
      <c r="L2789" s="38" t="str">
        <f t="shared" si="114"/>
        <v/>
      </c>
      <c r="M2789" s="38" t="str">
        <f t="shared" si="115"/>
        <v/>
      </c>
      <c r="N2789" s="38" t="str">
        <f t="shared" si="116"/>
        <v/>
      </c>
      <c r="O2789" s="38" t="str">
        <f t="shared" si="117"/>
        <v/>
      </c>
      <c r="P2789" s="38" t="str">
        <f t="shared" si="113"/>
        <v>19年月日</v>
      </c>
    </row>
    <row r="2790" spans="12:16" x14ac:dyDescent="0.4">
      <c r="L2790" s="38" t="str">
        <f t="shared" si="114"/>
        <v/>
      </c>
      <c r="M2790" s="38" t="str">
        <f t="shared" si="115"/>
        <v/>
      </c>
      <c r="N2790" s="38" t="str">
        <f t="shared" si="116"/>
        <v/>
      </c>
      <c r="O2790" s="38" t="str">
        <f t="shared" si="117"/>
        <v/>
      </c>
      <c r="P2790" s="38" t="str">
        <f t="shared" si="113"/>
        <v>19年月日</v>
      </c>
    </row>
    <row r="2791" spans="12:16" x14ac:dyDescent="0.4">
      <c r="L2791" s="38" t="str">
        <f t="shared" si="114"/>
        <v/>
      </c>
      <c r="M2791" s="38" t="str">
        <f t="shared" si="115"/>
        <v/>
      </c>
      <c r="N2791" s="38" t="str">
        <f t="shared" si="116"/>
        <v/>
      </c>
      <c r="O2791" s="38" t="str">
        <f t="shared" si="117"/>
        <v/>
      </c>
      <c r="P2791" s="38" t="str">
        <f t="shared" si="113"/>
        <v>19年月日</v>
      </c>
    </row>
    <row r="2792" spans="12:16" x14ac:dyDescent="0.4">
      <c r="L2792" s="38" t="str">
        <f t="shared" si="114"/>
        <v/>
      </c>
      <c r="M2792" s="38" t="str">
        <f t="shared" si="115"/>
        <v/>
      </c>
      <c r="N2792" s="38" t="str">
        <f t="shared" si="116"/>
        <v/>
      </c>
      <c r="O2792" s="38" t="str">
        <f t="shared" si="117"/>
        <v/>
      </c>
      <c r="P2792" s="38" t="str">
        <f t="shared" si="113"/>
        <v>19年月日</v>
      </c>
    </row>
    <row r="2793" spans="12:16" x14ac:dyDescent="0.4">
      <c r="L2793" s="38" t="str">
        <f t="shared" si="114"/>
        <v/>
      </c>
      <c r="M2793" s="38" t="str">
        <f t="shared" si="115"/>
        <v/>
      </c>
      <c r="N2793" s="38" t="str">
        <f t="shared" si="116"/>
        <v/>
      </c>
      <c r="O2793" s="38" t="str">
        <f t="shared" si="117"/>
        <v/>
      </c>
      <c r="P2793" s="38" t="str">
        <f t="shared" si="113"/>
        <v>19年月日</v>
      </c>
    </row>
    <row r="2794" spans="12:16" x14ac:dyDescent="0.4">
      <c r="L2794" s="38" t="str">
        <f t="shared" si="114"/>
        <v/>
      </c>
      <c r="M2794" s="38" t="str">
        <f t="shared" si="115"/>
        <v/>
      </c>
      <c r="N2794" s="38" t="str">
        <f t="shared" si="116"/>
        <v/>
      </c>
      <c r="O2794" s="38" t="str">
        <f t="shared" si="117"/>
        <v/>
      </c>
      <c r="P2794" s="38" t="str">
        <f t="shared" si="113"/>
        <v>19年月日</v>
      </c>
    </row>
    <row r="2795" spans="12:16" x14ac:dyDescent="0.4">
      <c r="L2795" s="38" t="str">
        <f t="shared" si="114"/>
        <v/>
      </c>
      <c r="M2795" s="38" t="str">
        <f t="shared" si="115"/>
        <v/>
      </c>
      <c r="N2795" s="38" t="str">
        <f t="shared" si="116"/>
        <v/>
      </c>
      <c r="O2795" s="38" t="str">
        <f t="shared" si="117"/>
        <v/>
      </c>
      <c r="P2795" s="38" t="str">
        <f t="shared" si="113"/>
        <v>19年月日</v>
      </c>
    </row>
    <row r="2796" spans="12:16" x14ac:dyDescent="0.4">
      <c r="L2796" s="38" t="str">
        <f t="shared" si="114"/>
        <v/>
      </c>
      <c r="M2796" s="38" t="str">
        <f t="shared" si="115"/>
        <v/>
      </c>
      <c r="N2796" s="38" t="str">
        <f t="shared" si="116"/>
        <v/>
      </c>
      <c r="O2796" s="38" t="str">
        <f t="shared" si="117"/>
        <v/>
      </c>
      <c r="P2796" s="38" t="str">
        <f t="shared" si="113"/>
        <v>19年月日</v>
      </c>
    </row>
    <row r="2797" spans="12:16" x14ac:dyDescent="0.4">
      <c r="L2797" s="38" t="str">
        <f t="shared" si="114"/>
        <v/>
      </c>
      <c r="M2797" s="38" t="str">
        <f t="shared" si="115"/>
        <v/>
      </c>
      <c r="N2797" s="38" t="str">
        <f t="shared" si="116"/>
        <v/>
      </c>
      <c r="O2797" s="38" t="str">
        <f t="shared" si="117"/>
        <v/>
      </c>
      <c r="P2797" s="38" t="str">
        <f t="shared" si="113"/>
        <v>19年月日</v>
      </c>
    </row>
    <row r="2798" spans="12:16" x14ac:dyDescent="0.4">
      <c r="L2798" s="38" t="str">
        <f t="shared" si="114"/>
        <v/>
      </c>
      <c r="M2798" s="38" t="str">
        <f t="shared" si="115"/>
        <v/>
      </c>
      <c r="N2798" s="38" t="str">
        <f t="shared" si="116"/>
        <v/>
      </c>
      <c r="O2798" s="38" t="str">
        <f t="shared" si="117"/>
        <v/>
      </c>
      <c r="P2798" s="38" t="str">
        <f t="shared" si="113"/>
        <v>19年月日</v>
      </c>
    </row>
    <row r="2799" spans="12:16" x14ac:dyDescent="0.4">
      <c r="L2799" s="38" t="str">
        <f t="shared" si="114"/>
        <v/>
      </c>
      <c r="M2799" s="38" t="str">
        <f t="shared" si="115"/>
        <v/>
      </c>
      <c r="N2799" s="38" t="str">
        <f t="shared" si="116"/>
        <v/>
      </c>
      <c r="O2799" s="38" t="str">
        <f t="shared" si="117"/>
        <v/>
      </c>
      <c r="P2799" s="38" t="str">
        <f t="shared" si="113"/>
        <v>19年月日</v>
      </c>
    </row>
    <row r="2800" spans="12:16" x14ac:dyDescent="0.4">
      <c r="L2800" s="38" t="str">
        <f t="shared" si="114"/>
        <v/>
      </c>
      <c r="M2800" s="38" t="str">
        <f t="shared" si="115"/>
        <v/>
      </c>
      <c r="N2800" s="38" t="str">
        <f t="shared" si="116"/>
        <v/>
      </c>
      <c r="O2800" s="38" t="str">
        <f t="shared" si="117"/>
        <v/>
      </c>
      <c r="P2800" s="38" t="str">
        <f t="shared" si="113"/>
        <v>19年月日</v>
      </c>
    </row>
    <row r="2801" spans="12:16" x14ac:dyDescent="0.4">
      <c r="L2801" s="38" t="str">
        <f t="shared" si="114"/>
        <v/>
      </c>
      <c r="M2801" s="38" t="str">
        <f t="shared" si="115"/>
        <v/>
      </c>
      <c r="N2801" s="38" t="str">
        <f t="shared" si="116"/>
        <v/>
      </c>
      <c r="O2801" s="38" t="str">
        <f t="shared" si="117"/>
        <v/>
      </c>
      <c r="P2801" s="38" t="str">
        <f t="shared" si="113"/>
        <v>19年月日</v>
      </c>
    </row>
    <row r="2802" spans="12:16" x14ac:dyDescent="0.4">
      <c r="L2802" s="38" t="str">
        <f t="shared" si="114"/>
        <v/>
      </c>
      <c r="M2802" s="38" t="str">
        <f t="shared" si="115"/>
        <v/>
      </c>
      <c r="N2802" s="38" t="str">
        <f t="shared" si="116"/>
        <v/>
      </c>
      <c r="O2802" s="38" t="str">
        <f t="shared" si="117"/>
        <v/>
      </c>
      <c r="P2802" s="38" t="str">
        <f t="shared" si="113"/>
        <v>19年月日</v>
      </c>
    </row>
    <row r="2803" spans="12:16" x14ac:dyDescent="0.4">
      <c r="L2803" s="38" t="str">
        <f t="shared" si="114"/>
        <v/>
      </c>
      <c r="M2803" s="38" t="str">
        <f t="shared" si="115"/>
        <v/>
      </c>
      <c r="N2803" s="38" t="str">
        <f t="shared" si="116"/>
        <v/>
      </c>
      <c r="O2803" s="38" t="str">
        <f t="shared" si="117"/>
        <v/>
      </c>
      <c r="P2803" s="38" t="str">
        <f t="shared" si="113"/>
        <v>19年月日</v>
      </c>
    </row>
    <row r="2804" spans="12:16" x14ac:dyDescent="0.4">
      <c r="L2804" s="38" t="str">
        <f t="shared" si="114"/>
        <v/>
      </c>
      <c r="M2804" s="38" t="str">
        <f t="shared" si="115"/>
        <v/>
      </c>
      <c r="N2804" s="38" t="str">
        <f t="shared" si="116"/>
        <v/>
      </c>
      <c r="O2804" s="38" t="str">
        <f t="shared" si="117"/>
        <v/>
      </c>
      <c r="P2804" s="38" t="str">
        <f t="shared" si="113"/>
        <v>19年月日</v>
      </c>
    </row>
    <row r="2805" spans="12:16" x14ac:dyDescent="0.4">
      <c r="L2805" s="38" t="str">
        <f t="shared" si="114"/>
        <v/>
      </c>
      <c r="M2805" s="38" t="str">
        <f t="shared" si="115"/>
        <v/>
      </c>
      <c r="N2805" s="38" t="str">
        <f t="shared" si="116"/>
        <v/>
      </c>
      <c r="O2805" s="38" t="str">
        <f t="shared" si="117"/>
        <v/>
      </c>
      <c r="P2805" s="38" t="str">
        <f t="shared" si="113"/>
        <v>19年月日</v>
      </c>
    </row>
    <row r="2806" spans="12:16" x14ac:dyDescent="0.4">
      <c r="L2806" s="38" t="str">
        <f t="shared" si="114"/>
        <v/>
      </c>
      <c r="M2806" s="38" t="str">
        <f t="shared" si="115"/>
        <v/>
      </c>
      <c r="N2806" s="38" t="str">
        <f t="shared" si="116"/>
        <v/>
      </c>
      <c r="O2806" s="38" t="str">
        <f t="shared" si="117"/>
        <v/>
      </c>
      <c r="P2806" s="38" t="str">
        <f t="shared" si="113"/>
        <v>19年月日</v>
      </c>
    </row>
    <row r="2807" spans="12:16" x14ac:dyDescent="0.4">
      <c r="L2807" s="38" t="str">
        <f t="shared" si="114"/>
        <v/>
      </c>
      <c r="M2807" s="38" t="str">
        <f t="shared" si="115"/>
        <v/>
      </c>
      <c r="N2807" s="38" t="str">
        <f t="shared" si="116"/>
        <v/>
      </c>
      <c r="O2807" s="38" t="str">
        <f t="shared" si="117"/>
        <v/>
      </c>
      <c r="P2807" s="38" t="str">
        <f t="shared" si="113"/>
        <v>19年月日</v>
      </c>
    </row>
    <row r="2808" spans="12:16" x14ac:dyDescent="0.4">
      <c r="L2808" s="38" t="str">
        <f t="shared" si="114"/>
        <v/>
      </c>
      <c r="M2808" s="38" t="str">
        <f t="shared" si="115"/>
        <v/>
      </c>
      <c r="N2808" s="38" t="str">
        <f t="shared" si="116"/>
        <v/>
      </c>
      <c r="O2808" s="38" t="str">
        <f t="shared" si="117"/>
        <v/>
      </c>
      <c r="P2808" s="38" t="str">
        <f t="shared" si="113"/>
        <v>19年月日</v>
      </c>
    </row>
    <row r="2809" spans="12:16" x14ac:dyDescent="0.4">
      <c r="L2809" s="38" t="str">
        <f t="shared" si="114"/>
        <v/>
      </c>
      <c r="M2809" s="38" t="str">
        <f t="shared" si="115"/>
        <v/>
      </c>
      <c r="N2809" s="38" t="str">
        <f t="shared" si="116"/>
        <v/>
      </c>
      <c r="O2809" s="38" t="str">
        <f t="shared" si="117"/>
        <v/>
      </c>
      <c r="P2809" s="38" t="str">
        <f t="shared" si="113"/>
        <v>19年月日</v>
      </c>
    </row>
    <row r="2810" spans="12:16" x14ac:dyDescent="0.4">
      <c r="L2810" s="38" t="str">
        <f t="shared" si="114"/>
        <v/>
      </c>
      <c r="M2810" s="38" t="str">
        <f t="shared" si="115"/>
        <v/>
      </c>
      <c r="N2810" s="38" t="str">
        <f t="shared" si="116"/>
        <v/>
      </c>
      <c r="O2810" s="38" t="str">
        <f t="shared" si="117"/>
        <v/>
      </c>
      <c r="P2810" s="38" t="str">
        <f t="shared" si="113"/>
        <v>19年月日</v>
      </c>
    </row>
    <row r="2811" spans="12:16" x14ac:dyDescent="0.4">
      <c r="L2811" s="38" t="str">
        <f t="shared" si="114"/>
        <v/>
      </c>
      <c r="M2811" s="38" t="str">
        <f t="shared" si="115"/>
        <v/>
      </c>
      <c r="N2811" s="38" t="str">
        <f t="shared" si="116"/>
        <v/>
      </c>
      <c r="O2811" s="38" t="str">
        <f t="shared" si="117"/>
        <v/>
      </c>
      <c r="P2811" s="38" t="str">
        <f t="shared" si="113"/>
        <v>19年月日</v>
      </c>
    </row>
    <row r="2812" spans="12:16" x14ac:dyDescent="0.4">
      <c r="L2812" s="38" t="str">
        <f t="shared" si="114"/>
        <v/>
      </c>
      <c r="M2812" s="38" t="str">
        <f t="shared" si="115"/>
        <v/>
      </c>
      <c r="N2812" s="38" t="str">
        <f t="shared" si="116"/>
        <v/>
      </c>
      <c r="O2812" s="38" t="str">
        <f t="shared" si="117"/>
        <v/>
      </c>
      <c r="P2812" s="38" t="str">
        <f t="shared" si="113"/>
        <v>19年月日</v>
      </c>
    </row>
    <row r="2813" spans="12:16" x14ac:dyDescent="0.4">
      <c r="L2813" s="38" t="str">
        <f t="shared" si="114"/>
        <v/>
      </c>
      <c r="M2813" s="38" t="str">
        <f t="shared" si="115"/>
        <v/>
      </c>
      <c r="N2813" s="38" t="str">
        <f t="shared" si="116"/>
        <v/>
      </c>
      <c r="O2813" s="38" t="str">
        <f t="shared" si="117"/>
        <v/>
      </c>
      <c r="P2813" s="38" t="str">
        <f t="shared" si="113"/>
        <v>19年月日</v>
      </c>
    </row>
    <row r="2814" spans="12:16" x14ac:dyDescent="0.4">
      <c r="L2814" s="38" t="str">
        <f t="shared" si="114"/>
        <v/>
      </c>
      <c r="M2814" s="38" t="str">
        <f t="shared" si="115"/>
        <v/>
      </c>
      <c r="N2814" s="38" t="str">
        <f t="shared" si="116"/>
        <v/>
      </c>
      <c r="O2814" s="38" t="str">
        <f t="shared" si="117"/>
        <v/>
      </c>
      <c r="P2814" s="38" t="str">
        <f t="shared" si="113"/>
        <v>19年月日</v>
      </c>
    </row>
    <row r="2815" spans="12:16" x14ac:dyDescent="0.4">
      <c r="L2815" s="38" t="str">
        <f t="shared" si="114"/>
        <v/>
      </c>
      <c r="M2815" s="38" t="str">
        <f t="shared" si="115"/>
        <v/>
      </c>
      <c r="N2815" s="38" t="str">
        <f t="shared" si="116"/>
        <v/>
      </c>
      <c r="O2815" s="38" t="str">
        <f t="shared" si="117"/>
        <v/>
      </c>
      <c r="P2815" s="38" t="str">
        <f t="shared" si="113"/>
        <v>19年月日</v>
      </c>
    </row>
    <row r="2816" spans="12:16" x14ac:dyDescent="0.4">
      <c r="L2816" s="38" t="str">
        <f t="shared" si="114"/>
        <v/>
      </c>
      <c r="M2816" s="38" t="str">
        <f t="shared" si="115"/>
        <v/>
      </c>
      <c r="N2816" s="38" t="str">
        <f t="shared" si="116"/>
        <v/>
      </c>
      <c r="O2816" s="38" t="str">
        <f t="shared" si="117"/>
        <v/>
      </c>
      <c r="P2816" s="38" t="str">
        <f t="shared" si="113"/>
        <v>19年月日</v>
      </c>
    </row>
    <row r="2817" spans="12:16" x14ac:dyDescent="0.4">
      <c r="L2817" s="38" t="str">
        <f t="shared" si="114"/>
        <v/>
      </c>
      <c r="M2817" s="38" t="str">
        <f t="shared" si="115"/>
        <v/>
      </c>
      <c r="N2817" s="38" t="str">
        <f t="shared" si="116"/>
        <v/>
      </c>
      <c r="O2817" s="38" t="str">
        <f t="shared" si="117"/>
        <v/>
      </c>
      <c r="P2817" s="38" t="str">
        <f t="shared" si="113"/>
        <v>19年月日</v>
      </c>
    </row>
    <row r="2818" spans="12:16" x14ac:dyDescent="0.4">
      <c r="L2818" s="38" t="str">
        <f t="shared" si="114"/>
        <v/>
      </c>
      <c r="M2818" s="38" t="str">
        <f t="shared" si="115"/>
        <v/>
      </c>
      <c r="N2818" s="38" t="str">
        <f t="shared" si="116"/>
        <v/>
      </c>
      <c r="O2818" s="38" t="str">
        <f t="shared" si="117"/>
        <v/>
      </c>
      <c r="P2818" s="38" t="str">
        <f t="shared" si="113"/>
        <v>19年月日</v>
      </c>
    </row>
    <row r="2819" spans="12:16" x14ac:dyDescent="0.4">
      <c r="L2819" s="38" t="str">
        <f t="shared" si="114"/>
        <v/>
      </c>
      <c r="M2819" s="38" t="str">
        <f t="shared" si="115"/>
        <v/>
      </c>
      <c r="N2819" s="38" t="str">
        <f t="shared" si="116"/>
        <v/>
      </c>
      <c r="O2819" s="38" t="str">
        <f t="shared" si="117"/>
        <v/>
      </c>
      <c r="P2819" s="38" t="str">
        <f t="shared" ref="P2819:P2882" si="118">IF(LEFT($E2819,1)="0","20","19")&amp;LEFT($E2819,2)&amp;"年"&amp;MID($E2819,3,2)&amp;"月"&amp;RIGHT($E2819,2)&amp;"日"</f>
        <v>19年月日</v>
      </c>
    </row>
    <row r="2820" spans="12:16" x14ac:dyDescent="0.4">
      <c r="L2820" s="38" t="str">
        <f t="shared" si="114"/>
        <v/>
      </c>
      <c r="M2820" s="38" t="str">
        <f t="shared" si="115"/>
        <v/>
      </c>
      <c r="N2820" s="38" t="str">
        <f t="shared" si="116"/>
        <v/>
      </c>
      <c r="O2820" s="38" t="str">
        <f t="shared" si="117"/>
        <v/>
      </c>
      <c r="P2820" s="38" t="str">
        <f t="shared" si="118"/>
        <v>19年月日</v>
      </c>
    </row>
    <row r="2821" spans="12:16" x14ac:dyDescent="0.4">
      <c r="L2821" s="38" t="str">
        <f t="shared" si="114"/>
        <v/>
      </c>
      <c r="M2821" s="38" t="str">
        <f t="shared" si="115"/>
        <v/>
      </c>
      <c r="N2821" s="38" t="str">
        <f t="shared" si="116"/>
        <v/>
      </c>
      <c r="O2821" s="38" t="str">
        <f t="shared" si="117"/>
        <v/>
      </c>
      <c r="P2821" s="38" t="str">
        <f t="shared" si="118"/>
        <v>19年月日</v>
      </c>
    </row>
    <row r="2822" spans="12:16" x14ac:dyDescent="0.4">
      <c r="L2822" s="38" t="str">
        <f t="shared" si="114"/>
        <v/>
      </c>
      <c r="M2822" s="38" t="str">
        <f t="shared" si="115"/>
        <v/>
      </c>
      <c r="N2822" s="38" t="str">
        <f t="shared" si="116"/>
        <v/>
      </c>
      <c r="O2822" s="38" t="str">
        <f t="shared" si="117"/>
        <v/>
      </c>
      <c r="P2822" s="38" t="str">
        <f t="shared" si="118"/>
        <v>19年月日</v>
      </c>
    </row>
    <row r="2823" spans="12:16" x14ac:dyDescent="0.4">
      <c r="L2823" s="38" t="str">
        <f t="shared" si="114"/>
        <v/>
      </c>
      <c r="M2823" s="38" t="str">
        <f t="shared" si="115"/>
        <v/>
      </c>
      <c r="N2823" s="38" t="str">
        <f t="shared" si="116"/>
        <v/>
      </c>
      <c r="O2823" s="38" t="str">
        <f t="shared" si="117"/>
        <v/>
      </c>
      <c r="P2823" s="38" t="str">
        <f t="shared" si="118"/>
        <v>19年月日</v>
      </c>
    </row>
    <row r="2824" spans="12:16" x14ac:dyDescent="0.4">
      <c r="L2824" s="38" t="str">
        <f t="shared" si="114"/>
        <v/>
      </c>
      <c r="M2824" s="38" t="str">
        <f t="shared" si="115"/>
        <v/>
      </c>
      <c r="N2824" s="38" t="str">
        <f t="shared" si="116"/>
        <v/>
      </c>
      <c r="O2824" s="38" t="str">
        <f t="shared" si="117"/>
        <v/>
      </c>
      <c r="P2824" s="38" t="str">
        <f t="shared" si="118"/>
        <v>19年月日</v>
      </c>
    </row>
    <row r="2825" spans="12:16" x14ac:dyDescent="0.4">
      <c r="L2825" s="38" t="str">
        <f t="shared" ref="L2825:L2888" si="119">IF($B2825="","",$C2825&amp;" ("&amp;$F2825&amp;")")</f>
        <v/>
      </c>
      <c r="M2825" s="38" t="str">
        <f t="shared" ref="M2825:M2888" si="120">IF($B2825="","",LEFT($E2825,2))</f>
        <v/>
      </c>
      <c r="N2825" s="38" t="str">
        <f t="shared" ref="N2825:N2888" si="121">IF($B2825="","",$I2825&amp;" "&amp;$H2825&amp;" ("&amp;$M2825&amp;")")</f>
        <v/>
      </c>
      <c r="O2825" s="38" t="str">
        <f t="shared" ref="O2825:O2888" si="122">IF($B2825="","",$O2824+1)</f>
        <v/>
      </c>
      <c r="P2825" s="38" t="str">
        <f t="shared" si="118"/>
        <v>19年月日</v>
      </c>
    </row>
    <row r="2826" spans="12:16" x14ac:dyDescent="0.4">
      <c r="L2826" s="38" t="str">
        <f t="shared" si="119"/>
        <v/>
      </c>
      <c r="M2826" s="38" t="str">
        <f t="shared" si="120"/>
        <v/>
      </c>
      <c r="N2826" s="38" t="str">
        <f t="shared" si="121"/>
        <v/>
      </c>
      <c r="O2826" s="38" t="str">
        <f t="shared" si="122"/>
        <v/>
      </c>
      <c r="P2826" s="38" t="str">
        <f t="shared" si="118"/>
        <v>19年月日</v>
      </c>
    </row>
    <row r="2827" spans="12:16" x14ac:dyDescent="0.4">
      <c r="L2827" s="38" t="str">
        <f t="shared" si="119"/>
        <v/>
      </c>
      <c r="M2827" s="38" t="str">
        <f t="shared" si="120"/>
        <v/>
      </c>
      <c r="N2827" s="38" t="str">
        <f t="shared" si="121"/>
        <v/>
      </c>
      <c r="O2827" s="38" t="str">
        <f t="shared" si="122"/>
        <v/>
      </c>
      <c r="P2827" s="38" t="str">
        <f t="shared" si="118"/>
        <v>19年月日</v>
      </c>
    </row>
    <row r="2828" spans="12:16" x14ac:dyDescent="0.4">
      <c r="L2828" s="38" t="str">
        <f t="shared" si="119"/>
        <v/>
      </c>
      <c r="M2828" s="38" t="str">
        <f t="shared" si="120"/>
        <v/>
      </c>
      <c r="N2828" s="38" t="str">
        <f t="shared" si="121"/>
        <v/>
      </c>
      <c r="O2828" s="38" t="str">
        <f t="shared" si="122"/>
        <v/>
      </c>
      <c r="P2828" s="38" t="str">
        <f t="shared" si="118"/>
        <v>19年月日</v>
      </c>
    </row>
    <row r="2829" spans="12:16" x14ac:dyDescent="0.4">
      <c r="L2829" s="38" t="str">
        <f t="shared" si="119"/>
        <v/>
      </c>
      <c r="M2829" s="38" t="str">
        <f t="shared" si="120"/>
        <v/>
      </c>
      <c r="N2829" s="38" t="str">
        <f t="shared" si="121"/>
        <v/>
      </c>
      <c r="O2829" s="38" t="str">
        <f t="shared" si="122"/>
        <v/>
      </c>
      <c r="P2829" s="38" t="str">
        <f t="shared" si="118"/>
        <v>19年月日</v>
      </c>
    </row>
    <row r="2830" spans="12:16" x14ac:dyDescent="0.4">
      <c r="L2830" s="38" t="str">
        <f t="shared" si="119"/>
        <v/>
      </c>
      <c r="M2830" s="38" t="str">
        <f t="shared" si="120"/>
        <v/>
      </c>
      <c r="N2830" s="38" t="str">
        <f t="shared" si="121"/>
        <v/>
      </c>
      <c r="O2830" s="38" t="str">
        <f t="shared" si="122"/>
        <v/>
      </c>
      <c r="P2830" s="38" t="str">
        <f t="shared" si="118"/>
        <v>19年月日</v>
      </c>
    </row>
    <row r="2831" spans="12:16" x14ac:dyDescent="0.4">
      <c r="L2831" s="38" t="str">
        <f t="shared" si="119"/>
        <v/>
      </c>
      <c r="M2831" s="38" t="str">
        <f t="shared" si="120"/>
        <v/>
      </c>
      <c r="N2831" s="38" t="str">
        <f t="shared" si="121"/>
        <v/>
      </c>
      <c r="O2831" s="38" t="str">
        <f t="shared" si="122"/>
        <v/>
      </c>
      <c r="P2831" s="38" t="str">
        <f t="shared" si="118"/>
        <v>19年月日</v>
      </c>
    </row>
    <row r="2832" spans="12:16" x14ac:dyDescent="0.4">
      <c r="L2832" s="38" t="str">
        <f t="shared" si="119"/>
        <v/>
      </c>
      <c r="M2832" s="38" t="str">
        <f t="shared" si="120"/>
        <v/>
      </c>
      <c r="N2832" s="38" t="str">
        <f t="shared" si="121"/>
        <v/>
      </c>
      <c r="O2832" s="38" t="str">
        <f t="shared" si="122"/>
        <v/>
      </c>
      <c r="P2832" s="38" t="str">
        <f t="shared" si="118"/>
        <v>19年月日</v>
      </c>
    </row>
    <row r="2833" spans="12:16" x14ac:dyDescent="0.4">
      <c r="L2833" s="38" t="str">
        <f t="shared" si="119"/>
        <v/>
      </c>
      <c r="M2833" s="38" t="str">
        <f t="shared" si="120"/>
        <v/>
      </c>
      <c r="N2833" s="38" t="str">
        <f t="shared" si="121"/>
        <v/>
      </c>
      <c r="O2833" s="38" t="str">
        <f t="shared" si="122"/>
        <v/>
      </c>
      <c r="P2833" s="38" t="str">
        <f t="shared" si="118"/>
        <v>19年月日</v>
      </c>
    </row>
    <row r="2834" spans="12:16" x14ac:dyDescent="0.4">
      <c r="L2834" s="38" t="str">
        <f t="shared" si="119"/>
        <v/>
      </c>
      <c r="M2834" s="38" t="str">
        <f t="shared" si="120"/>
        <v/>
      </c>
      <c r="N2834" s="38" t="str">
        <f t="shared" si="121"/>
        <v/>
      </c>
      <c r="O2834" s="38" t="str">
        <f t="shared" si="122"/>
        <v/>
      </c>
      <c r="P2834" s="38" t="str">
        <f t="shared" si="118"/>
        <v>19年月日</v>
      </c>
    </row>
    <row r="2835" spans="12:16" x14ac:dyDescent="0.4">
      <c r="L2835" s="38" t="str">
        <f t="shared" si="119"/>
        <v/>
      </c>
      <c r="M2835" s="38" t="str">
        <f t="shared" si="120"/>
        <v/>
      </c>
      <c r="N2835" s="38" t="str">
        <f t="shared" si="121"/>
        <v/>
      </c>
      <c r="O2835" s="38" t="str">
        <f t="shared" si="122"/>
        <v/>
      </c>
      <c r="P2835" s="38" t="str">
        <f t="shared" si="118"/>
        <v>19年月日</v>
      </c>
    </row>
    <row r="2836" spans="12:16" x14ac:dyDescent="0.4">
      <c r="L2836" s="38" t="str">
        <f t="shared" si="119"/>
        <v/>
      </c>
      <c r="M2836" s="38" t="str">
        <f t="shared" si="120"/>
        <v/>
      </c>
      <c r="N2836" s="38" t="str">
        <f t="shared" si="121"/>
        <v/>
      </c>
      <c r="O2836" s="38" t="str">
        <f t="shared" si="122"/>
        <v/>
      </c>
      <c r="P2836" s="38" t="str">
        <f t="shared" si="118"/>
        <v>19年月日</v>
      </c>
    </row>
    <row r="2837" spans="12:16" x14ac:dyDescent="0.4">
      <c r="L2837" s="38" t="str">
        <f t="shared" si="119"/>
        <v/>
      </c>
      <c r="M2837" s="38" t="str">
        <f t="shared" si="120"/>
        <v/>
      </c>
      <c r="N2837" s="38" t="str">
        <f t="shared" si="121"/>
        <v/>
      </c>
      <c r="O2837" s="38" t="str">
        <f t="shared" si="122"/>
        <v/>
      </c>
      <c r="P2837" s="38" t="str">
        <f t="shared" si="118"/>
        <v>19年月日</v>
      </c>
    </row>
    <row r="2838" spans="12:16" x14ac:dyDescent="0.4">
      <c r="L2838" s="38" t="str">
        <f t="shared" si="119"/>
        <v/>
      </c>
      <c r="M2838" s="38" t="str">
        <f t="shared" si="120"/>
        <v/>
      </c>
      <c r="N2838" s="38" t="str">
        <f t="shared" si="121"/>
        <v/>
      </c>
      <c r="O2838" s="38" t="str">
        <f t="shared" si="122"/>
        <v/>
      </c>
      <c r="P2838" s="38" t="str">
        <f t="shared" si="118"/>
        <v>19年月日</v>
      </c>
    </row>
    <row r="2839" spans="12:16" x14ac:dyDescent="0.4">
      <c r="L2839" s="38" t="str">
        <f t="shared" si="119"/>
        <v/>
      </c>
      <c r="M2839" s="38" t="str">
        <f t="shared" si="120"/>
        <v/>
      </c>
      <c r="N2839" s="38" t="str">
        <f t="shared" si="121"/>
        <v/>
      </c>
      <c r="O2839" s="38" t="str">
        <f t="shared" si="122"/>
        <v/>
      </c>
      <c r="P2839" s="38" t="str">
        <f t="shared" si="118"/>
        <v>19年月日</v>
      </c>
    </row>
    <row r="2840" spans="12:16" x14ac:dyDescent="0.4">
      <c r="L2840" s="38" t="str">
        <f t="shared" si="119"/>
        <v/>
      </c>
      <c r="M2840" s="38" t="str">
        <f t="shared" si="120"/>
        <v/>
      </c>
      <c r="N2840" s="38" t="str">
        <f t="shared" si="121"/>
        <v/>
      </c>
      <c r="O2840" s="38" t="str">
        <f t="shared" si="122"/>
        <v/>
      </c>
      <c r="P2840" s="38" t="str">
        <f t="shared" si="118"/>
        <v>19年月日</v>
      </c>
    </row>
    <row r="2841" spans="12:16" x14ac:dyDescent="0.4">
      <c r="L2841" s="38" t="str">
        <f t="shared" si="119"/>
        <v/>
      </c>
      <c r="M2841" s="38" t="str">
        <f t="shared" si="120"/>
        <v/>
      </c>
      <c r="N2841" s="38" t="str">
        <f t="shared" si="121"/>
        <v/>
      </c>
      <c r="O2841" s="38" t="str">
        <f t="shared" si="122"/>
        <v/>
      </c>
      <c r="P2841" s="38" t="str">
        <f t="shared" si="118"/>
        <v>19年月日</v>
      </c>
    </row>
    <row r="2842" spans="12:16" x14ac:dyDescent="0.4">
      <c r="L2842" s="38" t="str">
        <f t="shared" si="119"/>
        <v/>
      </c>
      <c r="M2842" s="38" t="str">
        <f t="shared" si="120"/>
        <v/>
      </c>
      <c r="N2842" s="38" t="str">
        <f t="shared" si="121"/>
        <v/>
      </c>
      <c r="O2842" s="38" t="str">
        <f t="shared" si="122"/>
        <v/>
      </c>
      <c r="P2842" s="38" t="str">
        <f t="shared" si="118"/>
        <v>19年月日</v>
      </c>
    </row>
    <row r="2843" spans="12:16" x14ac:dyDescent="0.4">
      <c r="L2843" s="38" t="str">
        <f t="shared" si="119"/>
        <v/>
      </c>
      <c r="M2843" s="38" t="str">
        <f t="shared" si="120"/>
        <v/>
      </c>
      <c r="N2843" s="38" t="str">
        <f t="shared" si="121"/>
        <v/>
      </c>
      <c r="O2843" s="38" t="str">
        <f t="shared" si="122"/>
        <v/>
      </c>
      <c r="P2843" s="38" t="str">
        <f t="shared" si="118"/>
        <v>19年月日</v>
      </c>
    </row>
    <row r="2844" spans="12:16" x14ac:dyDescent="0.4">
      <c r="L2844" s="38" t="str">
        <f t="shared" si="119"/>
        <v/>
      </c>
      <c r="M2844" s="38" t="str">
        <f t="shared" si="120"/>
        <v/>
      </c>
      <c r="N2844" s="38" t="str">
        <f t="shared" si="121"/>
        <v/>
      </c>
      <c r="O2844" s="38" t="str">
        <f t="shared" si="122"/>
        <v/>
      </c>
      <c r="P2844" s="38" t="str">
        <f t="shared" si="118"/>
        <v>19年月日</v>
      </c>
    </row>
    <row r="2845" spans="12:16" x14ac:dyDescent="0.4">
      <c r="L2845" s="38" t="str">
        <f t="shared" si="119"/>
        <v/>
      </c>
      <c r="M2845" s="38" t="str">
        <f t="shared" si="120"/>
        <v/>
      </c>
      <c r="N2845" s="38" t="str">
        <f t="shared" si="121"/>
        <v/>
      </c>
      <c r="O2845" s="38" t="str">
        <f t="shared" si="122"/>
        <v/>
      </c>
      <c r="P2845" s="38" t="str">
        <f t="shared" si="118"/>
        <v>19年月日</v>
      </c>
    </row>
    <row r="2846" spans="12:16" x14ac:dyDescent="0.4">
      <c r="L2846" s="38" t="str">
        <f t="shared" si="119"/>
        <v/>
      </c>
      <c r="M2846" s="38" t="str">
        <f t="shared" si="120"/>
        <v/>
      </c>
      <c r="N2846" s="38" t="str">
        <f t="shared" si="121"/>
        <v/>
      </c>
      <c r="O2846" s="38" t="str">
        <f t="shared" si="122"/>
        <v/>
      </c>
      <c r="P2846" s="38" t="str">
        <f t="shared" si="118"/>
        <v>19年月日</v>
      </c>
    </row>
    <row r="2847" spans="12:16" x14ac:dyDescent="0.4">
      <c r="L2847" s="38" t="str">
        <f t="shared" si="119"/>
        <v/>
      </c>
      <c r="M2847" s="38" t="str">
        <f t="shared" si="120"/>
        <v/>
      </c>
      <c r="N2847" s="38" t="str">
        <f t="shared" si="121"/>
        <v/>
      </c>
      <c r="O2847" s="38" t="str">
        <f t="shared" si="122"/>
        <v/>
      </c>
      <c r="P2847" s="38" t="str">
        <f t="shared" si="118"/>
        <v>19年月日</v>
      </c>
    </row>
    <row r="2848" spans="12:16" x14ac:dyDescent="0.4">
      <c r="L2848" s="38" t="str">
        <f t="shared" si="119"/>
        <v/>
      </c>
      <c r="M2848" s="38" t="str">
        <f t="shared" si="120"/>
        <v/>
      </c>
      <c r="N2848" s="38" t="str">
        <f t="shared" si="121"/>
        <v/>
      </c>
      <c r="O2848" s="38" t="str">
        <f t="shared" si="122"/>
        <v/>
      </c>
      <c r="P2848" s="38" t="str">
        <f t="shared" si="118"/>
        <v>19年月日</v>
      </c>
    </row>
    <row r="2849" spans="12:16" x14ac:dyDescent="0.4">
      <c r="L2849" s="38" t="str">
        <f t="shared" si="119"/>
        <v/>
      </c>
      <c r="M2849" s="38" t="str">
        <f t="shared" si="120"/>
        <v/>
      </c>
      <c r="N2849" s="38" t="str">
        <f t="shared" si="121"/>
        <v/>
      </c>
      <c r="O2849" s="38" t="str">
        <f t="shared" si="122"/>
        <v/>
      </c>
      <c r="P2849" s="38" t="str">
        <f t="shared" si="118"/>
        <v>19年月日</v>
      </c>
    </row>
    <row r="2850" spans="12:16" x14ac:dyDescent="0.4">
      <c r="L2850" s="38" t="str">
        <f t="shared" si="119"/>
        <v/>
      </c>
      <c r="M2850" s="38" t="str">
        <f t="shared" si="120"/>
        <v/>
      </c>
      <c r="N2850" s="38" t="str">
        <f t="shared" si="121"/>
        <v/>
      </c>
      <c r="O2850" s="38" t="str">
        <f t="shared" si="122"/>
        <v/>
      </c>
      <c r="P2850" s="38" t="str">
        <f t="shared" si="118"/>
        <v>19年月日</v>
      </c>
    </row>
    <row r="2851" spans="12:16" x14ac:dyDescent="0.4">
      <c r="L2851" s="38" t="str">
        <f t="shared" si="119"/>
        <v/>
      </c>
      <c r="M2851" s="38" t="str">
        <f t="shared" si="120"/>
        <v/>
      </c>
      <c r="N2851" s="38" t="str">
        <f t="shared" si="121"/>
        <v/>
      </c>
      <c r="O2851" s="38" t="str">
        <f t="shared" si="122"/>
        <v/>
      </c>
      <c r="P2851" s="38" t="str">
        <f t="shared" si="118"/>
        <v>19年月日</v>
      </c>
    </row>
    <row r="2852" spans="12:16" x14ac:dyDescent="0.4">
      <c r="L2852" s="38" t="str">
        <f t="shared" si="119"/>
        <v/>
      </c>
      <c r="M2852" s="38" t="str">
        <f t="shared" si="120"/>
        <v/>
      </c>
      <c r="N2852" s="38" t="str">
        <f t="shared" si="121"/>
        <v/>
      </c>
      <c r="O2852" s="38" t="str">
        <f t="shared" si="122"/>
        <v/>
      </c>
      <c r="P2852" s="38" t="str">
        <f t="shared" si="118"/>
        <v>19年月日</v>
      </c>
    </row>
    <row r="2853" spans="12:16" x14ac:dyDescent="0.4">
      <c r="L2853" s="38" t="str">
        <f t="shared" si="119"/>
        <v/>
      </c>
      <c r="M2853" s="38" t="str">
        <f t="shared" si="120"/>
        <v/>
      </c>
      <c r="N2853" s="38" t="str">
        <f t="shared" si="121"/>
        <v/>
      </c>
      <c r="O2853" s="38" t="str">
        <f t="shared" si="122"/>
        <v/>
      </c>
      <c r="P2853" s="38" t="str">
        <f t="shared" si="118"/>
        <v>19年月日</v>
      </c>
    </row>
    <row r="2854" spans="12:16" x14ac:dyDescent="0.4">
      <c r="L2854" s="38" t="str">
        <f t="shared" si="119"/>
        <v/>
      </c>
      <c r="M2854" s="38" t="str">
        <f t="shared" si="120"/>
        <v/>
      </c>
      <c r="N2854" s="38" t="str">
        <f t="shared" si="121"/>
        <v/>
      </c>
      <c r="O2854" s="38" t="str">
        <f t="shared" si="122"/>
        <v/>
      </c>
      <c r="P2854" s="38" t="str">
        <f t="shared" si="118"/>
        <v>19年月日</v>
      </c>
    </row>
    <row r="2855" spans="12:16" x14ac:dyDescent="0.4">
      <c r="L2855" s="38" t="str">
        <f t="shared" si="119"/>
        <v/>
      </c>
      <c r="M2855" s="38" t="str">
        <f t="shared" si="120"/>
        <v/>
      </c>
      <c r="N2855" s="38" t="str">
        <f t="shared" si="121"/>
        <v/>
      </c>
      <c r="O2855" s="38" t="str">
        <f t="shared" si="122"/>
        <v/>
      </c>
      <c r="P2855" s="38" t="str">
        <f t="shared" si="118"/>
        <v>19年月日</v>
      </c>
    </row>
    <row r="2856" spans="12:16" x14ac:dyDescent="0.4">
      <c r="L2856" s="38" t="str">
        <f t="shared" si="119"/>
        <v/>
      </c>
      <c r="M2856" s="38" t="str">
        <f t="shared" si="120"/>
        <v/>
      </c>
      <c r="N2856" s="38" t="str">
        <f t="shared" si="121"/>
        <v/>
      </c>
      <c r="O2856" s="38" t="str">
        <f t="shared" si="122"/>
        <v/>
      </c>
      <c r="P2856" s="38" t="str">
        <f t="shared" si="118"/>
        <v>19年月日</v>
      </c>
    </row>
    <row r="2857" spans="12:16" x14ac:dyDescent="0.4">
      <c r="L2857" s="38" t="str">
        <f t="shared" si="119"/>
        <v/>
      </c>
      <c r="M2857" s="38" t="str">
        <f t="shared" si="120"/>
        <v/>
      </c>
      <c r="N2857" s="38" t="str">
        <f t="shared" si="121"/>
        <v/>
      </c>
      <c r="O2857" s="38" t="str">
        <f t="shared" si="122"/>
        <v/>
      </c>
      <c r="P2857" s="38" t="str">
        <f t="shared" si="118"/>
        <v>19年月日</v>
      </c>
    </row>
    <row r="2858" spans="12:16" x14ac:dyDescent="0.4">
      <c r="L2858" s="38" t="str">
        <f t="shared" si="119"/>
        <v/>
      </c>
      <c r="M2858" s="38" t="str">
        <f t="shared" si="120"/>
        <v/>
      </c>
      <c r="N2858" s="38" t="str">
        <f t="shared" si="121"/>
        <v/>
      </c>
      <c r="O2858" s="38" t="str">
        <f t="shared" si="122"/>
        <v/>
      </c>
      <c r="P2858" s="38" t="str">
        <f t="shared" si="118"/>
        <v>19年月日</v>
      </c>
    </row>
    <row r="2859" spans="12:16" x14ac:dyDescent="0.4">
      <c r="L2859" s="38" t="str">
        <f t="shared" si="119"/>
        <v/>
      </c>
      <c r="M2859" s="38" t="str">
        <f t="shared" si="120"/>
        <v/>
      </c>
      <c r="N2859" s="38" t="str">
        <f t="shared" si="121"/>
        <v/>
      </c>
      <c r="O2859" s="38" t="str">
        <f t="shared" si="122"/>
        <v/>
      </c>
      <c r="P2859" s="38" t="str">
        <f t="shared" si="118"/>
        <v>19年月日</v>
      </c>
    </row>
    <row r="2860" spans="12:16" x14ac:dyDescent="0.4">
      <c r="L2860" s="38" t="str">
        <f t="shared" si="119"/>
        <v/>
      </c>
      <c r="M2860" s="38" t="str">
        <f t="shared" si="120"/>
        <v/>
      </c>
      <c r="N2860" s="38" t="str">
        <f t="shared" si="121"/>
        <v/>
      </c>
      <c r="O2860" s="38" t="str">
        <f t="shared" si="122"/>
        <v/>
      </c>
      <c r="P2860" s="38" t="str">
        <f t="shared" si="118"/>
        <v>19年月日</v>
      </c>
    </row>
    <row r="2861" spans="12:16" x14ac:dyDescent="0.4">
      <c r="L2861" s="38" t="str">
        <f t="shared" si="119"/>
        <v/>
      </c>
      <c r="M2861" s="38" t="str">
        <f t="shared" si="120"/>
        <v/>
      </c>
      <c r="N2861" s="38" t="str">
        <f t="shared" si="121"/>
        <v/>
      </c>
      <c r="O2861" s="38" t="str">
        <f t="shared" si="122"/>
        <v/>
      </c>
      <c r="P2861" s="38" t="str">
        <f t="shared" si="118"/>
        <v>19年月日</v>
      </c>
    </row>
    <row r="2862" spans="12:16" x14ac:dyDescent="0.4">
      <c r="L2862" s="38" t="str">
        <f t="shared" si="119"/>
        <v/>
      </c>
      <c r="M2862" s="38" t="str">
        <f t="shared" si="120"/>
        <v/>
      </c>
      <c r="N2862" s="38" t="str">
        <f t="shared" si="121"/>
        <v/>
      </c>
      <c r="O2862" s="38" t="str">
        <f t="shared" si="122"/>
        <v/>
      </c>
      <c r="P2862" s="38" t="str">
        <f t="shared" si="118"/>
        <v>19年月日</v>
      </c>
    </row>
    <row r="2863" spans="12:16" x14ac:dyDescent="0.4">
      <c r="L2863" s="38" t="str">
        <f t="shared" si="119"/>
        <v/>
      </c>
      <c r="M2863" s="38" t="str">
        <f t="shared" si="120"/>
        <v/>
      </c>
      <c r="N2863" s="38" t="str">
        <f t="shared" si="121"/>
        <v/>
      </c>
      <c r="O2863" s="38" t="str">
        <f t="shared" si="122"/>
        <v/>
      </c>
      <c r="P2863" s="38" t="str">
        <f t="shared" si="118"/>
        <v>19年月日</v>
      </c>
    </row>
    <row r="2864" spans="12:16" x14ac:dyDescent="0.4">
      <c r="L2864" s="38" t="str">
        <f t="shared" si="119"/>
        <v/>
      </c>
      <c r="M2864" s="38" t="str">
        <f t="shared" si="120"/>
        <v/>
      </c>
      <c r="N2864" s="38" t="str">
        <f t="shared" si="121"/>
        <v/>
      </c>
      <c r="O2864" s="38" t="str">
        <f t="shared" si="122"/>
        <v/>
      </c>
      <c r="P2864" s="38" t="str">
        <f t="shared" si="118"/>
        <v>19年月日</v>
      </c>
    </row>
    <row r="2865" spans="12:16" x14ac:dyDescent="0.4">
      <c r="L2865" s="38" t="str">
        <f t="shared" si="119"/>
        <v/>
      </c>
      <c r="M2865" s="38" t="str">
        <f t="shared" si="120"/>
        <v/>
      </c>
      <c r="N2865" s="38" t="str">
        <f t="shared" si="121"/>
        <v/>
      </c>
      <c r="O2865" s="38" t="str">
        <f t="shared" si="122"/>
        <v/>
      </c>
      <c r="P2865" s="38" t="str">
        <f t="shared" si="118"/>
        <v>19年月日</v>
      </c>
    </row>
    <row r="2866" spans="12:16" x14ac:dyDescent="0.4">
      <c r="L2866" s="38" t="str">
        <f t="shared" si="119"/>
        <v/>
      </c>
      <c r="M2866" s="38" t="str">
        <f t="shared" si="120"/>
        <v/>
      </c>
      <c r="N2866" s="38" t="str">
        <f t="shared" si="121"/>
        <v/>
      </c>
      <c r="O2866" s="38" t="str">
        <f t="shared" si="122"/>
        <v/>
      </c>
      <c r="P2866" s="38" t="str">
        <f t="shared" si="118"/>
        <v>19年月日</v>
      </c>
    </row>
    <row r="2867" spans="12:16" x14ac:dyDescent="0.4">
      <c r="L2867" s="38" t="str">
        <f t="shared" si="119"/>
        <v/>
      </c>
      <c r="M2867" s="38" t="str">
        <f t="shared" si="120"/>
        <v/>
      </c>
      <c r="N2867" s="38" t="str">
        <f t="shared" si="121"/>
        <v/>
      </c>
      <c r="O2867" s="38" t="str">
        <f t="shared" si="122"/>
        <v/>
      </c>
      <c r="P2867" s="38" t="str">
        <f t="shared" si="118"/>
        <v>19年月日</v>
      </c>
    </row>
    <row r="2868" spans="12:16" x14ac:dyDescent="0.4">
      <c r="L2868" s="38" t="str">
        <f t="shared" si="119"/>
        <v/>
      </c>
      <c r="M2868" s="38" t="str">
        <f t="shared" si="120"/>
        <v/>
      </c>
      <c r="N2868" s="38" t="str">
        <f t="shared" si="121"/>
        <v/>
      </c>
      <c r="O2868" s="38" t="str">
        <f t="shared" si="122"/>
        <v/>
      </c>
      <c r="P2868" s="38" t="str">
        <f t="shared" si="118"/>
        <v>19年月日</v>
      </c>
    </row>
    <row r="2869" spans="12:16" x14ac:dyDescent="0.4">
      <c r="L2869" s="38" t="str">
        <f t="shared" si="119"/>
        <v/>
      </c>
      <c r="M2869" s="38" t="str">
        <f t="shared" si="120"/>
        <v/>
      </c>
      <c r="N2869" s="38" t="str">
        <f t="shared" si="121"/>
        <v/>
      </c>
      <c r="O2869" s="38" t="str">
        <f t="shared" si="122"/>
        <v/>
      </c>
      <c r="P2869" s="38" t="str">
        <f t="shared" si="118"/>
        <v>19年月日</v>
      </c>
    </row>
    <row r="2870" spans="12:16" x14ac:dyDescent="0.4">
      <c r="L2870" s="38" t="str">
        <f t="shared" si="119"/>
        <v/>
      </c>
      <c r="M2870" s="38" t="str">
        <f t="shared" si="120"/>
        <v/>
      </c>
      <c r="N2870" s="38" t="str">
        <f t="shared" si="121"/>
        <v/>
      </c>
      <c r="O2870" s="38" t="str">
        <f t="shared" si="122"/>
        <v/>
      </c>
      <c r="P2870" s="38" t="str">
        <f t="shared" si="118"/>
        <v>19年月日</v>
      </c>
    </row>
    <row r="2871" spans="12:16" x14ac:dyDescent="0.4">
      <c r="L2871" s="38" t="str">
        <f t="shared" si="119"/>
        <v/>
      </c>
      <c r="M2871" s="38" t="str">
        <f t="shared" si="120"/>
        <v/>
      </c>
      <c r="N2871" s="38" t="str">
        <f t="shared" si="121"/>
        <v/>
      </c>
      <c r="O2871" s="38" t="str">
        <f t="shared" si="122"/>
        <v/>
      </c>
      <c r="P2871" s="38" t="str">
        <f t="shared" si="118"/>
        <v>19年月日</v>
      </c>
    </row>
    <row r="2872" spans="12:16" x14ac:dyDescent="0.4">
      <c r="L2872" s="38" t="str">
        <f t="shared" si="119"/>
        <v/>
      </c>
      <c r="M2872" s="38" t="str">
        <f t="shared" si="120"/>
        <v/>
      </c>
      <c r="N2872" s="38" t="str">
        <f t="shared" si="121"/>
        <v/>
      </c>
      <c r="O2872" s="38" t="str">
        <f t="shared" si="122"/>
        <v/>
      </c>
      <c r="P2872" s="38" t="str">
        <f t="shared" si="118"/>
        <v>19年月日</v>
      </c>
    </row>
    <row r="2873" spans="12:16" x14ac:dyDescent="0.4">
      <c r="L2873" s="38" t="str">
        <f t="shared" si="119"/>
        <v/>
      </c>
      <c r="M2873" s="38" t="str">
        <f t="shared" si="120"/>
        <v/>
      </c>
      <c r="N2873" s="38" t="str">
        <f t="shared" si="121"/>
        <v/>
      </c>
      <c r="O2873" s="38" t="str">
        <f t="shared" si="122"/>
        <v/>
      </c>
      <c r="P2873" s="38" t="str">
        <f t="shared" si="118"/>
        <v>19年月日</v>
      </c>
    </row>
    <row r="2874" spans="12:16" x14ac:dyDescent="0.4">
      <c r="L2874" s="38" t="str">
        <f t="shared" si="119"/>
        <v/>
      </c>
      <c r="M2874" s="38" t="str">
        <f t="shared" si="120"/>
        <v/>
      </c>
      <c r="N2874" s="38" t="str">
        <f t="shared" si="121"/>
        <v/>
      </c>
      <c r="O2874" s="38" t="str">
        <f t="shared" si="122"/>
        <v/>
      </c>
      <c r="P2874" s="38" t="str">
        <f t="shared" si="118"/>
        <v>19年月日</v>
      </c>
    </row>
    <row r="2875" spans="12:16" x14ac:dyDescent="0.4">
      <c r="L2875" s="38" t="str">
        <f t="shared" si="119"/>
        <v/>
      </c>
      <c r="M2875" s="38" t="str">
        <f t="shared" si="120"/>
        <v/>
      </c>
      <c r="N2875" s="38" t="str">
        <f t="shared" si="121"/>
        <v/>
      </c>
      <c r="O2875" s="38" t="str">
        <f t="shared" si="122"/>
        <v/>
      </c>
      <c r="P2875" s="38" t="str">
        <f t="shared" si="118"/>
        <v>19年月日</v>
      </c>
    </row>
    <row r="2876" spans="12:16" x14ac:dyDescent="0.4">
      <c r="L2876" s="38" t="str">
        <f t="shared" si="119"/>
        <v/>
      </c>
      <c r="M2876" s="38" t="str">
        <f t="shared" si="120"/>
        <v/>
      </c>
      <c r="N2876" s="38" t="str">
        <f t="shared" si="121"/>
        <v/>
      </c>
      <c r="O2876" s="38" t="str">
        <f t="shared" si="122"/>
        <v/>
      </c>
      <c r="P2876" s="38" t="str">
        <f t="shared" si="118"/>
        <v>19年月日</v>
      </c>
    </row>
    <row r="2877" spans="12:16" x14ac:dyDescent="0.4">
      <c r="L2877" s="38" t="str">
        <f t="shared" si="119"/>
        <v/>
      </c>
      <c r="M2877" s="38" t="str">
        <f t="shared" si="120"/>
        <v/>
      </c>
      <c r="N2877" s="38" t="str">
        <f t="shared" si="121"/>
        <v/>
      </c>
      <c r="O2877" s="38" t="str">
        <f t="shared" si="122"/>
        <v/>
      </c>
      <c r="P2877" s="38" t="str">
        <f t="shared" si="118"/>
        <v>19年月日</v>
      </c>
    </row>
    <row r="2878" spans="12:16" x14ac:dyDescent="0.4">
      <c r="L2878" s="38" t="str">
        <f t="shared" si="119"/>
        <v/>
      </c>
      <c r="M2878" s="38" t="str">
        <f t="shared" si="120"/>
        <v/>
      </c>
      <c r="N2878" s="38" t="str">
        <f t="shared" si="121"/>
        <v/>
      </c>
      <c r="O2878" s="38" t="str">
        <f t="shared" si="122"/>
        <v/>
      </c>
      <c r="P2878" s="38" t="str">
        <f t="shared" si="118"/>
        <v>19年月日</v>
      </c>
    </row>
    <row r="2879" spans="12:16" x14ac:dyDescent="0.4">
      <c r="L2879" s="38" t="str">
        <f t="shared" si="119"/>
        <v/>
      </c>
      <c r="M2879" s="38" t="str">
        <f t="shared" si="120"/>
        <v/>
      </c>
      <c r="N2879" s="38" t="str">
        <f t="shared" si="121"/>
        <v/>
      </c>
      <c r="O2879" s="38" t="str">
        <f t="shared" si="122"/>
        <v/>
      </c>
      <c r="P2879" s="38" t="str">
        <f t="shared" si="118"/>
        <v>19年月日</v>
      </c>
    </row>
    <row r="2880" spans="12:16" x14ac:dyDescent="0.4">
      <c r="L2880" s="38" t="str">
        <f t="shared" si="119"/>
        <v/>
      </c>
      <c r="M2880" s="38" t="str">
        <f t="shared" si="120"/>
        <v/>
      </c>
      <c r="N2880" s="38" t="str">
        <f t="shared" si="121"/>
        <v/>
      </c>
      <c r="O2880" s="38" t="str">
        <f t="shared" si="122"/>
        <v/>
      </c>
      <c r="P2880" s="38" t="str">
        <f t="shared" si="118"/>
        <v>19年月日</v>
      </c>
    </row>
    <row r="2881" spans="12:16" x14ac:dyDescent="0.4">
      <c r="L2881" s="38" t="str">
        <f t="shared" si="119"/>
        <v/>
      </c>
      <c r="M2881" s="38" t="str">
        <f t="shared" si="120"/>
        <v/>
      </c>
      <c r="N2881" s="38" t="str">
        <f t="shared" si="121"/>
        <v/>
      </c>
      <c r="O2881" s="38" t="str">
        <f t="shared" si="122"/>
        <v/>
      </c>
      <c r="P2881" s="38" t="str">
        <f t="shared" si="118"/>
        <v>19年月日</v>
      </c>
    </row>
    <row r="2882" spans="12:16" x14ac:dyDescent="0.4">
      <c r="L2882" s="38" t="str">
        <f t="shared" si="119"/>
        <v/>
      </c>
      <c r="M2882" s="38" t="str">
        <f t="shared" si="120"/>
        <v/>
      </c>
      <c r="N2882" s="38" t="str">
        <f t="shared" si="121"/>
        <v/>
      </c>
      <c r="O2882" s="38" t="str">
        <f t="shared" si="122"/>
        <v/>
      </c>
      <c r="P2882" s="38" t="str">
        <f t="shared" si="118"/>
        <v>19年月日</v>
      </c>
    </row>
    <row r="2883" spans="12:16" x14ac:dyDescent="0.4">
      <c r="L2883" s="38" t="str">
        <f t="shared" si="119"/>
        <v/>
      </c>
      <c r="M2883" s="38" t="str">
        <f t="shared" si="120"/>
        <v/>
      </c>
      <c r="N2883" s="38" t="str">
        <f t="shared" si="121"/>
        <v/>
      </c>
      <c r="O2883" s="38" t="str">
        <f t="shared" si="122"/>
        <v/>
      </c>
      <c r="P2883" s="38" t="str">
        <f t="shared" ref="P2883:P2946" si="123">IF(LEFT($E2883,1)="0","20","19")&amp;LEFT($E2883,2)&amp;"年"&amp;MID($E2883,3,2)&amp;"月"&amp;RIGHT($E2883,2)&amp;"日"</f>
        <v>19年月日</v>
      </c>
    </row>
    <row r="2884" spans="12:16" x14ac:dyDescent="0.4">
      <c r="L2884" s="38" t="str">
        <f t="shared" si="119"/>
        <v/>
      </c>
      <c r="M2884" s="38" t="str">
        <f t="shared" si="120"/>
        <v/>
      </c>
      <c r="N2884" s="38" t="str">
        <f t="shared" si="121"/>
        <v/>
      </c>
      <c r="O2884" s="38" t="str">
        <f t="shared" si="122"/>
        <v/>
      </c>
      <c r="P2884" s="38" t="str">
        <f t="shared" si="123"/>
        <v>19年月日</v>
      </c>
    </row>
    <row r="2885" spans="12:16" x14ac:dyDescent="0.4">
      <c r="L2885" s="38" t="str">
        <f t="shared" si="119"/>
        <v/>
      </c>
      <c r="M2885" s="38" t="str">
        <f t="shared" si="120"/>
        <v/>
      </c>
      <c r="N2885" s="38" t="str">
        <f t="shared" si="121"/>
        <v/>
      </c>
      <c r="O2885" s="38" t="str">
        <f t="shared" si="122"/>
        <v/>
      </c>
      <c r="P2885" s="38" t="str">
        <f t="shared" si="123"/>
        <v>19年月日</v>
      </c>
    </row>
    <row r="2886" spans="12:16" x14ac:dyDescent="0.4">
      <c r="L2886" s="38" t="str">
        <f t="shared" si="119"/>
        <v/>
      </c>
      <c r="M2886" s="38" t="str">
        <f t="shared" si="120"/>
        <v/>
      </c>
      <c r="N2886" s="38" t="str">
        <f t="shared" si="121"/>
        <v/>
      </c>
      <c r="O2886" s="38" t="str">
        <f t="shared" si="122"/>
        <v/>
      </c>
      <c r="P2886" s="38" t="str">
        <f t="shared" si="123"/>
        <v>19年月日</v>
      </c>
    </row>
    <row r="2887" spans="12:16" x14ac:dyDescent="0.4">
      <c r="L2887" s="38" t="str">
        <f t="shared" si="119"/>
        <v/>
      </c>
      <c r="M2887" s="38" t="str">
        <f t="shared" si="120"/>
        <v/>
      </c>
      <c r="N2887" s="38" t="str">
        <f t="shared" si="121"/>
        <v/>
      </c>
      <c r="O2887" s="38" t="str">
        <f t="shared" si="122"/>
        <v/>
      </c>
      <c r="P2887" s="38" t="str">
        <f t="shared" si="123"/>
        <v>19年月日</v>
      </c>
    </row>
    <row r="2888" spans="12:16" x14ac:dyDescent="0.4">
      <c r="L2888" s="38" t="str">
        <f t="shared" si="119"/>
        <v/>
      </c>
      <c r="M2888" s="38" t="str">
        <f t="shared" si="120"/>
        <v/>
      </c>
      <c r="N2888" s="38" t="str">
        <f t="shared" si="121"/>
        <v/>
      </c>
      <c r="O2888" s="38" t="str">
        <f t="shared" si="122"/>
        <v/>
      </c>
      <c r="P2888" s="38" t="str">
        <f t="shared" si="123"/>
        <v>19年月日</v>
      </c>
    </row>
    <row r="2889" spans="12:16" x14ac:dyDescent="0.4">
      <c r="L2889" s="38" t="str">
        <f t="shared" ref="L2889:L2952" si="124">IF($B2889="","",$C2889&amp;" ("&amp;$F2889&amp;")")</f>
        <v/>
      </c>
      <c r="M2889" s="38" t="str">
        <f t="shared" ref="M2889:M2952" si="125">IF($B2889="","",LEFT($E2889,2))</f>
        <v/>
      </c>
      <c r="N2889" s="38" t="str">
        <f t="shared" ref="N2889:N2952" si="126">IF($B2889="","",$I2889&amp;" "&amp;$H2889&amp;" ("&amp;$M2889&amp;")")</f>
        <v/>
      </c>
      <c r="O2889" s="38" t="str">
        <f t="shared" ref="O2889:O2952" si="127">IF($B2889="","",$O2888+1)</f>
        <v/>
      </c>
      <c r="P2889" s="38" t="str">
        <f t="shared" si="123"/>
        <v>19年月日</v>
      </c>
    </row>
    <row r="2890" spans="12:16" x14ac:dyDescent="0.4">
      <c r="L2890" s="38" t="str">
        <f t="shared" si="124"/>
        <v/>
      </c>
      <c r="M2890" s="38" t="str">
        <f t="shared" si="125"/>
        <v/>
      </c>
      <c r="N2890" s="38" t="str">
        <f t="shared" si="126"/>
        <v/>
      </c>
      <c r="O2890" s="38" t="str">
        <f t="shared" si="127"/>
        <v/>
      </c>
      <c r="P2890" s="38" t="str">
        <f t="shared" si="123"/>
        <v>19年月日</v>
      </c>
    </row>
    <row r="2891" spans="12:16" x14ac:dyDescent="0.4">
      <c r="L2891" s="38" t="str">
        <f t="shared" si="124"/>
        <v/>
      </c>
      <c r="M2891" s="38" t="str">
        <f t="shared" si="125"/>
        <v/>
      </c>
      <c r="N2891" s="38" t="str">
        <f t="shared" si="126"/>
        <v/>
      </c>
      <c r="O2891" s="38" t="str">
        <f t="shared" si="127"/>
        <v/>
      </c>
      <c r="P2891" s="38" t="str">
        <f t="shared" si="123"/>
        <v>19年月日</v>
      </c>
    </row>
    <row r="2892" spans="12:16" x14ac:dyDescent="0.4">
      <c r="L2892" s="38" t="str">
        <f t="shared" si="124"/>
        <v/>
      </c>
      <c r="M2892" s="38" t="str">
        <f t="shared" si="125"/>
        <v/>
      </c>
      <c r="N2892" s="38" t="str">
        <f t="shared" si="126"/>
        <v/>
      </c>
      <c r="O2892" s="38" t="str">
        <f t="shared" si="127"/>
        <v/>
      </c>
      <c r="P2892" s="38" t="str">
        <f t="shared" si="123"/>
        <v>19年月日</v>
      </c>
    </row>
    <row r="2893" spans="12:16" x14ac:dyDescent="0.4">
      <c r="L2893" s="38" t="str">
        <f t="shared" si="124"/>
        <v/>
      </c>
      <c r="M2893" s="38" t="str">
        <f t="shared" si="125"/>
        <v/>
      </c>
      <c r="N2893" s="38" t="str">
        <f t="shared" si="126"/>
        <v/>
      </c>
      <c r="O2893" s="38" t="str">
        <f t="shared" si="127"/>
        <v/>
      </c>
      <c r="P2893" s="38" t="str">
        <f t="shared" si="123"/>
        <v>19年月日</v>
      </c>
    </row>
    <row r="2894" spans="12:16" x14ac:dyDescent="0.4">
      <c r="L2894" s="38" t="str">
        <f t="shared" si="124"/>
        <v/>
      </c>
      <c r="M2894" s="38" t="str">
        <f t="shared" si="125"/>
        <v/>
      </c>
      <c r="N2894" s="38" t="str">
        <f t="shared" si="126"/>
        <v/>
      </c>
      <c r="O2894" s="38" t="str">
        <f t="shared" si="127"/>
        <v/>
      </c>
      <c r="P2894" s="38" t="str">
        <f t="shared" si="123"/>
        <v>19年月日</v>
      </c>
    </row>
    <row r="2895" spans="12:16" x14ac:dyDescent="0.4">
      <c r="L2895" s="38" t="str">
        <f t="shared" si="124"/>
        <v/>
      </c>
      <c r="M2895" s="38" t="str">
        <f t="shared" si="125"/>
        <v/>
      </c>
      <c r="N2895" s="38" t="str">
        <f t="shared" si="126"/>
        <v/>
      </c>
      <c r="O2895" s="38" t="str">
        <f t="shared" si="127"/>
        <v/>
      </c>
      <c r="P2895" s="38" t="str">
        <f t="shared" si="123"/>
        <v>19年月日</v>
      </c>
    </row>
    <row r="2896" spans="12:16" x14ac:dyDescent="0.4">
      <c r="L2896" s="38" t="str">
        <f t="shared" si="124"/>
        <v/>
      </c>
      <c r="M2896" s="38" t="str">
        <f t="shared" si="125"/>
        <v/>
      </c>
      <c r="N2896" s="38" t="str">
        <f t="shared" si="126"/>
        <v/>
      </c>
      <c r="O2896" s="38" t="str">
        <f t="shared" si="127"/>
        <v/>
      </c>
      <c r="P2896" s="38" t="str">
        <f t="shared" si="123"/>
        <v>19年月日</v>
      </c>
    </row>
    <row r="2897" spans="12:16" x14ac:dyDescent="0.4">
      <c r="L2897" s="38" t="str">
        <f t="shared" si="124"/>
        <v/>
      </c>
      <c r="M2897" s="38" t="str">
        <f t="shared" si="125"/>
        <v/>
      </c>
      <c r="N2897" s="38" t="str">
        <f t="shared" si="126"/>
        <v/>
      </c>
      <c r="O2897" s="38" t="str">
        <f t="shared" si="127"/>
        <v/>
      </c>
      <c r="P2897" s="38" t="str">
        <f t="shared" si="123"/>
        <v>19年月日</v>
      </c>
    </row>
    <row r="2898" spans="12:16" x14ac:dyDescent="0.4">
      <c r="L2898" s="38" t="str">
        <f t="shared" si="124"/>
        <v/>
      </c>
      <c r="M2898" s="38" t="str">
        <f t="shared" si="125"/>
        <v/>
      </c>
      <c r="N2898" s="38" t="str">
        <f t="shared" si="126"/>
        <v/>
      </c>
      <c r="O2898" s="38" t="str">
        <f t="shared" si="127"/>
        <v/>
      </c>
      <c r="P2898" s="38" t="str">
        <f t="shared" si="123"/>
        <v>19年月日</v>
      </c>
    </row>
    <row r="2899" spans="12:16" x14ac:dyDescent="0.4">
      <c r="L2899" s="38" t="str">
        <f t="shared" si="124"/>
        <v/>
      </c>
      <c r="M2899" s="38" t="str">
        <f t="shared" si="125"/>
        <v/>
      </c>
      <c r="N2899" s="38" t="str">
        <f t="shared" si="126"/>
        <v/>
      </c>
      <c r="O2899" s="38" t="str">
        <f t="shared" si="127"/>
        <v/>
      </c>
      <c r="P2899" s="38" t="str">
        <f t="shared" si="123"/>
        <v>19年月日</v>
      </c>
    </row>
    <row r="2900" spans="12:16" x14ac:dyDescent="0.4">
      <c r="L2900" s="38" t="str">
        <f t="shared" si="124"/>
        <v/>
      </c>
      <c r="M2900" s="38" t="str">
        <f t="shared" si="125"/>
        <v/>
      </c>
      <c r="N2900" s="38" t="str">
        <f t="shared" si="126"/>
        <v/>
      </c>
      <c r="O2900" s="38" t="str">
        <f t="shared" si="127"/>
        <v/>
      </c>
      <c r="P2900" s="38" t="str">
        <f t="shared" si="123"/>
        <v>19年月日</v>
      </c>
    </row>
    <row r="2901" spans="12:16" x14ac:dyDescent="0.4">
      <c r="L2901" s="38" t="str">
        <f t="shared" si="124"/>
        <v/>
      </c>
      <c r="M2901" s="38" t="str">
        <f t="shared" si="125"/>
        <v/>
      </c>
      <c r="N2901" s="38" t="str">
        <f t="shared" si="126"/>
        <v/>
      </c>
      <c r="O2901" s="38" t="str">
        <f t="shared" si="127"/>
        <v/>
      </c>
      <c r="P2901" s="38" t="str">
        <f t="shared" si="123"/>
        <v>19年月日</v>
      </c>
    </row>
    <row r="2902" spans="12:16" x14ac:dyDescent="0.4">
      <c r="L2902" s="38" t="str">
        <f t="shared" si="124"/>
        <v/>
      </c>
      <c r="M2902" s="38" t="str">
        <f t="shared" si="125"/>
        <v/>
      </c>
      <c r="N2902" s="38" t="str">
        <f t="shared" si="126"/>
        <v/>
      </c>
      <c r="O2902" s="38" t="str">
        <f t="shared" si="127"/>
        <v/>
      </c>
      <c r="P2902" s="38" t="str">
        <f t="shared" si="123"/>
        <v>19年月日</v>
      </c>
    </row>
    <row r="2903" spans="12:16" x14ac:dyDescent="0.4">
      <c r="L2903" s="38" t="str">
        <f t="shared" si="124"/>
        <v/>
      </c>
      <c r="M2903" s="38" t="str">
        <f t="shared" si="125"/>
        <v/>
      </c>
      <c r="N2903" s="38" t="str">
        <f t="shared" si="126"/>
        <v/>
      </c>
      <c r="O2903" s="38" t="str">
        <f t="shared" si="127"/>
        <v/>
      </c>
      <c r="P2903" s="38" t="str">
        <f t="shared" si="123"/>
        <v>19年月日</v>
      </c>
    </row>
    <row r="2904" spans="12:16" x14ac:dyDescent="0.4">
      <c r="L2904" s="38" t="str">
        <f t="shared" si="124"/>
        <v/>
      </c>
      <c r="M2904" s="38" t="str">
        <f t="shared" si="125"/>
        <v/>
      </c>
      <c r="N2904" s="38" t="str">
        <f t="shared" si="126"/>
        <v/>
      </c>
      <c r="O2904" s="38" t="str">
        <f t="shared" si="127"/>
        <v/>
      </c>
      <c r="P2904" s="38" t="str">
        <f t="shared" si="123"/>
        <v>19年月日</v>
      </c>
    </row>
    <row r="2905" spans="12:16" x14ac:dyDescent="0.4">
      <c r="L2905" s="38" t="str">
        <f t="shared" si="124"/>
        <v/>
      </c>
      <c r="M2905" s="38" t="str">
        <f t="shared" si="125"/>
        <v/>
      </c>
      <c r="N2905" s="38" t="str">
        <f t="shared" si="126"/>
        <v/>
      </c>
      <c r="O2905" s="38" t="str">
        <f t="shared" si="127"/>
        <v/>
      </c>
      <c r="P2905" s="38" t="str">
        <f t="shared" si="123"/>
        <v>19年月日</v>
      </c>
    </row>
    <row r="2906" spans="12:16" x14ac:dyDescent="0.4">
      <c r="L2906" s="38" t="str">
        <f t="shared" si="124"/>
        <v/>
      </c>
      <c r="M2906" s="38" t="str">
        <f t="shared" si="125"/>
        <v/>
      </c>
      <c r="N2906" s="38" t="str">
        <f t="shared" si="126"/>
        <v/>
      </c>
      <c r="O2906" s="38" t="str">
        <f t="shared" si="127"/>
        <v/>
      </c>
      <c r="P2906" s="38" t="str">
        <f t="shared" si="123"/>
        <v>19年月日</v>
      </c>
    </row>
    <row r="2907" spans="12:16" x14ac:dyDescent="0.4">
      <c r="L2907" s="38" t="str">
        <f t="shared" si="124"/>
        <v/>
      </c>
      <c r="M2907" s="38" t="str">
        <f t="shared" si="125"/>
        <v/>
      </c>
      <c r="N2907" s="38" t="str">
        <f t="shared" si="126"/>
        <v/>
      </c>
      <c r="O2907" s="38" t="str">
        <f t="shared" si="127"/>
        <v/>
      </c>
      <c r="P2907" s="38" t="str">
        <f t="shared" si="123"/>
        <v>19年月日</v>
      </c>
    </row>
    <row r="2908" spans="12:16" x14ac:dyDescent="0.4">
      <c r="L2908" s="38" t="str">
        <f t="shared" si="124"/>
        <v/>
      </c>
      <c r="M2908" s="38" t="str">
        <f t="shared" si="125"/>
        <v/>
      </c>
      <c r="N2908" s="38" t="str">
        <f t="shared" si="126"/>
        <v/>
      </c>
      <c r="O2908" s="38" t="str">
        <f t="shared" si="127"/>
        <v/>
      </c>
      <c r="P2908" s="38" t="str">
        <f t="shared" si="123"/>
        <v>19年月日</v>
      </c>
    </row>
    <row r="2909" spans="12:16" x14ac:dyDescent="0.4">
      <c r="L2909" s="38" t="str">
        <f t="shared" si="124"/>
        <v/>
      </c>
      <c r="M2909" s="38" t="str">
        <f t="shared" si="125"/>
        <v/>
      </c>
      <c r="N2909" s="38" t="str">
        <f t="shared" si="126"/>
        <v/>
      </c>
      <c r="O2909" s="38" t="str">
        <f t="shared" si="127"/>
        <v/>
      </c>
      <c r="P2909" s="38" t="str">
        <f t="shared" si="123"/>
        <v>19年月日</v>
      </c>
    </row>
    <row r="2910" spans="12:16" x14ac:dyDescent="0.4">
      <c r="L2910" s="38" t="str">
        <f t="shared" si="124"/>
        <v/>
      </c>
      <c r="M2910" s="38" t="str">
        <f t="shared" si="125"/>
        <v/>
      </c>
      <c r="N2910" s="38" t="str">
        <f t="shared" si="126"/>
        <v/>
      </c>
      <c r="O2910" s="38" t="str">
        <f t="shared" si="127"/>
        <v/>
      </c>
      <c r="P2910" s="38" t="str">
        <f t="shared" si="123"/>
        <v>19年月日</v>
      </c>
    </row>
    <row r="2911" spans="12:16" x14ac:dyDescent="0.4">
      <c r="L2911" s="38" t="str">
        <f t="shared" si="124"/>
        <v/>
      </c>
      <c r="M2911" s="38" t="str">
        <f t="shared" si="125"/>
        <v/>
      </c>
      <c r="N2911" s="38" t="str">
        <f t="shared" si="126"/>
        <v/>
      </c>
      <c r="O2911" s="38" t="str">
        <f t="shared" si="127"/>
        <v/>
      </c>
      <c r="P2911" s="38" t="str">
        <f t="shared" si="123"/>
        <v>19年月日</v>
      </c>
    </row>
    <row r="2912" spans="12:16" x14ac:dyDescent="0.4">
      <c r="L2912" s="38" t="str">
        <f t="shared" si="124"/>
        <v/>
      </c>
      <c r="M2912" s="38" t="str">
        <f t="shared" si="125"/>
        <v/>
      </c>
      <c r="N2912" s="38" t="str">
        <f t="shared" si="126"/>
        <v/>
      </c>
      <c r="O2912" s="38" t="str">
        <f t="shared" si="127"/>
        <v/>
      </c>
      <c r="P2912" s="38" t="str">
        <f t="shared" si="123"/>
        <v>19年月日</v>
      </c>
    </row>
    <row r="2913" spans="12:16" x14ac:dyDescent="0.4">
      <c r="L2913" s="38" t="str">
        <f t="shared" si="124"/>
        <v/>
      </c>
      <c r="M2913" s="38" t="str">
        <f t="shared" si="125"/>
        <v/>
      </c>
      <c r="N2913" s="38" t="str">
        <f t="shared" si="126"/>
        <v/>
      </c>
      <c r="O2913" s="38" t="str">
        <f t="shared" si="127"/>
        <v/>
      </c>
      <c r="P2913" s="38" t="str">
        <f t="shared" si="123"/>
        <v>19年月日</v>
      </c>
    </row>
    <row r="2914" spans="12:16" x14ac:dyDescent="0.4">
      <c r="L2914" s="38" t="str">
        <f t="shared" si="124"/>
        <v/>
      </c>
      <c r="M2914" s="38" t="str">
        <f t="shared" si="125"/>
        <v/>
      </c>
      <c r="N2914" s="38" t="str">
        <f t="shared" si="126"/>
        <v/>
      </c>
      <c r="O2914" s="38" t="str">
        <f t="shared" si="127"/>
        <v/>
      </c>
      <c r="P2914" s="38" t="str">
        <f t="shared" si="123"/>
        <v>19年月日</v>
      </c>
    </row>
    <row r="2915" spans="12:16" x14ac:dyDescent="0.4">
      <c r="L2915" s="38" t="str">
        <f t="shared" si="124"/>
        <v/>
      </c>
      <c r="M2915" s="38" t="str">
        <f t="shared" si="125"/>
        <v/>
      </c>
      <c r="N2915" s="38" t="str">
        <f t="shared" si="126"/>
        <v/>
      </c>
      <c r="O2915" s="38" t="str">
        <f t="shared" si="127"/>
        <v/>
      </c>
      <c r="P2915" s="38" t="str">
        <f t="shared" si="123"/>
        <v>19年月日</v>
      </c>
    </row>
    <row r="2916" spans="12:16" x14ac:dyDescent="0.4">
      <c r="L2916" s="38" t="str">
        <f t="shared" si="124"/>
        <v/>
      </c>
      <c r="M2916" s="38" t="str">
        <f t="shared" si="125"/>
        <v/>
      </c>
      <c r="N2916" s="38" t="str">
        <f t="shared" si="126"/>
        <v/>
      </c>
      <c r="O2916" s="38" t="str">
        <f t="shared" si="127"/>
        <v/>
      </c>
      <c r="P2916" s="38" t="str">
        <f t="shared" si="123"/>
        <v>19年月日</v>
      </c>
    </row>
    <row r="2917" spans="12:16" x14ac:dyDescent="0.4">
      <c r="L2917" s="38" t="str">
        <f t="shared" si="124"/>
        <v/>
      </c>
      <c r="M2917" s="38" t="str">
        <f t="shared" si="125"/>
        <v/>
      </c>
      <c r="N2917" s="38" t="str">
        <f t="shared" si="126"/>
        <v/>
      </c>
      <c r="O2917" s="38" t="str">
        <f t="shared" si="127"/>
        <v/>
      </c>
      <c r="P2917" s="38" t="str">
        <f t="shared" si="123"/>
        <v>19年月日</v>
      </c>
    </row>
    <row r="2918" spans="12:16" x14ac:dyDescent="0.4">
      <c r="L2918" s="38" t="str">
        <f t="shared" si="124"/>
        <v/>
      </c>
      <c r="M2918" s="38" t="str">
        <f t="shared" si="125"/>
        <v/>
      </c>
      <c r="N2918" s="38" t="str">
        <f t="shared" si="126"/>
        <v/>
      </c>
      <c r="O2918" s="38" t="str">
        <f t="shared" si="127"/>
        <v/>
      </c>
      <c r="P2918" s="38" t="str">
        <f t="shared" si="123"/>
        <v>19年月日</v>
      </c>
    </row>
    <row r="2919" spans="12:16" x14ac:dyDescent="0.4">
      <c r="L2919" s="38" t="str">
        <f t="shared" si="124"/>
        <v/>
      </c>
      <c r="M2919" s="38" t="str">
        <f t="shared" si="125"/>
        <v/>
      </c>
      <c r="N2919" s="38" t="str">
        <f t="shared" si="126"/>
        <v/>
      </c>
      <c r="O2919" s="38" t="str">
        <f t="shared" si="127"/>
        <v/>
      </c>
      <c r="P2919" s="38" t="str">
        <f t="shared" si="123"/>
        <v>19年月日</v>
      </c>
    </row>
    <row r="2920" spans="12:16" x14ac:dyDescent="0.4">
      <c r="L2920" s="38" t="str">
        <f t="shared" si="124"/>
        <v/>
      </c>
      <c r="M2920" s="38" t="str">
        <f t="shared" si="125"/>
        <v/>
      </c>
      <c r="N2920" s="38" t="str">
        <f t="shared" si="126"/>
        <v/>
      </c>
      <c r="O2920" s="38" t="str">
        <f t="shared" si="127"/>
        <v/>
      </c>
      <c r="P2920" s="38" t="str">
        <f t="shared" si="123"/>
        <v>19年月日</v>
      </c>
    </row>
    <row r="2921" spans="12:16" x14ac:dyDescent="0.4">
      <c r="L2921" s="38" t="str">
        <f t="shared" si="124"/>
        <v/>
      </c>
      <c r="M2921" s="38" t="str">
        <f t="shared" si="125"/>
        <v/>
      </c>
      <c r="N2921" s="38" t="str">
        <f t="shared" si="126"/>
        <v/>
      </c>
      <c r="O2921" s="38" t="str">
        <f t="shared" si="127"/>
        <v/>
      </c>
      <c r="P2921" s="38" t="str">
        <f t="shared" si="123"/>
        <v>19年月日</v>
      </c>
    </row>
    <row r="2922" spans="12:16" x14ac:dyDescent="0.4">
      <c r="L2922" s="38" t="str">
        <f t="shared" si="124"/>
        <v/>
      </c>
      <c r="M2922" s="38" t="str">
        <f t="shared" si="125"/>
        <v/>
      </c>
      <c r="N2922" s="38" t="str">
        <f t="shared" si="126"/>
        <v/>
      </c>
      <c r="O2922" s="38" t="str">
        <f t="shared" si="127"/>
        <v/>
      </c>
      <c r="P2922" s="38" t="str">
        <f t="shared" si="123"/>
        <v>19年月日</v>
      </c>
    </row>
    <row r="2923" spans="12:16" x14ac:dyDescent="0.4">
      <c r="L2923" s="38" t="str">
        <f t="shared" si="124"/>
        <v/>
      </c>
      <c r="M2923" s="38" t="str">
        <f t="shared" si="125"/>
        <v/>
      </c>
      <c r="N2923" s="38" t="str">
        <f t="shared" si="126"/>
        <v/>
      </c>
      <c r="O2923" s="38" t="str">
        <f t="shared" si="127"/>
        <v/>
      </c>
      <c r="P2923" s="38" t="str">
        <f t="shared" si="123"/>
        <v>19年月日</v>
      </c>
    </row>
    <row r="2924" spans="12:16" x14ac:dyDescent="0.4">
      <c r="L2924" s="38" t="str">
        <f t="shared" si="124"/>
        <v/>
      </c>
      <c r="M2924" s="38" t="str">
        <f t="shared" si="125"/>
        <v/>
      </c>
      <c r="N2924" s="38" t="str">
        <f t="shared" si="126"/>
        <v/>
      </c>
      <c r="O2924" s="38" t="str">
        <f t="shared" si="127"/>
        <v/>
      </c>
      <c r="P2924" s="38" t="str">
        <f t="shared" si="123"/>
        <v>19年月日</v>
      </c>
    </row>
    <row r="2925" spans="12:16" x14ac:dyDescent="0.4">
      <c r="L2925" s="38" t="str">
        <f t="shared" si="124"/>
        <v/>
      </c>
      <c r="M2925" s="38" t="str">
        <f t="shared" si="125"/>
        <v/>
      </c>
      <c r="N2925" s="38" t="str">
        <f t="shared" si="126"/>
        <v/>
      </c>
      <c r="O2925" s="38" t="str">
        <f t="shared" si="127"/>
        <v/>
      </c>
      <c r="P2925" s="38" t="str">
        <f t="shared" si="123"/>
        <v>19年月日</v>
      </c>
    </row>
    <row r="2926" spans="12:16" x14ac:dyDescent="0.4">
      <c r="L2926" s="38" t="str">
        <f t="shared" si="124"/>
        <v/>
      </c>
      <c r="M2926" s="38" t="str">
        <f t="shared" si="125"/>
        <v/>
      </c>
      <c r="N2926" s="38" t="str">
        <f t="shared" si="126"/>
        <v/>
      </c>
      <c r="O2926" s="38" t="str">
        <f t="shared" si="127"/>
        <v/>
      </c>
      <c r="P2926" s="38" t="str">
        <f t="shared" si="123"/>
        <v>19年月日</v>
      </c>
    </row>
    <row r="2927" spans="12:16" x14ac:dyDescent="0.4">
      <c r="L2927" s="38" t="str">
        <f t="shared" si="124"/>
        <v/>
      </c>
      <c r="M2927" s="38" t="str">
        <f t="shared" si="125"/>
        <v/>
      </c>
      <c r="N2927" s="38" t="str">
        <f t="shared" si="126"/>
        <v/>
      </c>
      <c r="O2927" s="38" t="str">
        <f t="shared" si="127"/>
        <v/>
      </c>
      <c r="P2927" s="38" t="str">
        <f t="shared" si="123"/>
        <v>19年月日</v>
      </c>
    </row>
    <row r="2928" spans="12:16" x14ac:dyDescent="0.4">
      <c r="L2928" s="38" t="str">
        <f t="shared" si="124"/>
        <v/>
      </c>
      <c r="M2928" s="38" t="str">
        <f t="shared" si="125"/>
        <v/>
      </c>
      <c r="N2928" s="38" t="str">
        <f t="shared" si="126"/>
        <v/>
      </c>
      <c r="O2928" s="38" t="str">
        <f t="shared" si="127"/>
        <v/>
      </c>
      <c r="P2928" s="38" t="str">
        <f t="shared" si="123"/>
        <v>19年月日</v>
      </c>
    </row>
    <row r="2929" spans="12:16" x14ac:dyDescent="0.4">
      <c r="L2929" s="38" t="str">
        <f t="shared" si="124"/>
        <v/>
      </c>
      <c r="M2929" s="38" t="str">
        <f t="shared" si="125"/>
        <v/>
      </c>
      <c r="N2929" s="38" t="str">
        <f t="shared" si="126"/>
        <v/>
      </c>
      <c r="O2929" s="38" t="str">
        <f t="shared" si="127"/>
        <v/>
      </c>
      <c r="P2929" s="38" t="str">
        <f t="shared" si="123"/>
        <v>19年月日</v>
      </c>
    </row>
    <row r="2930" spans="12:16" x14ac:dyDescent="0.4">
      <c r="L2930" s="38" t="str">
        <f t="shared" si="124"/>
        <v/>
      </c>
      <c r="M2930" s="38" t="str">
        <f t="shared" si="125"/>
        <v/>
      </c>
      <c r="N2930" s="38" t="str">
        <f t="shared" si="126"/>
        <v/>
      </c>
      <c r="O2930" s="38" t="str">
        <f t="shared" si="127"/>
        <v/>
      </c>
      <c r="P2930" s="38" t="str">
        <f t="shared" si="123"/>
        <v>19年月日</v>
      </c>
    </row>
    <row r="2931" spans="12:16" x14ac:dyDescent="0.4">
      <c r="L2931" s="38" t="str">
        <f t="shared" si="124"/>
        <v/>
      </c>
      <c r="M2931" s="38" t="str">
        <f t="shared" si="125"/>
        <v/>
      </c>
      <c r="N2931" s="38" t="str">
        <f t="shared" si="126"/>
        <v/>
      </c>
      <c r="O2931" s="38" t="str">
        <f t="shared" si="127"/>
        <v/>
      </c>
      <c r="P2931" s="38" t="str">
        <f t="shared" si="123"/>
        <v>19年月日</v>
      </c>
    </row>
    <row r="2932" spans="12:16" x14ac:dyDescent="0.4">
      <c r="L2932" s="38" t="str">
        <f t="shared" si="124"/>
        <v/>
      </c>
      <c r="M2932" s="38" t="str">
        <f t="shared" si="125"/>
        <v/>
      </c>
      <c r="N2932" s="38" t="str">
        <f t="shared" si="126"/>
        <v/>
      </c>
      <c r="O2932" s="38" t="str">
        <f t="shared" si="127"/>
        <v/>
      </c>
      <c r="P2932" s="38" t="str">
        <f t="shared" si="123"/>
        <v>19年月日</v>
      </c>
    </row>
    <row r="2933" spans="12:16" x14ac:dyDescent="0.4">
      <c r="L2933" s="38" t="str">
        <f t="shared" si="124"/>
        <v/>
      </c>
      <c r="M2933" s="38" t="str">
        <f t="shared" si="125"/>
        <v/>
      </c>
      <c r="N2933" s="38" t="str">
        <f t="shared" si="126"/>
        <v/>
      </c>
      <c r="O2933" s="38" t="str">
        <f t="shared" si="127"/>
        <v/>
      </c>
      <c r="P2933" s="38" t="str">
        <f t="shared" si="123"/>
        <v>19年月日</v>
      </c>
    </row>
    <row r="2934" spans="12:16" x14ac:dyDescent="0.4">
      <c r="L2934" s="38" t="str">
        <f t="shared" si="124"/>
        <v/>
      </c>
      <c r="M2934" s="38" t="str">
        <f t="shared" si="125"/>
        <v/>
      </c>
      <c r="N2934" s="38" t="str">
        <f t="shared" si="126"/>
        <v/>
      </c>
      <c r="O2934" s="38" t="str">
        <f t="shared" si="127"/>
        <v/>
      </c>
      <c r="P2934" s="38" t="str">
        <f t="shared" si="123"/>
        <v>19年月日</v>
      </c>
    </row>
    <row r="2935" spans="12:16" x14ac:dyDescent="0.4">
      <c r="L2935" s="38" t="str">
        <f t="shared" si="124"/>
        <v/>
      </c>
      <c r="M2935" s="38" t="str">
        <f t="shared" si="125"/>
        <v/>
      </c>
      <c r="N2935" s="38" t="str">
        <f t="shared" si="126"/>
        <v/>
      </c>
      <c r="O2935" s="38" t="str">
        <f t="shared" si="127"/>
        <v/>
      </c>
      <c r="P2935" s="38" t="str">
        <f t="shared" si="123"/>
        <v>19年月日</v>
      </c>
    </row>
    <row r="2936" spans="12:16" x14ac:dyDescent="0.4">
      <c r="L2936" s="38" t="str">
        <f t="shared" si="124"/>
        <v/>
      </c>
      <c r="M2936" s="38" t="str">
        <f t="shared" si="125"/>
        <v/>
      </c>
      <c r="N2936" s="38" t="str">
        <f t="shared" si="126"/>
        <v/>
      </c>
      <c r="O2936" s="38" t="str">
        <f t="shared" si="127"/>
        <v/>
      </c>
      <c r="P2936" s="38" t="str">
        <f t="shared" si="123"/>
        <v>19年月日</v>
      </c>
    </row>
    <row r="2937" spans="12:16" x14ac:dyDescent="0.4">
      <c r="L2937" s="38" t="str">
        <f t="shared" si="124"/>
        <v/>
      </c>
      <c r="M2937" s="38" t="str">
        <f t="shared" si="125"/>
        <v/>
      </c>
      <c r="N2937" s="38" t="str">
        <f t="shared" si="126"/>
        <v/>
      </c>
      <c r="O2937" s="38" t="str">
        <f t="shared" si="127"/>
        <v/>
      </c>
      <c r="P2937" s="38" t="str">
        <f t="shared" si="123"/>
        <v>19年月日</v>
      </c>
    </row>
    <row r="2938" spans="12:16" x14ac:dyDescent="0.4">
      <c r="L2938" s="38" t="str">
        <f t="shared" si="124"/>
        <v/>
      </c>
      <c r="M2938" s="38" t="str">
        <f t="shared" si="125"/>
        <v/>
      </c>
      <c r="N2938" s="38" t="str">
        <f t="shared" si="126"/>
        <v/>
      </c>
      <c r="O2938" s="38" t="str">
        <f t="shared" si="127"/>
        <v/>
      </c>
      <c r="P2938" s="38" t="str">
        <f t="shared" si="123"/>
        <v>19年月日</v>
      </c>
    </row>
    <row r="2939" spans="12:16" x14ac:dyDescent="0.4">
      <c r="L2939" s="38" t="str">
        <f t="shared" si="124"/>
        <v/>
      </c>
      <c r="M2939" s="38" t="str">
        <f t="shared" si="125"/>
        <v/>
      </c>
      <c r="N2939" s="38" t="str">
        <f t="shared" si="126"/>
        <v/>
      </c>
      <c r="O2939" s="38" t="str">
        <f t="shared" si="127"/>
        <v/>
      </c>
      <c r="P2939" s="38" t="str">
        <f t="shared" si="123"/>
        <v>19年月日</v>
      </c>
    </row>
    <row r="2940" spans="12:16" x14ac:dyDescent="0.4">
      <c r="L2940" s="38" t="str">
        <f t="shared" si="124"/>
        <v/>
      </c>
      <c r="M2940" s="38" t="str">
        <f t="shared" si="125"/>
        <v/>
      </c>
      <c r="N2940" s="38" t="str">
        <f t="shared" si="126"/>
        <v/>
      </c>
      <c r="O2940" s="38" t="str">
        <f t="shared" si="127"/>
        <v/>
      </c>
      <c r="P2940" s="38" t="str">
        <f t="shared" si="123"/>
        <v>19年月日</v>
      </c>
    </row>
    <row r="2941" spans="12:16" x14ac:dyDescent="0.4">
      <c r="L2941" s="38" t="str">
        <f t="shared" si="124"/>
        <v/>
      </c>
      <c r="M2941" s="38" t="str">
        <f t="shared" si="125"/>
        <v/>
      </c>
      <c r="N2941" s="38" t="str">
        <f t="shared" si="126"/>
        <v/>
      </c>
      <c r="O2941" s="38" t="str">
        <f t="shared" si="127"/>
        <v/>
      </c>
      <c r="P2941" s="38" t="str">
        <f t="shared" si="123"/>
        <v>19年月日</v>
      </c>
    </row>
    <row r="2942" spans="12:16" x14ac:dyDescent="0.4">
      <c r="L2942" s="38" t="str">
        <f t="shared" si="124"/>
        <v/>
      </c>
      <c r="M2942" s="38" t="str">
        <f t="shared" si="125"/>
        <v/>
      </c>
      <c r="N2942" s="38" t="str">
        <f t="shared" si="126"/>
        <v/>
      </c>
      <c r="O2942" s="38" t="str">
        <f t="shared" si="127"/>
        <v/>
      </c>
      <c r="P2942" s="38" t="str">
        <f t="shared" si="123"/>
        <v>19年月日</v>
      </c>
    </row>
    <row r="2943" spans="12:16" x14ac:dyDescent="0.4">
      <c r="L2943" s="38" t="str">
        <f t="shared" si="124"/>
        <v/>
      </c>
      <c r="M2943" s="38" t="str">
        <f t="shared" si="125"/>
        <v/>
      </c>
      <c r="N2943" s="38" t="str">
        <f t="shared" si="126"/>
        <v/>
      </c>
      <c r="O2943" s="38" t="str">
        <f t="shared" si="127"/>
        <v/>
      </c>
      <c r="P2943" s="38" t="str">
        <f t="shared" si="123"/>
        <v>19年月日</v>
      </c>
    </row>
    <row r="2944" spans="12:16" x14ac:dyDescent="0.4">
      <c r="L2944" s="38" t="str">
        <f t="shared" si="124"/>
        <v/>
      </c>
      <c r="M2944" s="38" t="str">
        <f t="shared" si="125"/>
        <v/>
      </c>
      <c r="N2944" s="38" t="str">
        <f t="shared" si="126"/>
        <v/>
      </c>
      <c r="O2944" s="38" t="str">
        <f t="shared" si="127"/>
        <v/>
      </c>
      <c r="P2944" s="38" t="str">
        <f t="shared" si="123"/>
        <v>19年月日</v>
      </c>
    </row>
    <row r="2945" spans="12:16" x14ac:dyDescent="0.4">
      <c r="L2945" s="38" t="str">
        <f t="shared" si="124"/>
        <v/>
      </c>
      <c r="M2945" s="38" t="str">
        <f t="shared" si="125"/>
        <v/>
      </c>
      <c r="N2945" s="38" t="str">
        <f t="shared" si="126"/>
        <v/>
      </c>
      <c r="O2945" s="38" t="str">
        <f t="shared" si="127"/>
        <v/>
      </c>
      <c r="P2945" s="38" t="str">
        <f t="shared" si="123"/>
        <v>19年月日</v>
      </c>
    </row>
    <row r="2946" spans="12:16" x14ac:dyDescent="0.4">
      <c r="L2946" s="38" t="str">
        <f t="shared" si="124"/>
        <v/>
      </c>
      <c r="M2946" s="38" t="str">
        <f t="shared" si="125"/>
        <v/>
      </c>
      <c r="N2946" s="38" t="str">
        <f t="shared" si="126"/>
        <v/>
      </c>
      <c r="O2946" s="38" t="str">
        <f t="shared" si="127"/>
        <v/>
      </c>
      <c r="P2946" s="38" t="str">
        <f t="shared" si="123"/>
        <v>19年月日</v>
      </c>
    </row>
    <row r="2947" spans="12:16" x14ac:dyDescent="0.4">
      <c r="L2947" s="38" t="str">
        <f t="shared" si="124"/>
        <v/>
      </c>
      <c r="M2947" s="38" t="str">
        <f t="shared" si="125"/>
        <v/>
      </c>
      <c r="N2947" s="38" t="str">
        <f t="shared" si="126"/>
        <v/>
      </c>
      <c r="O2947" s="38" t="str">
        <f t="shared" si="127"/>
        <v/>
      </c>
      <c r="P2947" s="38" t="str">
        <f t="shared" ref="P2947:P3000" si="128">IF(LEFT($E2947,1)="0","20","19")&amp;LEFT($E2947,2)&amp;"年"&amp;MID($E2947,3,2)&amp;"月"&amp;RIGHT($E2947,2)&amp;"日"</f>
        <v>19年月日</v>
      </c>
    </row>
    <row r="2948" spans="12:16" x14ac:dyDescent="0.4">
      <c r="L2948" s="38" t="str">
        <f t="shared" si="124"/>
        <v/>
      </c>
      <c r="M2948" s="38" t="str">
        <f t="shared" si="125"/>
        <v/>
      </c>
      <c r="N2948" s="38" t="str">
        <f t="shared" si="126"/>
        <v/>
      </c>
      <c r="O2948" s="38" t="str">
        <f t="shared" si="127"/>
        <v/>
      </c>
      <c r="P2948" s="38" t="str">
        <f t="shared" si="128"/>
        <v>19年月日</v>
      </c>
    </row>
    <row r="2949" spans="12:16" x14ac:dyDescent="0.4">
      <c r="L2949" s="38" t="str">
        <f t="shared" si="124"/>
        <v/>
      </c>
      <c r="M2949" s="38" t="str">
        <f t="shared" si="125"/>
        <v/>
      </c>
      <c r="N2949" s="38" t="str">
        <f t="shared" si="126"/>
        <v/>
      </c>
      <c r="O2949" s="38" t="str">
        <f t="shared" si="127"/>
        <v/>
      </c>
      <c r="P2949" s="38" t="str">
        <f t="shared" si="128"/>
        <v>19年月日</v>
      </c>
    </row>
    <row r="2950" spans="12:16" x14ac:dyDescent="0.4">
      <c r="L2950" s="38" t="str">
        <f t="shared" si="124"/>
        <v/>
      </c>
      <c r="M2950" s="38" t="str">
        <f t="shared" si="125"/>
        <v/>
      </c>
      <c r="N2950" s="38" t="str">
        <f t="shared" si="126"/>
        <v/>
      </c>
      <c r="O2950" s="38" t="str">
        <f t="shared" si="127"/>
        <v/>
      </c>
      <c r="P2950" s="38" t="str">
        <f t="shared" si="128"/>
        <v>19年月日</v>
      </c>
    </row>
    <row r="2951" spans="12:16" x14ac:dyDescent="0.4">
      <c r="L2951" s="38" t="str">
        <f t="shared" si="124"/>
        <v/>
      </c>
      <c r="M2951" s="38" t="str">
        <f t="shared" si="125"/>
        <v/>
      </c>
      <c r="N2951" s="38" t="str">
        <f t="shared" si="126"/>
        <v/>
      </c>
      <c r="O2951" s="38" t="str">
        <f t="shared" si="127"/>
        <v/>
      </c>
      <c r="P2951" s="38" t="str">
        <f t="shared" si="128"/>
        <v>19年月日</v>
      </c>
    </row>
    <row r="2952" spans="12:16" x14ac:dyDescent="0.4">
      <c r="L2952" s="38" t="str">
        <f t="shared" si="124"/>
        <v/>
      </c>
      <c r="M2952" s="38" t="str">
        <f t="shared" si="125"/>
        <v/>
      </c>
      <c r="N2952" s="38" t="str">
        <f t="shared" si="126"/>
        <v/>
      </c>
      <c r="O2952" s="38" t="str">
        <f t="shared" si="127"/>
        <v/>
      </c>
      <c r="P2952" s="38" t="str">
        <f t="shared" si="128"/>
        <v>19年月日</v>
      </c>
    </row>
    <row r="2953" spans="12:16" x14ac:dyDescent="0.4">
      <c r="L2953" s="38" t="str">
        <f t="shared" ref="L2953:L3000" si="129">IF($B2953="","",$C2953&amp;" ("&amp;$F2953&amp;")")</f>
        <v/>
      </c>
      <c r="M2953" s="38" t="str">
        <f t="shared" ref="M2953:M3000" si="130">IF($B2953="","",LEFT($E2953,2))</f>
        <v/>
      </c>
      <c r="N2953" s="38" t="str">
        <f t="shared" ref="N2953:N3000" si="131">IF($B2953="","",$I2953&amp;" "&amp;$H2953&amp;" ("&amp;$M2953&amp;")")</f>
        <v/>
      </c>
      <c r="O2953" s="38" t="str">
        <f t="shared" ref="O2953:O3000" si="132">IF($B2953="","",$O2952+1)</f>
        <v/>
      </c>
      <c r="P2953" s="38" t="str">
        <f t="shared" si="128"/>
        <v>19年月日</v>
      </c>
    </row>
    <row r="2954" spans="12:16" x14ac:dyDescent="0.4">
      <c r="L2954" s="38" t="str">
        <f t="shared" si="129"/>
        <v/>
      </c>
      <c r="M2954" s="38" t="str">
        <f t="shared" si="130"/>
        <v/>
      </c>
      <c r="N2954" s="38" t="str">
        <f t="shared" si="131"/>
        <v/>
      </c>
      <c r="O2954" s="38" t="str">
        <f t="shared" si="132"/>
        <v/>
      </c>
      <c r="P2954" s="38" t="str">
        <f t="shared" si="128"/>
        <v>19年月日</v>
      </c>
    </row>
    <row r="2955" spans="12:16" x14ac:dyDescent="0.4">
      <c r="L2955" s="38" t="str">
        <f t="shared" si="129"/>
        <v/>
      </c>
      <c r="M2955" s="38" t="str">
        <f t="shared" si="130"/>
        <v/>
      </c>
      <c r="N2955" s="38" t="str">
        <f t="shared" si="131"/>
        <v/>
      </c>
      <c r="O2955" s="38" t="str">
        <f t="shared" si="132"/>
        <v/>
      </c>
      <c r="P2955" s="38" t="str">
        <f t="shared" si="128"/>
        <v>19年月日</v>
      </c>
    </row>
    <row r="2956" spans="12:16" x14ac:dyDescent="0.4">
      <c r="L2956" s="38" t="str">
        <f t="shared" si="129"/>
        <v/>
      </c>
      <c r="M2956" s="38" t="str">
        <f t="shared" si="130"/>
        <v/>
      </c>
      <c r="N2956" s="38" t="str">
        <f t="shared" si="131"/>
        <v/>
      </c>
      <c r="O2956" s="38" t="str">
        <f t="shared" si="132"/>
        <v/>
      </c>
      <c r="P2956" s="38" t="str">
        <f t="shared" si="128"/>
        <v>19年月日</v>
      </c>
    </row>
    <row r="2957" spans="12:16" x14ac:dyDescent="0.4">
      <c r="L2957" s="38" t="str">
        <f t="shared" si="129"/>
        <v/>
      </c>
      <c r="M2957" s="38" t="str">
        <f t="shared" si="130"/>
        <v/>
      </c>
      <c r="N2957" s="38" t="str">
        <f t="shared" si="131"/>
        <v/>
      </c>
      <c r="O2957" s="38" t="str">
        <f t="shared" si="132"/>
        <v/>
      </c>
      <c r="P2957" s="38" t="str">
        <f t="shared" si="128"/>
        <v>19年月日</v>
      </c>
    </row>
    <row r="2958" spans="12:16" x14ac:dyDescent="0.4">
      <c r="L2958" s="38" t="str">
        <f t="shared" si="129"/>
        <v/>
      </c>
      <c r="M2958" s="38" t="str">
        <f t="shared" si="130"/>
        <v/>
      </c>
      <c r="N2958" s="38" t="str">
        <f t="shared" si="131"/>
        <v/>
      </c>
      <c r="O2958" s="38" t="str">
        <f t="shared" si="132"/>
        <v/>
      </c>
      <c r="P2958" s="38" t="str">
        <f t="shared" si="128"/>
        <v>19年月日</v>
      </c>
    </row>
    <row r="2959" spans="12:16" x14ac:dyDescent="0.4">
      <c r="L2959" s="38" t="str">
        <f t="shared" si="129"/>
        <v/>
      </c>
      <c r="M2959" s="38" t="str">
        <f t="shared" si="130"/>
        <v/>
      </c>
      <c r="N2959" s="38" t="str">
        <f t="shared" si="131"/>
        <v/>
      </c>
      <c r="O2959" s="38" t="str">
        <f t="shared" si="132"/>
        <v/>
      </c>
      <c r="P2959" s="38" t="str">
        <f t="shared" si="128"/>
        <v>19年月日</v>
      </c>
    </row>
    <row r="2960" spans="12:16" x14ac:dyDescent="0.4">
      <c r="L2960" s="38" t="str">
        <f t="shared" si="129"/>
        <v/>
      </c>
      <c r="M2960" s="38" t="str">
        <f t="shared" si="130"/>
        <v/>
      </c>
      <c r="N2960" s="38" t="str">
        <f t="shared" si="131"/>
        <v/>
      </c>
      <c r="O2960" s="38" t="str">
        <f t="shared" si="132"/>
        <v/>
      </c>
      <c r="P2960" s="38" t="str">
        <f t="shared" si="128"/>
        <v>19年月日</v>
      </c>
    </row>
    <row r="2961" spans="12:16" x14ac:dyDescent="0.4">
      <c r="L2961" s="38" t="str">
        <f t="shared" si="129"/>
        <v/>
      </c>
      <c r="M2961" s="38" t="str">
        <f t="shared" si="130"/>
        <v/>
      </c>
      <c r="N2961" s="38" t="str">
        <f t="shared" si="131"/>
        <v/>
      </c>
      <c r="O2961" s="38" t="str">
        <f t="shared" si="132"/>
        <v/>
      </c>
      <c r="P2961" s="38" t="str">
        <f t="shared" si="128"/>
        <v>19年月日</v>
      </c>
    </row>
    <row r="2962" spans="12:16" x14ac:dyDescent="0.4">
      <c r="L2962" s="38" t="str">
        <f t="shared" si="129"/>
        <v/>
      </c>
      <c r="M2962" s="38" t="str">
        <f t="shared" si="130"/>
        <v/>
      </c>
      <c r="N2962" s="38" t="str">
        <f t="shared" si="131"/>
        <v/>
      </c>
      <c r="O2962" s="38" t="str">
        <f t="shared" si="132"/>
        <v/>
      </c>
      <c r="P2962" s="38" t="str">
        <f t="shared" si="128"/>
        <v>19年月日</v>
      </c>
    </row>
    <row r="2963" spans="12:16" x14ac:dyDescent="0.4">
      <c r="L2963" s="38" t="str">
        <f t="shared" si="129"/>
        <v/>
      </c>
      <c r="M2963" s="38" t="str">
        <f t="shared" si="130"/>
        <v/>
      </c>
      <c r="N2963" s="38" t="str">
        <f t="shared" si="131"/>
        <v/>
      </c>
      <c r="O2963" s="38" t="str">
        <f t="shared" si="132"/>
        <v/>
      </c>
      <c r="P2963" s="38" t="str">
        <f t="shared" si="128"/>
        <v>19年月日</v>
      </c>
    </row>
    <row r="2964" spans="12:16" x14ac:dyDescent="0.4">
      <c r="L2964" s="38" t="str">
        <f t="shared" si="129"/>
        <v/>
      </c>
      <c r="M2964" s="38" t="str">
        <f t="shared" si="130"/>
        <v/>
      </c>
      <c r="N2964" s="38" t="str">
        <f t="shared" si="131"/>
        <v/>
      </c>
      <c r="O2964" s="38" t="str">
        <f t="shared" si="132"/>
        <v/>
      </c>
      <c r="P2964" s="38" t="str">
        <f t="shared" si="128"/>
        <v>19年月日</v>
      </c>
    </row>
    <row r="2965" spans="12:16" x14ac:dyDescent="0.4">
      <c r="L2965" s="38" t="str">
        <f t="shared" si="129"/>
        <v/>
      </c>
      <c r="M2965" s="38" t="str">
        <f t="shared" si="130"/>
        <v/>
      </c>
      <c r="N2965" s="38" t="str">
        <f t="shared" si="131"/>
        <v/>
      </c>
      <c r="O2965" s="38" t="str">
        <f t="shared" si="132"/>
        <v/>
      </c>
      <c r="P2965" s="38" t="str">
        <f t="shared" si="128"/>
        <v>19年月日</v>
      </c>
    </row>
    <row r="2966" spans="12:16" x14ac:dyDescent="0.4">
      <c r="L2966" s="38" t="str">
        <f t="shared" si="129"/>
        <v/>
      </c>
      <c r="M2966" s="38" t="str">
        <f t="shared" si="130"/>
        <v/>
      </c>
      <c r="N2966" s="38" t="str">
        <f t="shared" si="131"/>
        <v/>
      </c>
      <c r="O2966" s="38" t="str">
        <f t="shared" si="132"/>
        <v/>
      </c>
      <c r="P2966" s="38" t="str">
        <f t="shared" si="128"/>
        <v>19年月日</v>
      </c>
    </row>
    <row r="2967" spans="12:16" x14ac:dyDescent="0.4">
      <c r="L2967" s="38" t="str">
        <f t="shared" si="129"/>
        <v/>
      </c>
      <c r="M2967" s="38" t="str">
        <f t="shared" si="130"/>
        <v/>
      </c>
      <c r="N2967" s="38" t="str">
        <f t="shared" si="131"/>
        <v/>
      </c>
      <c r="O2967" s="38" t="str">
        <f t="shared" si="132"/>
        <v/>
      </c>
      <c r="P2967" s="38" t="str">
        <f t="shared" si="128"/>
        <v>19年月日</v>
      </c>
    </row>
    <row r="2968" spans="12:16" x14ac:dyDescent="0.4">
      <c r="L2968" s="38" t="str">
        <f t="shared" si="129"/>
        <v/>
      </c>
      <c r="M2968" s="38" t="str">
        <f t="shared" si="130"/>
        <v/>
      </c>
      <c r="N2968" s="38" t="str">
        <f t="shared" si="131"/>
        <v/>
      </c>
      <c r="O2968" s="38" t="str">
        <f t="shared" si="132"/>
        <v/>
      </c>
      <c r="P2968" s="38" t="str">
        <f t="shared" si="128"/>
        <v>19年月日</v>
      </c>
    </row>
    <row r="2969" spans="12:16" x14ac:dyDescent="0.4">
      <c r="L2969" s="38" t="str">
        <f t="shared" si="129"/>
        <v/>
      </c>
      <c r="M2969" s="38" t="str">
        <f t="shared" si="130"/>
        <v/>
      </c>
      <c r="N2969" s="38" t="str">
        <f t="shared" si="131"/>
        <v/>
      </c>
      <c r="O2969" s="38" t="str">
        <f t="shared" si="132"/>
        <v/>
      </c>
      <c r="P2969" s="38" t="str">
        <f t="shared" si="128"/>
        <v>19年月日</v>
      </c>
    </row>
    <row r="2970" spans="12:16" x14ac:dyDescent="0.4">
      <c r="L2970" s="38" t="str">
        <f t="shared" si="129"/>
        <v/>
      </c>
      <c r="M2970" s="38" t="str">
        <f t="shared" si="130"/>
        <v/>
      </c>
      <c r="N2970" s="38" t="str">
        <f t="shared" si="131"/>
        <v/>
      </c>
      <c r="O2970" s="38" t="str">
        <f t="shared" si="132"/>
        <v/>
      </c>
      <c r="P2970" s="38" t="str">
        <f t="shared" si="128"/>
        <v>19年月日</v>
      </c>
    </row>
    <row r="2971" spans="12:16" x14ac:dyDescent="0.4">
      <c r="L2971" s="38" t="str">
        <f t="shared" si="129"/>
        <v/>
      </c>
      <c r="M2971" s="38" t="str">
        <f t="shared" si="130"/>
        <v/>
      </c>
      <c r="N2971" s="38" t="str">
        <f t="shared" si="131"/>
        <v/>
      </c>
      <c r="O2971" s="38" t="str">
        <f t="shared" si="132"/>
        <v/>
      </c>
      <c r="P2971" s="38" t="str">
        <f t="shared" si="128"/>
        <v>19年月日</v>
      </c>
    </row>
    <row r="2972" spans="12:16" x14ac:dyDescent="0.4">
      <c r="L2972" s="38" t="str">
        <f t="shared" si="129"/>
        <v/>
      </c>
      <c r="M2972" s="38" t="str">
        <f t="shared" si="130"/>
        <v/>
      </c>
      <c r="N2972" s="38" t="str">
        <f t="shared" si="131"/>
        <v/>
      </c>
      <c r="O2972" s="38" t="str">
        <f t="shared" si="132"/>
        <v/>
      </c>
      <c r="P2972" s="38" t="str">
        <f t="shared" si="128"/>
        <v>19年月日</v>
      </c>
    </row>
    <row r="2973" spans="12:16" x14ac:dyDescent="0.4">
      <c r="L2973" s="38" t="str">
        <f t="shared" si="129"/>
        <v/>
      </c>
      <c r="M2973" s="38" t="str">
        <f t="shared" si="130"/>
        <v/>
      </c>
      <c r="N2973" s="38" t="str">
        <f t="shared" si="131"/>
        <v/>
      </c>
      <c r="O2973" s="38" t="str">
        <f t="shared" si="132"/>
        <v/>
      </c>
      <c r="P2973" s="38" t="str">
        <f t="shared" si="128"/>
        <v>19年月日</v>
      </c>
    </row>
    <row r="2974" spans="12:16" x14ac:dyDescent="0.4">
      <c r="L2974" s="38" t="str">
        <f t="shared" si="129"/>
        <v/>
      </c>
      <c r="M2974" s="38" t="str">
        <f t="shared" si="130"/>
        <v/>
      </c>
      <c r="N2974" s="38" t="str">
        <f t="shared" si="131"/>
        <v/>
      </c>
      <c r="O2974" s="38" t="str">
        <f t="shared" si="132"/>
        <v/>
      </c>
      <c r="P2974" s="38" t="str">
        <f t="shared" si="128"/>
        <v>19年月日</v>
      </c>
    </row>
    <row r="2975" spans="12:16" x14ac:dyDescent="0.4">
      <c r="L2975" s="38" t="str">
        <f t="shared" si="129"/>
        <v/>
      </c>
      <c r="M2975" s="38" t="str">
        <f t="shared" si="130"/>
        <v/>
      </c>
      <c r="N2975" s="38" t="str">
        <f t="shared" si="131"/>
        <v/>
      </c>
      <c r="O2975" s="38" t="str">
        <f t="shared" si="132"/>
        <v/>
      </c>
      <c r="P2975" s="38" t="str">
        <f t="shared" si="128"/>
        <v>19年月日</v>
      </c>
    </row>
    <row r="2976" spans="12:16" x14ac:dyDescent="0.4">
      <c r="L2976" s="38" t="str">
        <f t="shared" si="129"/>
        <v/>
      </c>
      <c r="M2976" s="38" t="str">
        <f t="shared" si="130"/>
        <v/>
      </c>
      <c r="N2976" s="38" t="str">
        <f t="shared" si="131"/>
        <v/>
      </c>
      <c r="O2976" s="38" t="str">
        <f t="shared" si="132"/>
        <v/>
      </c>
      <c r="P2976" s="38" t="str">
        <f t="shared" si="128"/>
        <v>19年月日</v>
      </c>
    </row>
    <row r="2977" spans="12:16" x14ac:dyDescent="0.4">
      <c r="L2977" s="38" t="str">
        <f t="shared" si="129"/>
        <v/>
      </c>
      <c r="M2977" s="38" t="str">
        <f t="shared" si="130"/>
        <v/>
      </c>
      <c r="N2977" s="38" t="str">
        <f t="shared" si="131"/>
        <v/>
      </c>
      <c r="O2977" s="38" t="str">
        <f t="shared" si="132"/>
        <v/>
      </c>
      <c r="P2977" s="38" t="str">
        <f t="shared" si="128"/>
        <v>19年月日</v>
      </c>
    </row>
    <row r="2978" spans="12:16" x14ac:dyDescent="0.4">
      <c r="L2978" s="38" t="str">
        <f t="shared" si="129"/>
        <v/>
      </c>
      <c r="M2978" s="38" t="str">
        <f t="shared" si="130"/>
        <v/>
      </c>
      <c r="N2978" s="38" t="str">
        <f t="shared" si="131"/>
        <v/>
      </c>
      <c r="O2978" s="38" t="str">
        <f t="shared" si="132"/>
        <v/>
      </c>
      <c r="P2978" s="38" t="str">
        <f t="shared" si="128"/>
        <v>19年月日</v>
      </c>
    </row>
    <row r="2979" spans="12:16" x14ac:dyDescent="0.4">
      <c r="L2979" s="38" t="str">
        <f t="shared" si="129"/>
        <v/>
      </c>
      <c r="M2979" s="38" t="str">
        <f t="shared" si="130"/>
        <v/>
      </c>
      <c r="N2979" s="38" t="str">
        <f t="shared" si="131"/>
        <v/>
      </c>
      <c r="O2979" s="38" t="str">
        <f t="shared" si="132"/>
        <v/>
      </c>
      <c r="P2979" s="38" t="str">
        <f t="shared" si="128"/>
        <v>19年月日</v>
      </c>
    </row>
    <row r="2980" spans="12:16" x14ac:dyDescent="0.4">
      <c r="L2980" s="38" t="str">
        <f t="shared" si="129"/>
        <v/>
      </c>
      <c r="M2980" s="38" t="str">
        <f t="shared" si="130"/>
        <v/>
      </c>
      <c r="N2980" s="38" t="str">
        <f t="shared" si="131"/>
        <v/>
      </c>
      <c r="O2980" s="38" t="str">
        <f t="shared" si="132"/>
        <v/>
      </c>
      <c r="P2980" s="38" t="str">
        <f t="shared" si="128"/>
        <v>19年月日</v>
      </c>
    </row>
    <row r="2981" spans="12:16" x14ac:dyDescent="0.4">
      <c r="L2981" s="38" t="str">
        <f t="shared" si="129"/>
        <v/>
      </c>
      <c r="M2981" s="38" t="str">
        <f t="shared" si="130"/>
        <v/>
      </c>
      <c r="N2981" s="38" t="str">
        <f t="shared" si="131"/>
        <v/>
      </c>
      <c r="O2981" s="38" t="str">
        <f t="shared" si="132"/>
        <v/>
      </c>
      <c r="P2981" s="38" t="str">
        <f t="shared" si="128"/>
        <v>19年月日</v>
      </c>
    </row>
    <row r="2982" spans="12:16" x14ac:dyDescent="0.4">
      <c r="L2982" s="38" t="str">
        <f t="shared" si="129"/>
        <v/>
      </c>
      <c r="M2982" s="38" t="str">
        <f t="shared" si="130"/>
        <v/>
      </c>
      <c r="N2982" s="38" t="str">
        <f t="shared" si="131"/>
        <v/>
      </c>
      <c r="O2982" s="38" t="str">
        <f t="shared" si="132"/>
        <v/>
      </c>
      <c r="P2982" s="38" t="str">
        <f t="shared" si="128"/>
        <v>19年月日</v>
      </c>
    </row>
    <row r="2983" spans="12:16" x14ac:dyDescent="0.4">
      <c r="L2983" s="38" t="str">
        <f t="shared" si="129"/>
        <v/>
      </c>
      <c r="M2983" s="38" t="str">
        <f t="shared" si="130"/>
        <v/>
      </c>
      <c r="N2983" s="38" t="str">
        <f t="shared" si="131"/>
        <v/>
      </c>
      <c r="O2983" s="38" t="str">
        <f t="shared" si="132"/>
        <v/>
      </c>
      <c r="P2983" s="38" t="str">
        <f t="shared" si="128"/>
        <v>19年月日</v>
      </c>
    </row>
    <row r="2984" spans="12:16" x14ac:dyDescent="0.4">
      <c r="L2984" s="38" t="str">
        <f t="shared" si="129"/>
        <v/>
      </c>
      <c r="M2984" s="38" t="str">
        <f t="shared" si="130"/>
        <v/>
      </c>
      <c r="N2984" s="38" t="str">
        <f t="shared" si="131"/>
        <v/>
      </c>
      <c r="O2984" s="38" t="str">
        <f t="shared" si="132"/>
        <v/>
      </c>
      <c r="P2984" s="38" t="str">
        <f t="shared" si="128"/>
        <v>19年月日</v>
      </c>
    </row>
    <row r="2985" spans="12:16" x14ac:dyDescent="0.4">
      <c r="L2985" s="38" t="str">
        <f t="shared" si="129"/>
        <v/>
      </c>
      <c r="M2985" s="38" t="str">
        <f t="shared" si="130"/>
        <v/>
      </c>
      <c r="N2985" s="38" t="str">
        <f t="shared" si="131"/>
        <v/>
      </c>
      <c r="O2985" s="38" t="str">
        <f t="shared" si="132"/>
        <v/>
      </c>
      <c r="P2985" s="38" t="str">
        <f t="shared" si="128"/>
        <v>19年月日</v>
      </c>
    </row>
    <row r="2986" spans="12:16" x14ac:dyDescent="0.4">
      <c r="L2986" s="38" t="str">
        <f t="shared" si="129"/>
        <v/>
      </c>
      <c r="M2986" s="38" t="str">
        <f t="shared" si="130"/>
        <v/>
      </c>
      <c r="N2986" s="38" t="str">
        <f t="shared" si="131"/>
        <v/>
      </c>
      <c r="O2986" s="38" t="str">
        <f t="shared" si="132"/>
        <v/>
      </c>
      <c r="P2986" s="38" t="str">
        <f t="shared" si="128"/>
        <v>19年月日</v>
      </c>
    </row>
    <row r="2987" spans="12:16" x14ac:dyDescent="0.4">
      <c r="L2987" s="38" t="str">
        <f t="shared" si="129"/>
        <v/>
      </c>
      <c r="M2987" s="38" t="str">
        <f t="shared" si="130"/>
        <v/>
      </c>
      <c r="N2987" s="38" t="str">
        <f t="shared" si="131"/>
        <v/>
      </c>
      <c r="O2987" s="38" t="str">
        <f t="shared" si="132"/>
        <v/>
      </c>
      <c r="P2987" s="38" t="str">
        <f t="shared" si="128"/>
        <v>19年月日</v>
      </c>
    </row>
    <row r="2988" spans="12:16" x14ac:dyDescent="0.4">
      <c r="L2988" s="38" t="str">
        <f t="shared" si="129"/>
        <v/>
      </c>
      <c r="M2988" s="38" t="str">
        <f t="shared" si="130"/>
        <v/>
      </c>
      <c r="N2988" s="38" t="str">
        <f t="shared" si="131"/>
        <v/>
      </c>
      <c r="O2988" s="38" t="str">
        <f t="shared" si="132"/>
        <v/>
      </c>
      <c r="P2988" s="38" t="str">
        <f t="shared" si="128"/>
        <v>19年月日</v>
      </c>
    </row>
    <row r="2989" spans="12:16" x14ac:dyDescent="0.4">
      <c r="L2989" s="38" t="str">
        <f t="shared" si="129"/>
        <v/>
      </c>
      <c r="M2989" s="38" t="str">
        <f t="shared" si="130"/>
        <v/>
      </c>
      <c r="N2989" s="38" t="str">
        <f t="shared" si="131"/>
        <v/>
      </c>
      <c r="O2989" s="38" t="str">
        <f t="shared" si="132"/>
        <v/>
      </c>
      <c r="P2989" s="38" t="str">
        <f t="shared" si="128"/>
        <v>19年月日</v>
      </c>
    </row>
    <row r="2990" spans="12:16" x14ac:dyDescent="0.4">
      <c r="L2990" s="38" t="str">
        <f t="shared" si="129"/>
        <v/>
      </c>
      <c r="M2990" s="38" t="str">
        <f t="shared" si="130"/>
        <v/>
      </c>
      <c r="N2990" s="38" t="str">
        <f t="shared" si="131"/>
        <v/>
      </c>
      <c r="O2990" s="38" t="str">
        <f t="shared" si="132"/>
        <v/>
      </c>
      <c r="P2990" s="38" t="str">
        <f t="shared" si="128"/>
        <v>19年月日</v>
      </c>
    </row>
    <row r="2991" spans="12:16" x14ac:dyDescent="0.4">
      <c r="L2991" s="38" t="str">
        <f t="shared" si="129"/>
        <v/>
      </c>
      <c r="M2991" s="38" t="str">
        <f t="shared" si="130"/>
        <v/>
      </c>
      <c r="N2991" s="38" t="str">
        <f t="shared" si="131"/>
        <v/>
      </c>
      <c r="O2991" s="38" t="str">
        <f t="shared" si="132"/>
        <v/>
      </c>
      <c r="P2991" s="38" t="str">
        <f t="shared" si="128"/>
        <v>19年月日</v>
      </c>
    </row>
    <row r="2992" spans="12:16" x14ac:dyDescent="0.4">
      <c r="L2992" s="38" t="str">
        <f t="shared" si="129"/>
        <v/>
      </c>
      <c r="M2992" s="38" t="str">
        <f t="shared" si="130"/>
        <v/>
      </c>
      <c r="N2992" s="38" t="str">
        <f t="shared" si="131"/>
        <v/>
      </c>
      <c r="O2992" s="38" t="str">
        <f t="shared" si="132"/>
        <v/>
      </c>
      <c r="P2992" s="38" t="str">
        <f t="shared" si="128"/>
        <v>19年月日</v>
      </c>
    </row>
    <row r="2993" spans="12:16" x14ac:dyDescent="0.4">
      <c r="L2993" s="38" t="str">
        <f t="shared" si="129"/>
        <v/>
      </c>
      <c r="M2993" s="38" t="str">
        <f t="shared" si="130"/>
        <v/>
      </c>
      <c r="N2993" s="38" t="str">
        <f t="shared" si="131"/>
        <v/>
      </c>
      <c r="O2993" s="38" t="str">
        <f t="shared" si="132"/>
        <v/>
      </c>
      <c r="P2993" s="38" t="str">
        <f t="shared" si="128"/>
        <v>19年月日</v>
      </c>
    </row>
    <row r="2994" spans="12:16" x14ac:dyDescent="0.4">
      <c r="L2994" s="38" t="str">
        <f t="shared" si="129"/>
        <v/>
      </c>
      <c r="M2994" s="38" t="str">
        <f t="shared" si="130"/>
        <v/>
      </c>
      <c r="N2994" s="38" t="str">
        <f t="shared" si="131"/>
        <v/>
      </c>
      <c r="O2994" s="38" t="str">
        <f t="shared" si="132"/>
        <v/>
      </c>
      <c r="P2994" s="38" t="str">
        <f t="shared" si="128"/>
        <v>19年月日</v>
      </c>
    </row>
    <row r="2995" spans="12:16" x14ac:dyDescent="0.4">
      <c r="L2995" s="38" t="str">
        <f t="shared" si="129"/>
        <v/>
      </c>
      <c r="M2995" s="38" t="str">
        <f t="shared" si="130"/>
        <v/>
      </c>
      <c r="N2995" s="38" t="str">
        <f t="shared" si="131"/>
        <v/>
      </c>
      <c r="O2995" s="38" t="str">
        <f t="shared" si="132"/>
        <v/>
      </c>
      <c r="P2995" s="38" t="str">
        <f t="shared" si="128"/>
        <v>19年月日</v>
      </c>
    </row>
    <row r="2996" spans="12:16" x14ac:dyDescent="0.4">
      <c r="L2996" s="38" t="str">
        <f t="shared" si="129"/>
        <v/>
      </c>
      <c r="M2996" s="38" t="str">
        <f t="shared" si="130"/>
        <v/>
      </c>
      <c r="N2996" s="38" t="str">
        <f t="shared" si="131"/>
        <v/>
      </c>
      <c r="O2996" s="38" t="str">
        <f t="shared" si="132"/>
        <v/>
      </c>
      <c r="P2996" s="38" t="str">
        <f t="shared" si="128"/>
        <v>19年月日</v>
      </c>
    </row>
    <row r="2997" spans="12:16" x14ac:dyDescent="0.4">
      <c r="L2997" s="38" t="str">
        <f t="shared" si="129"/>
        <v/>
      </c>
      <c r="M2997" s="38" t="str">
        <f t="shared" si="130"/>
        <v/>
      </c>
      <c r="N2997" s="38" t="str">
        <f t="shared" si="131"/>
        <v/>
      </c>
      <c r="O2997" s="38" t="str">
        <f t="shared" si="132"/>
        <v/>
      </c>
      <c r="P2997" s="38" t="str">
        <f t="shared" si="128"/>
        <v>19年月日</v>
      </c>
    </row>
    <row r="2998" spans="12:16" x14ac:dyDescent="0.4">
      <c r="L2998" s="38" t="str">
        <f t="shared" si="129"/>
        <v/>
      </c>
      <c r="M2998" s="38" t="str">
        <f t="shared" si="130"/>
        <v/>
      </c>
      <c r="N2998" s="38" t="str">
        <f t="shared" si="131"/>
        <v/>
      </c>
      <c r="O2998" s="38" t="str">
        <f t="shared" si="132"/>
        <v/>
      </c>
      <c r="P2998" s="38" t="str">
        <f t="shared" si="128"/>
        <v>19年月日</v>
      </c>
    </row>
    <row r="2999" spans="12:16" x14ac:dyDescent="0.4">
      <c r="L2999" s="38" t="str">
        <f t="shared" si="129"/>
        <v/>
      </c>
      <c r="M2999" s="38" t="str">
        <f t="shared" si="130"/>
        <v/>
      </c>
      <c r="N2999" s="38" t="str">
        <f t="shared" si="131"/>
        <v/>
      </c>
      <c r="O2999" s="38" t="str">
        <f t="shared" si="132"/>
        <v/>
      </c>
      <c r="P2999" s="38" t="str">
        <f t="shared" si="128"/>
        <v>19年月日</v>
      </c>
    </row>
    <row r="3000" spans="12:16" x14ac:dyDescent="0.4">
      <c r="L3000" s="38" t="str">
        <f t="shared" si="129"/>
        <v/>
      </c>
      <c r="M3000" s="38" t="str">
        <f t="shared" si="130"/>
        <v/>
      </c>
      <c r="N3000" s="38" t="str">
        <f t="shared" si="131"/>
        <v/>
      </c>
      <c r="O3000" s="38" t="str">
        <f t="shared" si="132"/>
        <v/>
      </c>
      <c r="P3000" s="38" t="str">
        <f t="shared" si="128"/>
        <v>19年月日</v>
      </c>
    </row>
  </sheetData>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2000"/>
  <sheetViews>
    <sheetView workbookViewId="0"/>
  </sheetViews>
  <sheetFormatPr defaultColWidth="0" defaultRowHeight="15.75" x14ac:dyDescent="0.4"/>
  <cols>
    <col min="1" max="1" width="7.125" style="3" bestFit="1" customWidth="1"/>
    <col min="2" max="2" width="8.625" style="3" bestFit="1" customWidth="1"/>
    <col min="3" max="4" width="18.25" style="3" bestFit="1" customWidth="1"/>
    <col min="5" max="5" width="12.75" style="3" bestFit="1" customWidth="1"/>
    <col min="6" max="6" width="7.125" style="3" bestFit="1" customWidth="1"/>
    <col min="7" max="7" width="4.125" style="3" bestFit="1" customWidth="1"/>
    <col min="8" max="8" width="8.625" style="3" customWidth="1"/>
    <col min="9" max="9" width="15.125" style="3" bestFit="1" customWidth="1"/>
    <col min="10" max="10" width="14.625" style="3" bestFit="1" customWidth="1"/>
    <col min="11" max="11" width="10.75" style="3" bestFit="1" customWidth="1"/>
    <col min="12" max="12" width="20.875" style="3" hidden="1" customWidth="1"/>
    <col min="13" max="13" width="2.875" style="3" hidden="1" customWidth="1"/>
    <col min="14" max="14" width="25.625" style="3" hidden="1" customWidth="1"/>
    <col min="15" max="15" width="8.625" style="3" hidden="1" customWidth="1"/>
    <col min="16" max="16" width="12.5" style="3" hidden="1" customWidth="1"/>
    <col min="17" max="16384" width="8.625" style="3" hidden="1"/>
  </cols>
  <sheetData>
    <row r="1" spans="1:16" x14ac:dyDescent="0.4">
      <c r="A1" s="3" t="s">
        <v>9</v>
      </c>
      <c r="B1" s="3" t="s">
        <v>10</v>
      </c>
      <c r="C1" s="3" t="s">
        <v>11</v>
      </c>
      <c r="D1" s="3" t="s">
        <v>12</v>
      </c>
      <c r="E1" s="3" t="s">
        <v>13</v>
      </c>
      <c r="F1" s="3" t="s">
        <v>14</v>
      </c>
      <c r="G1" s="3" t="s">
        <v>15</v>
      </c>
      <c r="H1" s="3" t="s">
        <v>16</v>
      </c>
      <c r="I1" s="3" t="s">
        <v>17</v>
      </c>
      <c r="J1" s="3" t="s">
        <v>18</v>
      </c>
      <c r="K1" s="3" t="s">
        <v>19</v>
      </c>
      <c r="L1" s="37" t="s">
        <v>20</v>
      </c>
      <c r="M1" s="37"/>
      <c r="N1" s="37" t="s">
        <v>21</v>
      </c>
      <c r="O1" s="37" t="s">
        <v>22</v>
      </c>
      <c r="P1" s="37" t="s">
        <v>1400</v>
      </c>
    </row>
    <row r="2" spans="1:16" x14ac:dyDescent="0.4">
      <c r="L2" s="37" t="str">
        <f>IF($A2="","",$D2&amp;" ("&amp;$G2&amp;")")</f>
        <v/>
      </c>
      <c r="M2" s="37" t="str">
        <f>IF($A2="","",LEFT($F2,2))</f>
        <v/>
      </c>
      <c r="N2" s="37" t="str">
        <f>IF($A2="","",$J2&amp;" "&amp;$I2&amp;" ("&amp;$M2&amp;")")</f>
        <v/>
      </c>
      <c r="O2" s="37" t="str">
        <f>IF($A2="","",200000000)</f>
        <v/>
      </c>
      <c r="P2" s="37" t="str">
        <f>IF(LEFT($F2,1)="0","20","19")&amp;LEFT($F2,2)&amp;"年"&amp;MID($F2,3,2)&amp;"月"&amp;RIGHT($F2,2)&amp;"日"</f>
        <v>19年月日</v>
      </c>
    </row>
    <row r="3" spans="1:16" x14ac:dyDescent="0.4">
      <c r="L3" s="37" t="str">
        <f t="shared" ref="L3:L66" si="0">IF($A3="","",$D3&amp;" ("&amp;$G3&amp;")")</f>
        <v/>
      </c>
      <c r="M3" s="37" t="str">
        <f t="shared" ref="M3:M66" si="1">IF($A3="","",LEFT($F3,2))</f>
        <v/>
      </c>
      <c r="N3" s="37" t="str">
        <f t="shared" ref="N3:N66" si="2">IF($A3="","",$J3&amp;" "&amp;$I3&amp;" ("&amp;$M3&amp;")")</f>
        <v/>
      </c>
      <c r="O3" s="37" t="str">
        <f>IF($A3="","",$O2+1)</f>
        <v/>
      </c>
      <c r="P3" s="37" t="str">
        <f t="shared" ref="P3:P66" si="3">IF(LEFT($F3,1)="0","20","19")&amp;LEFT($F3,2)&amp;"年"&amp;MID($F3,3,2)&amp;"月"&amp;RIGHT($F3,2)&amp;"日"</f>
        <v>19年月日</v>
      </c>
    </row>
    <row r="4" spans="1:16" x14ac:dyDescent="0.4">
      <c r="L4" s="37" t="str">
        <f t="shared" si="0"/>
        <v/>
      </c>
      <c r="M4" s="37" t="str">
        <f t="shared" si="1"/>
        <v/>
      </c>
      <c r="N4" s="37" t="str">
        <f t="shared" si="2"/>
        <v/>
      </c>
      <c r="O4" s="37" t="str">
        <f t="shared" ref="O4:O67" si="4">IF($A4="","",$O3+1)</f>
        <v/>
      </c>
      <c r="P4" s="37" t="str">
        <f t="shared" si="3"/>
        <v>19年月日</v>
      </c>
    </row>
    <row r="5" spans="1:16" x14ac:dyDescent="0.4">
      <c r="L5" s="37" t="str">
        <f t="shared" si="0"/>
        <v/>
      </c>
      <c r="M5" s="37" t="str">
        <f t="shared" si="1"/>
        <v/>
      </c>
      <c r="N5" s="37" t="str">
        <f t="shared" si="2"/>
        <v/>
      </c>
      <c r="O5" s="37" t="str">
        <f t="shared" si="4"/>
        <v/>
      </c>
      <c r="P5" s="37" t="str">
        <f t="shared" si="3"/>
        <v>19年月日</v>
      </c>
    </row>
    <row r="6" spans="1:16" x14ac:dyDescent="0.4">
      <c r="L6" s="37" t="str">
        <f t="shared" si="0"/>
        <v/>
      </c>
      <c r="M6" s="37" t="str">
        <f t="shared" si="1"/>
        <v/>
      </c>
      <c r="N6" s="37" t="str">
        <f t="shared" si="2"/>
        <v/>
      </c>
      <c r="O6" s="37" t="str">
        <f t="shared" si="4"/>
        <v/>
      </c>
      <c r="P6" s="37" t="str">
        <f t="shared" si="3"/>
        <v>19年月日</v>
      </c>
    </row>
    <row r="7" spans="1:16" x14ac:dyDescent="0.4">
      <c r="L7" s="37" t="str">
        <f t="shared" si="0"/>
        <v/>
      </c>
      <c r="M7" s="37" t="str">
        <f t="shared" si="1"/>
        <v/>
      </c>
      <c r="N7" s="37" t="str">
        <f t="shared" si="2"/>
        <v/>
      </c>
      <c r="O7" s="37" t="str">
        <f t="shared" si="4"/>
        <v/>
      </c>
      <c r="P7" s="37" t="str">
        <f t="shared" si="3"/>
        <v>19年月日</v>
      </c>
    </row>
    <row r="8" spans="1:16" x14ac:dyDescent="0.4">
      <c r="L8" s="37" t="str">
        <f t="shared" si="0"/>
        <v/>
      </c>
      <c r="M8" s="37" t="str">
        <f t="shared" si="1"/>
        <v/>
      </c>
      <c r="N8" s="37" t="str">
        <f t="shared" si="2"/>
        <v/>
      </c>
      <c r="O8" s="37" t="str">
        <f t="shared" si="4"/>
        <v/>
      </c>
      <c r="P8" s="37" t="str">
        <f t="shared" si="3"/>
        <v>19年月日</v>
      </c>
    </row>
    <row r="9" spans="1:16" x14ac:dyDescent="0.4">
      <c r="L9" s="37" t="str">
        <f t="shared" si="0"/>
        <v/>
      </c>
      <c r="M9" s="37" t="str">
        <f t="shared" si="1"/>
        <v/>
      </c>
      <c r="N9" s="37" t="str">
        <f t="shared" si="2"/>
        <v/>
      </c>
      <c r="O9" s="37" t="str">
        <f t="shared" si="4"/>
        <v/>
      </c>
      <c r="P9" s="37" t="str">
        <f t="shared" si="3"/>
        <v>19年月日</v>
      </c>
    </row>
    <row r="10" spans="1:16" x14ac:dyDescent="0.4">
      <c r="L10" s="37" t="str">
        <f t="shared" si="0"/>
        <v/>
      </c>
      <c r="M10" s="37" t="str">
        <f t="shared" si="1"/>
        <v/>
      </c>
      <c r="N10" s="37" t="str">
        <f t="shared" si="2"/>
        <v/>
      </c>
      <c r="O10" s="37" t="str">
        <f t="shared" si="4"/>
        <v/>
      </c>
      <c r="P10" s="37" t="str">
        <f t="shared" si="3"/>
        <v>19年月日</v>
      </c>
    </row>
    <row r="11" spans="1:16" x14ac:dyDescent="0.4">
      <c r="L11" s="37" t="str">
        <f t="shared" si="0"/>
        <v/>
      </c>
      <c r="M11" s="37" t="str">
        <f t="shared" si="1"/>
        <v/>
      </c>
      <c r="N11" s="37" t="str">
        <f t="shared" si="2"/>
        <v/>
      </c>
      <c r="O11" s="37" t="str">
        <f t="shared" si="4"/>
        <v/>
      </c>
      <c r="P11" s="37" t="str">
        <f t="shared" si="3"/>
        <v>19年月日</v>
      </c>
    </row>
    <row r="12" spans="1:16" x14ac:dyDescent="0.4">
      <c r="L12" s="37" t="str">
        <f t="shared" si="0"/>
        <v/>
      </c>
      <c r="M12" s="37" t="str">
        <f t="shared" si="1"/>
        <v/>
      </c>
      <c r="N12" s="37" t="str">
        <f t="shared" si="2"/>
        <v/>
      </c>
      <c r="O12" s="37" t="str">
        <f t="shared" si="4"/>
        <v/>
      </c>
      <c r="P12" s="37" t="str">
        <f t="shared" si="3"/>
        <v>19年月日</v>
      </c>
    </row>
    <row r="13" spans="1:16" x14ac:dyDescent="0.4">
      <c r="L13" s="37" t="str">
        <f t="shared" si="0"/>
        <v/>
      </c>
      <c r="M13" s="37" t="str">
        <f t="shared" si="1"/>
        <v/>
      </c>
      <c r="N13" s="37" t="str">
        <f t="shared" si="2"/>
        <v/>
      </c>
      <c r="O13" s="37" t="str">
        <f t="shared" si="4"/>
        <v/>
      </c>
      <c r="P13" s="37" t="str">
        <f t="shared" si="3"/>
        <v>19年月日</v>
      </c>
    </row>
    <row r="14" spans="1:16" x14ac:dyDescent="0.4">
      <c r="L14" s="37" t="str">
        <f t="shared" si="0"/>
        <v/>
      </c>
      <c r="M14" s="37" t="str">
        <f t="shared" si="1"/>
        <v/>
      </c>
      <c r="N14" s="37" t="str">
        <f t="shared" si="2"/>
        <v/>
      </c>
      <c r="O14" s="37" t="str">
        <f t="shared" si="4"/>
        <v/>
      </c>
      <c r="P14" s="37" t="str">
        <f t="shared" si="3"/>
        <v>19年月日</v>
      </c>
    </row>
    <row r="15" spans="1:16" x14ac:dyDescent="0.4">
      <c r="L15" s="37" t="str">
        <f t="shared" si="0"/>
        <v/>
      </c>
      <c r="M15" s="37" t="str">
        <f t="shared" si="1"/>
        <v/>
      </c>
      <c r="N15" s="37" t="str">
        <f t="shared" si="2"/>
        <v/>
      </c>
      <c r="O15" s="37" t="str">
        <f t="shared" si="4"/>
        <v/>
      </c>
      <c r="P15" s="37" t="str">
        <f t="shared" si="3"/>
        <v>19年月日</v>
      </c>
    </row>
    <row r="16" spans="1:16" x14ac:dyDescent="0.4">
      <c r="L16" s="37" t="str">
        <f t="shared" si="0"/>
        <v/>
      </c>
      <c r="M16" s="37" t="str">
        <f t="shared" si="1"/>
        <v/>
      </c>
      <c r="N16" s="37" t="str">
        <f t="shared" si="2"/>
        <v/>
      </c>
      <c r="O16" s="37" t="str">
        <f t="shared" si="4"/>
        <v/>
      </c>
      <c r="P16" s="37" t="str">
        <f t="shared" si="3"/>
        <v>19年月日</v>
      </c>
    </row>
    <row r="17" spans="12:16" x14ac:dyDescent="0.4">
      <c r="L17" s="37" t="str">
        <f t="shared" si="0"/>
        <v/>
      </c>
      <c r="M17" s="37" t="str">
        <f t="shared" si="1"/>
        <v/>
      </c>
      <c r="N17" s="37" t="str">
        <f t="shared" si="2"/>
        <v/>
      </c>
      <c r="O17" s="37" t="str">
        <f t="shared" si="4"/>
        <v/>
      </c>
      <c r="P17" s="37" t="str">
        <f t="shared" si="3"/>
        <v>19年月日</v>
      </c>
    </row>
    <row r="18" spans="12:16" x14ac:dyDescent="0.4">
      <c r="L18" s="37" t="str">
        <f t="shared" si="0"/>
        <v/>
      </c>
      <c r="M18" s="37" t="str">
        <f t="shared" si="1"/>
        <v/>
      </c>
      <c r="N18" s="37" t="str">
        <f t="shared" si="2"/>
        <v/>
      </c>
      <c r="O18" s="37" t="str">
        <f t="shared" si="4"/>
        <v/>
      </c>
      <c r="P18" s="37" t="str">
        <f t="shared" si="3"/>
        <v>19年月日</v>
      </c>
    </row>
    <row r="19" spans="12:16" x14ac:dyDescent="0.4">
      <c r="L19" s="37" t="str">
        <f t="shared" si="0"/>
        <v/>
      </c>
      <c r="M19" s="37" t="str">
        <f t="shared" si="1"/>
        <v/>
      </c>
      <c r="N19" s="37" t="str">
        <f t="shared" si="2"/>
        <v/>
      </c>
      <c r="O19" s="37" t="str">
        <f t="shared" si="4"/>
        <v/>
      </c>
      <c r="P19" s="37" t="str">
        <f t="shared" si="3"/>
        <v>19年月日</v>
      </c>
    </row>
    <row r="20" spans="12:16" x14ac:dyDescent="0.4">
      <c r="L20" s="37" t="str">
        <f t="shared" si="0"/>
        <v/>
      </c>
      <c r="M20" s="37" t="str">
        <f t="shared" si="1"/>
        <v/>
      </c>
      <c r="N20" s="37" t="str">
        <f t="shared" si="2"/>
        <v/>
      </c>
      <c r="O20" s="37" t="str">
        <f t="shared" si="4"/>
        <v/>
      </c>
      <c r="P20" s="37" t="str">
        <f t="shared" si="3"/>
        <v>19年月日</v>
      </c>
    </row>
    <row r="21" spans="12:16" x14ac:dyDescent="0.4">
      <c r="L21" s="37" t="str">
        <f t="shared" si="0"/>
        <v/>
      </c>
      <c r="M21" s="37" t="str">
        <f t="shared" si="1"/>
        <v/>
      </c>
      <c r="N21" s="37" t="str">
        <f t="shared" si="2"/>
        <v/>
      </c>
      <c r="O21" s="37" t="str">
        <f t="shared" si="4"/>
        <v/>
      </c>
      <c r="P21" s="37" t="str">
        <f t="shared" si="3"/>
        <v>19年月日</v>
      </c>
    </row>
    <row r="22" spans="12:16" x14ac:dyDescent="0.4">
      <c r="L22" s="37" t="str">
        <f t="shared" si="0"/>
        <v/>
      </c>
      <c r="M22" s="37" t="str">
        <f t="shared" si="1"/>
        <v/>
      </c>
      <c r="N22" s="37" t="str">
        <f t="shared" si="2"/>
        <v/>
      </c>
      <c r="O22" s="37" t="str">
        <f t="shared" si="4"/>
        <v/>
      </c>
      <c r="P22" s="37" t="str">
        <f t="shared" si="3"/>
        <v>19年月日</v>
      </c>
    </row>
    <row r="23" spans="12:16" x14ac:dyDescent="0.4">
      <c r="L23" s="37" t="str">
        <f t="shared" si="0"/>
        <v/>
      </c>
      <c r="M23" s="37" t="str">
        <f t="shared" si="1"/>
        <v/>
      </c>
      <c r="N23" s="37" t="str">
        <f t="shared" si="2"/>
        <v/>
      </c>
      <c r="O23" s="37" t="str">
        <f t="shared" si="4"/>
        <v/>
      </c>
      <c r="P23" s="37" t="str">
        <f t="shared" si="3"/>
        <v>19年月日</v>
      </c>
    </row>
    <row r="24" spans="12:16" x14ac:dyDescent="0.4">
      <c r="L24" s="37" t="str">
        <f t="shared" si="0"/>
        <v/>
      </c>
      <c r="M24" s="37" t="str">
        <f t="shared" si="1"/>
        <v/>
      </c>
      <c r="N24" s="37" t="str">
        <f t="shared" si="2"/>
        <v/>
      </c>
      <c r="O24" s="37" t="str">
        <f t="shared" si="4"/>
        <v/>
      </c>
      <c r="P24" s="37" t="str">
        <f t="shared" si="3"/>
        <v>19年月日</v>
      </c>
    </row>
    <row r="25" spans="12:16" x14ac:dyDescent="0.4">
      <c r="L25" s="37" t="str">
        <f t="shared" si="0"/>
        <v/>
      </c>
      <c r="M25" s="37" t="str">
        <f t="shared" si="1"/>
        <v/>
      </c>
      <c r="N25" s="37" t="str">
        <f t="shared" si="2"/>
        <v/>
      </c>
      <c r="O25" s="37" t="str">
        <f t="shared" si="4"/>
        <v/>
      </c>
      <c r="P25" s="37" t="str">
        <f t="shared" si="3"/>
        <v>19年月日</v>
      </c>
    </row>
    <row r="26" spans="12:16" x14ac:dyDescent="0.4">
      <c r="L26" s="37" t="str">
        <f t="shared" si="0"/>
        <v/>
      </c>
      <c r="M26" s="37" t="str">
        <f t="shared" si="1"/>
        <v/>
      </c>
      <c r="N26" s="37" t="str">
        <f t="shared" si="2"/>
        <v/>
      </c>
      <c r="O26" s="37" t="str">
        <f t="shared" si="4"/>
        <v/>
      </c>
      <c r="P26" s="37" t="str">
        <f t="shared" si="3"/>
        <v>19年月日</v>
      </c>
    </row>
    <row r="27" spans="12:16" x14ac:dyDescent="0.4">
      <c r="L27" s="37" t="str">
        <f t="shared" si="0"/>
        <v/>
      </c>
      <c r="M27" s="37" t="str">
        <f t="shared" si="1"/>
        <v/>
      </c>
      <c r="N27" s="37" t="str">
        <f t="shared" si="2"/>
        <v/>
      </c>
      <c r="O27" s="37" t="str">
        <f t="shared" si="4"/>
        <v/>
      </c>
      <c r="P27" s="37" t="str">
        <f t="shared" si="3"/>
        <v>19年月日</v>
      </c>
    </row>
    <row r="28" spans="12:16" x14ac:dyDescent="0.4">
      <c r="L28" s="37" t="str">
        <f t="shared" si="0"/>
        <v/>
      </c>
      <c r="M28" s="37" t="str">
        <f t="shared" si="1"/>
        <v/>
      </c>
      <c r="N28" s="37" t="str">
        <f t="shared" si="2"/>
        <v/>
      </c>
      <c r="O28" s="37" t="str">
        <f t="shared" si="4"/>
        <v/>
      </c>
      <c r="P28" s="37" t="str">
        <f t="shared" si="3"/>
        <v>19年月日</v>
      </c>
    </row>
    <row r="29" spans="12:16" x14ac:dyDescent="0.4">
      <c r="L29" s="37" t="str">
        <f t="shared" si="0"/>
        <v/>
      </c>
      <c r="M29" s="37" t="str">
        <f t="shared" si="1"/>
        <v/>
      </c>
      <c r="N29" s="37" t="str">
        <f t="shared" si="2"/>
        <v/>
      </c>
      <c r="O29" s="37" t="str">
        <f t="shared" si="4"/>
        <v/>
      </c>
      <c r="P29" s="37" t="str">
        <f t="shared" si="3"/>
        <v>19年月日</v>
      </c>
    </row>
    <row r="30" spans="12:16" x14ac:dyDescent="0.4">
      <c r="L30" s="37" t="str">
        <f t="shared" si="0"/>
        <v/>
      </c>
      <c r="M30" s="37" t="str">
        <f t="shared" si="1"/>
        <v/>
      </c>
      <c r="N30" s="37" t="str">
        <f t="shared" si="2"/>
        <v/>
      </c>
      <c r="O30" s="37" t="str">
        <f t="shared" si="4"/>
        <v/>
      </c>
      <c r="P30" s="37" t="str">
        <f t="shared" si="3"/>
        <v>19年月日</v>
      </c>
    </row>
    <row r="31" spans="12:16" x14ac:dyDescent="0.4">
      <c r="L31" s="37" t="str">
        <f t="shared" si="0"/>
        <v/>
      </c>
      <c r="M31" s="37" t="str">
        <f t="shared" si="1"/>
        <v/>
      </c>
      <c r="N31" s="37" t="str">
        <f t="shared" si="2"/>
        <v/>
      </c>
      <c r="O31" s="37" t="str">
        <f t="shared" si="4"/>
        <v/>
      </c>
      <c r="P31" s="37" t="str">
        <f t="shared" si="3"/>
        <v>19年月日</v>
      </c>
    </row>
    <row r="32" spans="12:16" x14ac:dyDescent="0.4">
      <c r="L32" s="37" t="str">
        <f t="shared" si="0"/>
        <v/>
      </c>
      <c r="M32" s="37" t="str">
        <f t="shared" si="1"/>
        <v/>
      </c>
      <c r="N32" s="37" t="str">
        <f t="shared" si="2"/>
        <v/>
      </c>
      <c r="O32" s="37" t="str">
        <f t="shared" si="4"/>
        <v/>
      </c>
      <c r="P32" s="37" t="str">
        <f t="shared" si="3"/>
        <v>19年月日</v>
      </c>
    </row>
    <row r="33" spans="12:16" x14ac:dyDescent="0.4">
      <c r="L33" s="37" t="str">
        <f t="shared" si="0"/>
        <v/>
      </c>
      <c r="M33" s="37" t="str">
        <f t="shared" si="1"/>
        <v/>
      </c>
      <c r="N33" s="37" t="str">
        <f t="shared" si="2"/>
        <v/>
      </c>
      <c r="O33" s="37" t="str">
        <f t="shared" si="4"/>
        <v/>
      </c>
      <c r="P33" s="37" t="str">
        <f t="shared" si="3"/>
        <v>19年月日</v>
      </c>
    </row>
    <row r="34" spans="12:16" x14ac:dyDescent="0.4">
      <c r="L34" s="37" t="str">
        <f t="shared" si="0"/>
        <v/>
      </c>
      <c r="M34" s="37" t="str">
        <f t="shared" si="1"/>
        <v/>
      </c>
      <c r="N34" s="37" t="str">
        <f t="shared" si="2"/>
        <v/>
      </c>
      <c r="O34" s="37" t="str">
        <f t="shared" si="4"/>
        <v/>
      </c>
      <c r="P34" s="37" t="str">
        <f t="shared" si="3"/>
        <v>19年月日</v>
      </c>
    </row>
    <row r="35" spans="12:16" x14ac:dyDescent="0.4">
      <c r="L35" s="37" t="str">
        <f t="shared" si="0"/>
        <v/>
      </c>
      <c r="M35" s="37" t="str">
        <f t="shared" si="1"/>
        <v/>
      </c>
      <c r="N35" s="37" t="str">
        <f t="shared" si="2"/>
        <v/>
      </c>
      <c r="O35" s="37" t="str">
        <f t="shared" si="4"/>
        <v/>
      </c>
      <c r="P35" s="37" t="str">
        <f t="shared" si="3"/>
        <v>19年月日</v>
      </c>
    </row>
    <row r="36" spans="12:16" x14ac:dyDescent="0.4">
      <c r="L36" s="37" t="str">
        <f t="shared" si="0"/>
        <v/>
      </c>
      <c r="M36" s="37" t="str">
        <f t="shared" si="1"/>
        <v/>
      </c>
      <c r="N36" s="37" t="str">
        <f t="shared" si="2"/>
        <v/>
      </c>
      <c r="O36" s="37" t="str">
        <f t="shared" si="4"/>
        <v/>
      </c>
      <c r="P36" s="37" t="str">
        <f t="shared" si="3"/>
        <v>19年月日</v>
      </c>
    </row>
    <row r="37" spans="12:16" x14ac:dyDescent="0.4">
      <c r="L37" s="37" t="str">
        <f t="shared" si="0"/>
        <v/>
      </c>
      <c r="M37" s="37" t="str">
        <f t="shared" si="1"/>
        <v/>
      </c>
      <c r="N37" s="37" t="str">
        <f t="shared" si="2"/>
        <v/>
      </c>
      <c r="O37" s="37" t="str">
        <f t="shared" si="4"/>
        <v/>
      </c>
      <c r="P37" s="37" t="str">
        <f t="shared" si="3"/>
        <v>19年月日</v>
      </c>
    </row>
    <row r="38" spans="12:16" x14ac:dyDescent="0.4">
      <c r="L38" s="37" t="str">
        <f t="shared" si="0"/>
        <v/>
      </c>
      <c r="M38" s="37" t="str">
        <f t="shared" si="1"/>
        <v/>
      </c>
      <c r="N38" s="37" t="str">
        <f t="shared" si="2"/>
        <v/>
      </c>
      <c r="O38" s="37" t="str">
        <f t="shared" si="4"/>
        <v/>
      </c>
      <c r="P38" s="37" t="str">
        <f t="shared" si="3"/>
        <v>19年月日</v>
      </c>
    </row>
    <row r="39" spans="12:16" x14ac:dyDescent="0.4">
      <c r="L39" s="37" t="str">
        <f t="shared" si="0"/>
        <v/>
      </c>
      <c r="M39" s="37" t="str">
        <f t="shared" si="1"/>
        <v/>
      </c>
      <c r="N39" s="37" t="str">
        <f t="shared" si="2"/>
        <v/>
      </c>
      <c r="O39" s="37" t="str">
        <f t="shared" si="4"/>
        <v/>
      </c>
      <c r="P39" s="37" t="str">
        <f t="shared" si="3"/>
        <v>19年月日</v>
      </c>
    </row>
    <row r="40" spans="12:16" x14ac:dyDescent="0.4">
      <c r="L40" s="37" t="str">
        <f t="shared" si="0"/>
        <v/>
      </c>
      <c r="M40" s="37" t="str">
        <f t="shared" si="1"/>
        <v/>
      </c>
      <c r="N40" s="37" t="str">
        <f t="shared" si="2"/>
        <v/>
      </c>
      <c r="O40" s="37" t="str">
        <f t="shared" si="4"/>
        <v/>
      </c>
      <c r="P40" s="37" t="str">
        <f t="shared" si="3"/>
        <v>19年月日</v>
      </c>
    </row>
    <row r="41" spans="12:16" x14ac:dyDescent="0.4">
      <c r="L41" s="37" t="str">
        <f t="shared" si="0"/>
        <v/>
      </c>
      <c r="M41" s="37" t="str">
        <f t="shared" si="1"/>
        <v/>
      </c>
      <c r="N41" s="37" t="str">
        <f t="shared" si="2"/>
        <v/>
      </c>
      <c r="O41" s="37" t="str">
        <f t="shared" si="4"/>
        <v/>
      </c>
      <c r="P41" s="37" t="str">
        <f t="shared" si="3"/>
        <v>19年月日</v>
      </c>
    </row>
    <row r="42" spans="12:16" x14ac:dyDescent="0.4">
      <c r="L42" s="37" t="str">
        <f t="shared" si="0"/>
        <v/>
      </c>
      <c r="M42" s="37" t="str">
        <f t="shared" si="1"/>
        <v/>
      </c>
      <c r="N42" s="37" t="str">
        <f t="shared" si="2"/>
        <v/>
      </c>
      <c r="O42" s="37" t="str">
        <f t="shared" si="4"/>
        <v/>
      </c>
      <c r="P42" s="37" t="str">
        <f t="shared" si="3"/>
        <v>19年月日</v>
      </c>
    </row>
    <row r="43" spans="12:16" x14ac:dyDescent="0.4">
      <c r="L43" s="37" t="str">
        <f t="shared" si="0"/>
        <v/>
      </c>
      <c r="M43" s="37" t="str">
        <f t="shared" si="1"/>
        <v/>
      </c>
      <c r="N43" s="37" t="str">
        <f t="shared" si="2"/>
        <v/>
      </c>
      <c r="O43" s="37" t="str">
        <f t="shared" si="4"/>
        <v/>
      </c>
      <c r="P43" s="37" t="str">
        <f t="shared" si="3"/>
        <v>19年月日</v>
      </c>
    </row>
    <row r="44" spans="12:16" x14ac:dyDescent="0.4">
      <c r="L44" s="37" t="str">
        <f t="shared" si="0"/>
        <v/>
      </c>
      <c r="M44" s="37" t="str">
        <f t="shared" si="1"/>
        <v/>
      </c>
      <c r="N44" s="37" t="str">
        <f t="shared" si="2"/>
        <v/>
      </c>
      <c r="O44" s="37" t="str">
        <f t="shared" si="4"/>
        <v/>
      </c>
      <c r="P44" s="37" t="str">
        <f t="shared" si="3"/>
        <v>19年月日</v>
      </c>
    </row>
    <row r="45" spans="12:16" x14ac:dyDescent="0.4">
      <c r="L45" s="37" t="str">
        <f t="shared" si="0"/>
        <v/>
      </c>
      <c r="M45" s="37" t="str">
        <f t="shared" si="1"/>
        <v/>
      </c>
      <c r="N45" s="37" t="str">
        <f t="shared" si="2"/>
        <v/>
      </c>
      <c r="O45" s="37" t="str">
        <f t="shared" si="4"/>
        <v/>
      </c>
      <c r="P45" s="37" t="str">
        <f t="shared" si="3"/>
        <v>19年月日</v>
      </c>
    </row>
    <row r="46" spans="12:16" x14ac:dyDescent="0.4">
      <c r="L46" s="37" t="str">
        <f t="shared" si="0"/>
        <v/>
      </c>
      <c r="M46" s="37" t="str">
        <f t="shared" si="1"/>
        <v/>
      </c>
      <c r="N46" s="37" t="str">
        <f t="shared" si="2"/>
        <v/>
      </c>
      <c r="O46" s="37" t="str">
        <f t="shared" si="4"/>
        <v/>
      </c>
      <c r="P46" s="37" t="str">
        <f t="shared" si="3"/>
        <v>19年月日</v>
      </c>
    </row>
    <row r="47" spans="12:16" x14ac:dyDescent="0.4">
      <c r="L47" s="37" t="str">
        <f t="shared" si="0"/>
        <v/>
      </c>
      <c r="M47" s="37" t="str">
        <f t="shared" si="1"/>
        <v/>
      </c>
      <c r="N47" s="37" t="str">
        <f t="shared" si="2"/>
        <v/>
      </c>
      <c r="O47" s="37" t="str">
        <f t="shared" si="4"/>
        <v/>
      </c>
      <c r="P47" s="37" t="str">
        <f t="shared" si="3"/>
        <v>19年月日</v>
      </c>
    </row>
    <row r="48" spans="12:16" x14ac:dyDescent="0.4">
      <c r="L48" s="37" t="str">
        <f t="shared" si="0"/>
        <v/>
      </c>
      <c r="M48" s="37" t="str">
        <f t="shared" si="1"/>
        <v/>
      </c>
      <c r="N48" s="37" t="str">
        <f t="shared" si="2"/>
        <v/>
      </c>
      <c r="O48" s="37" t="str">
        <f t="shared" si="4"/>
        <v/>
      </c>
      <c r="P48" s="37" t="str">
        <f t="shared" si="3"/>
        <v>19年月日</v>
      </c>
    </row>
    <row r="49" spans="12:16" x14ac:dyDescent="0.4">
      <c r="L49" s="37" t="str">
        <f t="shared" si="0"/>
        <v/>
      </c>
      <c r="M49" s="37" t="str">
        <f t="shared" si="1"/>
        <v/>
      </c>
      <c r="N49" s="37" t="str">
        <f t="shared" si="2"/>
        <v/>
      </c>
      <c r="O49" s="37" t="str">
        <f t="shared" si="4"/>
        <v/>
      </c>
      <c r="P49" s="37" t="str">
        <f t="shared" si="3"/>
        <v>19年月日</v>
      </c>
    </row>
    <row r="50" spans="12:16" x14ac:dyDescent="0.4">
      <c r="L50" s="37" t="str">
        <f t="shared" si="0"/>
        <v/>
      </c>
      <c r="M50" s="37" t="str">
        <f t="shared" si="1"/>
        <v/>
      </c>
      <c r="N50" s="37" t="str">
        <f t="shared" si="2"/>
        <v/>
      </c>
      <c r="O50" s="37" t="str">
        <f t="shared" si="4"/>
        <v/>
      </c>
      <c r="P50" s="37" t="str">
        <f t="shared" si="3"/>
        <v>19年月日</v>
      </c>
    </row>
    <row r="51" spans="12:16" x14ac:dyDescent="0.4">
      <c r="L51" s="37" t="str">
        <f t="shared" si="0"/>
        <v/>
      </c>
      <c r="M51" s="37" t="str">
        <f t="shared" si="1"/>
        <v/>
      </c>
      <c r="N51" s="37" t="str">
        <f t="shared" si="2"/>
        <v/>
      </c>
      <c r="O51" s="37" t="str">
        <f t="shared" si="4"/>
        <v/>
      </c>
      <c r="P51" s="37" t="str">
        <f t="shared" si="3"/>
        <v>19年月日</v>
      </c>
    </row>
    <row r="52" spans="12:16" x14ac:dyDescent="0.4">
      <c r="L52" s="37" t="str">
        <f t="shared" si="0"/>
        <v/>
      </c>
      <c r="M52" s="37" t="str">
        <f t="shared" si="1"/>
        <v/>
      </c>
      <c r="N52" s="37" t="str">
        <f t="shared" si="2"/>
        <v/>
      </c>
      <c r="O52" s="37" t="str">
        <f t="shared" si="4"/>
        <v/>
      </c>
      <c r="P52" s="37" t="str">
        <f t="shared" si="3"/>
        <v>19年月日</v>
      </c>
    </row>
    <row r="53" spans="12:16" x14ac:dyDescent="0.4">
      <c r="L53" s="37" t="str">
        <f t="shared" si="0"/>
        <v/>
      </c>
      <c r="M53" s="37" t="str">
        <f t="shared" si="1"/>
        <v/>
      </c>
      <c r="N53" s="37" t="str">
        <f t="shared" si="2"/>
        <v/>
      </c>
      <c r="O53" s="37" t="str">
        <f t="shared" si="4"/>
        <v/>
      </c>
      <c r="P53" s="37" t="str">
        <f t="shared" si="3"/>
        <v>19年月日</v>
      </c>
    </row>
    <row r="54" spans="12:16" x14ac:dyDescent="0.4">
      <c r="L54" s="37" t="str">
        <f t="shared" si="0"/>
        <v/>
      </c>
      <c r="M54" s="37" t="str">
        <f t="shared" si="1"/>
        <v/>
      </c>
      <c r="N54" s="37" t="str">
        <f t="shared" si="2"/>
        <v/>
      </c>
      <c r="O54" s="37" t="str">
        <f t="shared" si="4"/>
        <v/>
      </c>
      <c r="P54" s="37" t="str">
        <f t="shared" si="3"/>
        <v>19年月日</v>
      </c>
    </row>
    <row r="55" spans="12:16" x14ac:dyDescent="0.4">
      <c r="L55" s="37" t="str">
        <f t="shared" si="0"/>
        <v/>
      </c>
      <c r="M55" s="37" t="str">
        <f t="shared" si="1"/>
        <v/>
      </c>
      <c r="N55" s="37" t="str">
        <f t="shared" si="2"/>
        <v/>
      </c>
      <c r="O55" s="37" t="str">
        <f t="shared" si="4"/>
        <v/>
      </c>
      <c r="P55" s="37" t="str">
        <f t="shared" si="3"/>
        <v>19年月日</v>
      </c>
    </row>
    <row r="56" spans="12:16" x14ac:dyDescent="0.4">
      <c r="L56" s="37" t="str">
        <f t="shared" si="0"/>
        <v/>
      </c>
      <c r="M56" s="37" t="str">
        <f t="shared" si="1"/>
        <v/>
      </c>
      <c r="N56" s="37" t="str">
        <f t="shared" si="2"/>
        <v/>
      </c>
      <c r="O56" s="37" t="str">
        <f t="shared" si="4"/>
        <v/>
      </c>
      <c r="P56" s="37" t="str">
        <f t="shared" si="3"/>
        <v>19年月日</v>
      </c>
    </row>
    <row r="57" spans="12:16" x14ac:dyDescent="0.4">
      <c r="L57" s="37" t="str">
        <f t="shared" si="0"/>
        <v/>
      </c>
      <c r="M57" s="37" t="str">
        <f t="shared" si="1"/>
        <v/>
      </c>
      <c r="N57" s="37" t="str">
        <f t="shared" si="2"/>
        <v/>
      </c>
      <c r="O57" s="37" t="str">
        <f t="shared" si="4"/>
        <v/>
      </c>
      <c r="P57" s="37" t="str">
        <f t="shared" si="3"/>
        <v>19年月日</v>
      </c>
    </row>
    <row r="58" spans="12:16" x14ac:dyDescent="0.4">
      <c r="L58" s="37" t="str">
        <f t="shared" si="0"/>
        <v/>
      </c>
      <c r="M58" s="37" t="str">
        <f t="shared" si="1"/>
        <v/>
      </c>
      <c r="N58" s="37" t="str">
        <f t="shared" si="2"/>
        <v/>
      </c>
      <c r="O58" s="37" t="str">
        <f t="shared" si="4"/>
        <v/>
      </c>
      <c r="P58" s="37" t="str">
        <f t="shared" si="3"/>
        <v>19年月日</v>
      </c>
    </row>
    <row r="59" spans="12:16" x14ac:dyDescent="0.4">
      <c r="L59" s="37" t="str">
        <f t="shared" si="0"/>
        <v/>
      </c>
      <c r="M59" s="37" t="str">
        <f t="shared" si="1"/>
        <v/>
      </c>
      <c r="N59" s="37" t="str">
        <f t="shared" si="2"/>
        <v/>
      </c>
      <c r="O59" s="37" t="str">
        <f t="shared" si="4"/>
        <v/>
      </c>
      <c r="P59" s="37" t="str">
        <f t="shared" si="3"/>
        <v>19年月日</v>
      </c>
    </row>
    <row r="60" spans="12:16" x14ac:dyDescent="0.4">
      <c r="L60" s="37" t="str">
        <f t="shared" si="0"/>
        <v/>
      </c>
      <c r="M60" s="37" t="str">
        <f t="shared" si="1"/>
        <v/>
      </c>
      <c r="N60" s="37" t="str">
        <f t="shared" si="2"/>
        <v/>
      </c>
      <c r="O60" s="37" t="str">
        <f t="shared" si="4"/>
        <v/>
      </c>
      <c r="P60" s="37" t="str">
        <f t="shared" si="3"/>
        <v>19年月日</v>
      </c>
    </row>
    <row r="61" spans="12:16" x14ac:dyDescent="0.4">
      <c r="L61" s="37" t="str">
        <f t="shared" si="0"/>
        <v/>
      </c>
      <c r="M61" s="37" t="str">
        <f t="shared" si="1"/>
        <v/>
      </c>
      <c r="N61" s="37" t="str">
        <f t="shared" si="2"/>
        <v/>
      </c>
      <c r="O61" s="37" t="str">
        <f t="shared" si="4"/>
        <v/>
      </c>
      <c r="P61" s="37" t="str">
        <f t="shared" si="3"/>
        <v>19年月日</v>
      </c>
    </row>
    <row r="62" spans="12:16" x14ac:dyDescent="0.4">
      <c r="L62" s="37" t="str">
        <f t="shared" si="0"/>
        <v/>
      </c>
      <c r="M62" s="37" t="str">
        <f t="shared" si="1"/>
        <v/>
      </c>
      <c r="N62" s="37" t="str">
        <f t="shared" si="2"/>
        <v/>
      </c>
      <c r="O62" s="37" t="str">
        <f t="shared" si="4"/>
        <v/>
      </c>
      <c r="P62" s="37" t="str">
        <f t="shared" si="3"/>
        <v>19年月日</v>
      </c>
    </row>
    <row r="63" spans="12:16" x14ac:dyDescent="0.4">
      <c r="L63" s="37" t="str">
        <f t="shared" si="0"/>
        <v/>
      </c>
      <c r="M63" s="37" t="str">
        <f t="shared" si="1"/>
        <v/>
      </c>
      <c r="N63" s="37" t="str">
        <f t="shared" si="2"/>
        <v/>
      </c>
      <c r="O63" s="37" t="str">
        <f t="shared" si="4"/>
        <v/>
      </c>
      <c r="P63" s="37" t="str">
        <f t="shared" si="3"/>
        <v>19年月日</v>
      </c>
    </row>
    <row r="64" spans="12:16" x14ac:dyDescent="0.4">
      <c r="L64" s="37" t="str">
        <f t="shared" si="0"/>
        <v/>
      </c>
      <c r="M64" s="37" t="str">
        <f t="shared" si="1"/>
        <v/>
      </c>
      <c r="N64" s="37" t="str">
        <f t="shared" si="2"/>
        <v/>
      </c>
      <c r="O64" s="37" t="str">
        <f t="shared" si="4"/>
        <v/>
      </c>
      <c r="P64" s="37" t="str">
        <f t="shared" si="3"/>
        <v>19年月日</v>
      </c>
    </row>
    <row r="65" spans="12:16" x14ac:dyDescent="0.4">
      <c r="L65" s="37" t="str">
        <f t="shared" si="0"/>
        <v/>
      </c>
      <c r="M65" s="37" t="str">
        <f t="shared" si="1"/>
        <v/>
      </c>
      <c r="N65" s="37" t="str">
        <f t="shared" si="2"/>
        <v/>
      </c>
      <c r="O65" s="37" t="str">
        <f t="shared" si="4"/>
        <v/>
      </c>
      <c r="P65" s="37" t="str">
        <f t="shared" si="3"/>
        <v>19年月日</v>
      </c>
    </row>
    <row r="66" spans="12:16" x14ac:dyDescent="0.4">
      <c r="L66" s="37" t="str">
        <f t="shared" si="0"/>
        <v/>
      </c>
      <c r="M66" s="37" t="str">
        <f t="shared" si="1"/>
        <v/>
      </c>
      <c r="N66" s="37" t="str">
        <f t="shared" si="2"/>
        <v/>
      </c>
      <c r="O66" s="37" t="str">
        <f t="shared" si="4"/>
        <v/>
      </c>
      <c r="P66" s="37" t="str">
        <f t="shared" si="3"/>
        <v>19年月日</v>
      </c>
    </row>
    <row r="67" spans="12:16" x14ac:dyDescent="0.4">
      <c r="L67" s="37" t="str">
        <f t="shared" ref="L67:L130" si="5">IF($A67="","",$D67&amp;" ("&amp;$G67&amp;")")</f>
        <v/>
      </c>
      <c r="M67" s="37" t="str">
        <f t="shared" ref="M67:M130" si="6">IF($A67="","",LEFT($F67,2))</f>
        <v/>
      </c>
      <c r="N67" s="37" t="str">
        <f t="shared" ref="N67:N130" si="7">IF($A67="","",$J67&amp;" "&amp;$I67&amp;" ("&amp;$M67&amp;")")</f>
        <v/>
      </c>
      <c r="O67" s="37" t="str">
        <f t="shared" si="4"/>
        <v/>
      </c>
      <c r="P67" s="37" t="str">
        <f t="shared" ref="P67:P130" si="8">IF(LEFT($F67,1)="0","20","19")&amp;LEFT($F67,2)&amp;"年"&amp;MID($F67,3,2)&amp;"月"&amp;RIGHT($F67,2)&amp;"日"</f>
        <v>19年月日</v>
      </c>
    </row>
    <row r="68" spans="12:16" x14ac:dyDescent="0.4">
      <c r="L68" s="37" t="str">
        <f t="shared" si="5"/>
        <v/>
      </c>
      <c r="M68" s="37" t="str">
        <f t="shared" si="6"/>
        <v/>
      </c>
      <c r="N68" s="37" t="str">
        <f t="shared" si="7"/>
        <v/>
      </c>
      <c r="O68" s="37" t="str">
        <f t="shared" ref="O68:O131" si="9">IF($A68="","",$O67+1)</f>
        <v/>
      </c>
      <c r="P68" s="37" t="str">
        <f t="shared" si="8"/>
        <v>19年月日</v>
      </c>
    </row>
    <row r="69" spans="12:16" x14ac:dyDescent="0.4">
      <c r="L69" s="37" t="str">
        <f t="shared" si="5"/>
        <v/>
      </c>
      <c r="M69" s="37" t="str">
        <f t="shared" si="6"/>
        <v/>
      </c>
      <c r="N69" s="37" t="str">
        <f t="shared" si="7"/>
        <v/>
      </c>
      <c r="O69" s="37" t="str">
        <f t="shared" si="9"/>
        <v/>
      </c>
      <c r="P69" s="37" t="str">
        <f t="shared" si="8"/>
        <v>19年月日</v>
      </c>
    </row>
    <row r="70" spans="12:16" x14ac:dyDescent="0.4">
      <c r="L70" s="37" t="str">
        <f t="shared" si="5"/>
        <v/>
      </c>
      <c r="M70" s="37" t="str">
        <f t="shared" si="6"/>
        <v/>
      </c>
      <c r="N70" s="37" t="str">
        <f t="shared" si="7"/>
        <v/>
      </c>
      <c r="O70" s="37" t="str">
        <f t="shared" si="9"/>
        <v/>
      </c>
      <c r="P70" s="37" t="str">
        <f t="shared" si="8"/>
        <v>19年月日</v>
      </c>
    </row>
    <row r="71" spans="12:16" x14ac:dyDescent="0.4">
      <c r="L71" s="37" t="str">
        <f t="shared" si="5"/>
        <v/>
      </c>
      <c r="M71" s="37" t="str">
        <f t="shared" si="6"/>
        <v/>
      </c>
      <c r="N71" s="37" t="str">
        <f t="shared" si="7"/>
        <v/>
      </c>
      <c r="O71" s="37" t="str">
        <f t="shared" si="9"/>
        <v/>
      </c>
      <c r="P71" s="37" t="str">
        <f t="shared" si="8"/>
        <v>19年月日</v>
      </c>
    </row>
    <row r="72" spans="12:16" x14ac:dyDescent="0.4">
      <c r="L72" s="37" t="str">
        <f t="shared" si="5"/>
        <v/>
      </c>
      <c r="M72" s="37" t="str">
        <f t="shared" si="6"/>
        <v/>
      </c>
      <c r="N72" s="37" t="str">
        <f t="shared" si="7"/>
        <v/>
      </c>
      <c r="O72" s="37" t="str">
        <f t="shared" si="9"/>
        <v/>
      </c>
      <c r="P72" s="37" t="str">
        <f t="shared" si="8"/>
        <v>19年月日</v>
      </c>
    </row>
    <row r="73" spans="12:16" x14ac:dyDescent="0.4">
      <c r="L73" s="37" t="str">
        <f t="shared" si="5"/>
        <v/>
      </c>
      <c r="M73" s="37" t="str">
        <f t="shared" si="6"/>
        <v/>
      </c>
      <c r="N73" s="37" t="str">
        <f t="shared" si="7"/>
        <v/>
      </c>
      <c r="O73" s="37" t="str">
        <f t="shared" si="9"/>
        <v/>
      </c>
      <c r="P73" s="37" t="str">
        <f t="shared" si="8"/>
        <v>19年月日</v>
      </c>
    </row>
    <row r="74" spans="12:16" x14ac:dyDescent="0.4">
      <c r="L74" s="37" t="str">
        <f t="shared" si="5"/>
        <v/>
      </c>
      <c r="M74" s="37" t="str">
        <f t="shared" si="6"/>
        <v/>
      </c>
      <c r="N74" s="37" t="str">
        <f t="shared" si="7"/>
        <v/>
      </c>
      <c r="O74" s="37" t="str">
        <f t="shared" si="9"/>
        <v/>
      </c>
      <c r="P74" s="37" t="str">
        <f t="shared" si="8"/>
        <v>19年月日</v>
      </c>
    </row>
    <row r="75" spans="12:16" x14ac:dyDescent="0.4">
      <c r="L75" s="37" t="str">
        <f t="shared" si="5"/>
        <v/>
      </c>
      <c r="M75" s="37" t="str">
        <f t="shared" si="6"/>
        <v/>
      </c>
      <c r="N75" s="37" t="str">
        <f t="shared" si="7"/>
        <v/>
      </c>
      <c r="O75" s="37" t="str">
        <f t="shared" si="9"/>
        <v/>
      </c>
      <c r="P75" s="37" t="str">
        <f t="shared" si="8"/>
        <v>19年月日</v>
      </c>
    </row>
    <row r="76" spans="12:16" x14ac:dyDescent="0.4">
      <c r="L76" s="37" t="str">
        <f t="shared" si="5"/>
        <v/>
      </c>
      <c r="M76" s="37" t="str">
        <f t="shared" si="6"/>
        <v/>
      </c>
      <c r="N76" s="37" t="str">
        <f t="shared" si="7"/>
        <v/>
      </c>
      <c r="O76" s="37" t="str">
        <f t="shared" si="9"/>
        <v/>
      </c>
      <c r="P76" s="37" t="str">
        <f t="shared" si="8"/>
        <v>19年月日</v>
      </c>
    </row>
    <row r="77" spans="12:16" x14ac:dyDescent="0.4">
      <c r="L77" s="37" t="str">
        <f t="shared" si="5"/>
        <v/>
      </c>
      <c r="M77" s="37" t="str">
        <f t="shared" si="6"/>
        <v/>
      </c>
      <c r="N77" s="37" t="str">
        <f t="shared" si="7"/>
        <v/>
      </c>
      <c r="O77" s="37" t="str">
        <f t="shared" si="9"/>
        <v/>
      </c>
      <c r="P77" s="37" t="str">
        <f t="shared" si="8"/>
        <v>19年月日</v>
      </c>
    </row>
    <row r="78" spans="12:16" x14ac:dyDescent="0.4">
      <c r="L78" s="37" t="str">
        <f t="shared" si="5"/>
        <v/>
      </c>
      <c r="M78" s="37" t="str">
        <f t="shared" si="6"/>
        <v/>
      </c>
      <c r="N78" s="37" t="str">
        <f t="shared" si="7"/>
        <v/>
      </c>
      <c r="O78" s="37" t="str">
        <f t="shared" si="9"/>
        <v/>
      </c>
      <c r="P78" s="37" t="str">
        <f t="shared" si="8"/>
        <v>19年月日</v>
      </c>
    </row>
    <row r="79" spans="12:16" x14ac:dyDescent="0.4">
      <c r="L79" s="37" t="str">
        <f t="shared" si="5"/>
        <v/>
      </c>
      <c r="M79" s="37" t="str">
        <f t="shared" si="6"/>
        <v/>
      </c>
      <c r="N79" s="37" t="str">
        <f t="shared" si="7"/>
        <v/>
      </c>
      <c r="O79" s="37" t="str">
        <f t="shared" si="9"/>
        <v/>
      </c>
      <c r="P79" s="37" t="str">
        <f t="shared" si="8"/>
        <v>19年月日</v>
      </c>
    </row>
    <row r="80" spans="12:16" x14ac:dyDescent="0.4">
      <c r="L80" s="37" t="str">
        <f t="shared" si="5"/>
        <v/>
      </c>
      <c r="M80" s="37" t="str">
        <f t="shared" si="6"/>
        <v/>
      </c>
      <c r="N80" s="37" t="str">
        <f t="shared" si="7"/>
        <v/>
      </c>
      <c r="O80" s="37" t="str">
        <f t="shared" si="9"/>
        <v/>
      </c>
      <c r="P80" s="37" t="str">
        <f t="shared" si="8"/>
        <v>19年月日</v>
      </c>
    </row>
    <row r="81" spans="12:16" x14ac:dyDescent="0.4">
      <c r="L81" s="37" t="str">
        <f t="shared" si="5"/>
        <v/>
      </c>
      <c r="M81" s="37" t="str">
        <f t="shared" si="6"/>
        <v/>
      </c>
      <c r="N81" s="37" t="str">
        <f t="shared" si="7"/>
        <v/>
      </c>
      <c r="O81" s="37" t="str">
        <f t="shared" si="9"/>
        <v/>
      </c>
      <c r="P81" s="37" t="str">
        <f t="shared" si="8"/>
        <v>19年月日</v>
      </c>
    </row>
    <row r="82" spans="12:16" x14ac:dyDescent="0.4">
      <c r="L82" s="37" t="str">
        <f t="shared" si="5"/>
        <v/>
      </c>
      <c r="M82" s="37" t="str">
        <f t="shared" si="6"/>
        <v/>
      </c>
      <c r="N82" s="37" t="str">
        <f t="shared" si="7"/>
        <v/>
      </c>
      <c r="O82" s="37" t="str">
        <f t="shared" si="9"/>
        <v/>
      </c>
      <c r="P82" s="37" t="str">
        <f t="shared" si="8"/>
        <v>19年月日</v>
      </c>
    </row>
    <row r="83" spans="12:16" x14ac:dyDescent="0.4">
      <c r="L83" s="37" t="str">
        <f t="shared" si="5"/>
        <v/>
      </c>
      <c r="M83" s="37" t="str">
        <f t="shared" si="6"/>
        <v/>
      </c>
      <c r="N83" s="37" t="str">
        <f t="shared" si="7"/>
        <v/>
      </c>
      <c r="O83" s="37" t="str">
        <f t="shared" si="9"/>
        <v/>
      </c>
      <c r="P83" s="37" t="str">
        <f t="shared" si="8"/>
        <v>19年月日</v>
      </c>
    </row>
    <row r="84" spans="12:16" x14ac:dyDescent="0.4">
      <c r="L84" s="37" t="str">
        <f t="shared" si="5"/>
        <v/>
      </c>
      <c r="M84" s="37" t="str">
        <f t="shared" si="6"/>
        <v/>
      </c>
      <c r="N84" s="37" t="str">
        <f t="shared" si="7"/>
        <v/>
      </c>
      <c r="O84" s="37" t="str">
        <f t="shared" si="9"/>
        <v/>
      </c>
      <c r="P84" s="37" t="str">
        <f t="shared" si="8"/>
        <v>19年月日</v>
      </c>
    </row>
    <row r="85" spans="12:16" x14ac:dyDescent="0.4">
      <c r="L85" s="37" t="str">
        <f t="shared" si="5"/>
        <v/>
      </c>
      <c r="M85" s="37" t="str">
        <f t="shared" si="6"/>
        <v/>
      </c>
      <c r="N85" s="37" t="str">
        <f t="shared" si="7"/>
        <v/>
      </c>
      <c r="O85" s="37" t="str">
        <f t="shared" si="9"/>
        <v/>
      </c>
      <c r="P85" s="37" t="str">
        <f t="shared" si="8"/>
        <v>19年月日</v>
      </c>
    </row>
    <row r="86" spans="12:16" x14ac:dyDescent="0.4">
      <c r="L86" s="37" t="str">
        <f t="shared" si="5"/>
        <v/>
      </c>
      <c r="M86" s="37" t="str">
        <f t="shared" si="6"/>
        <v/>
      </c>
      <c r="N86" s="37" t="str">
        <f t="shared" si="7"/>
        <v/>
      </c>
      <c r="O86" s="37" t="str">
        <f t="shared" si="9"/>
        <v/>
      </c>
      <c r="P86" s="37" t="str">
        <f t="shared" si="8"/>
        <v>19年月日</v>
      </c>
    </row>
    <row r="87" spans="12:16" x14ac:dyDescent="0.4">
      <c r="L87" s="37" t="str">
        <f t="shared" si="5"/>
        <v/>
      </c>
      <c r="M87" s="37" t="str">
        <f t="shared" si="6"/>
        <v/>
      </c>
      <c r="N87" s="37" t="str">
        <f t="shared" si="7"/>
        <v/>
      </c>
      <c r="O87" s="37" t="str">
        <f t="shared" si="9"/>
        <v/>
      </c>
      <c r="P87" s="37" t="str">
        <f t="shared" si="8"/>
        <v>19年月日</v>
      </c>
    </row>
    <row r="88" spans="12:16" x14ac:dyDescent="0.4">
      <c r="L88" s="37" t="str">
        <f t="shared" si="5"/>
        <v/>
      </c>
      <c r="M88" s="37" t="str">
        <f t="shared" si="6"/>
        <v/>
      </c>
      <c r="N88" s="37" t="str">
        <f t="shared" si="7"/>
        <v/>
      </c>
      <c r="O88" s="37" t="str">
        <f t="shared" si="9"/>
        <v/>
      </c>
      <c r="P88" s="37" t="str">
        <f t="shared" si="8"/>
        <v>19年月日</v>
      </c>
    </row>
    <row r="89" spans="12:16" x14ac:dyDescent="0.4">
      <c r="L89" s="37" t="str">
        <f t="shared" si="5"/>
        <v/>
      </c>
      <c r="M89" s="37" t="str">
        <f t="shared" si="6"/>
        <v/>
      </c>
      <c r="N89" s="37" t="str">
        <f t="shared" si="7"/>
        <v/>
      </c>
      <c r="O89" s="37" t="str">
        <f t="shared" si="9"/>
        <v/>
      </c>
      <c r="P89" s="37" t="str">
        <f t="shared" si="8"/>
        <v>19年月日</v>
      </c>
    </row>
    <row r="90" spans="12:16" x14ac:dyDescent="0.4">
      <c r="L90" s="37" t="str">
        <f t="shared" si="5"/>
        <v/>
      </c>
      <c r="M90" s="37" t="str">
        <f t="shared" si="6"/>
        <v/>
      </c>
      <c r="N90" s="37" t="str">
        <f t="shared" si="7"/>
        <v/>
      </c>
      <c r="O90" s="37" t="str">
        <f t="shared" si="9"/>
        <v/>
      </c>
      <c r="P90" s="37" t="str">
        <f t="shared" si="8"/>
        <v>19年月日</v>
      </c>
    </row>
    <row r="91" spans="12:16" x14ac:dyDescent="0.4">
      <c r="L91" s="37" t="str">
        <f t="shared" si="5"/>
        <v/>
      </c>
      <c r="M91" s="37" t="str">
        <f t="shared" si="6"/>
        <v/>
      </c>
      <c r="N91" s="37" t="str">
        <f t="shared" si="7"/>
        <v/>
      </c>
      <c r="O91" s="37" t="str">
        <f t="shared" si="9"/>
        <v/>
      </c>
      <c r="P91" s="37" t="str">
        <f t="shared" si="8"/>
        <v>19年月日</v>
      </c>
    </row>
    <row r="92" spans="12:16" x14ac:dyDescent="0.4">
      <c r="L92" s="37" t="str">
        <f t="shared" si="5"/>
        <v/>
      </c>
      <c r="M92" s="37" t="str">
        <f t="shared" si="6"/>
        <v/>
      </c>
      <c r="N92" s="37" t="str">
        <f t="shared" si="7"/>
        <v/>
      </c>
      <c r="O92" s="37" t="str">
        <f t="shared" si="9"/>
        <v/>
      </c>
      <c r="P92" s="37" t="str">
        <f t="shared" si="8"/>
        <v>19年月日</v>
      </c>
    </row>
    <row r="93" spans="12:16" x14ac:dyDescent="0.4">
      <c r="L93" s="37" t="str">
        <f t="shared" si="5"/>
        <v/>
      </c>
      <c r="M93" s="37" t="str">
        <f t="shared" si="6"/>
        <v/>
      </c>
      <c r="N93" s="37" t="str">
        <f t="shared" si="7"/>
        <v/>
      </c>
      <c r="O93" s="37" t="str">
        <f t="shared" si="9"/>
        <v/>
      </c>
      <c r="P93" s="37" t="str">
        <f t="shared" si="8"/>
        <v>19年月日</v>
      </c>
    </row>
    <row r="94" spans="12:16" x14ac:dyDescent="0.4">
      <c r="L94" s="37" t="str">
        <f t="shared" si="5"/>
        <v/>
      </c>
      <c r="M94" s="37" t="str">
        <f t="shared" si="6"/>
        <v/>
      </c>
      <c r="N94" s="37" t="str">
        <f t="shared" si="7"/>
        <v/>
      </c>
      <c r="O94" s="37" t="str">
        <f t="shared" si="9"/>
        <v/>
      </c>
      <c r="P94" s="37" t="str">
        <f t="shared" si="8"/>
        <v>19年月日</v>
      </c>
    </row>
    <row r="95" spans="12:16" x14ac:dyDescent="0.4">
      <c r="L95" s="37" t="str">
        <f t="shared" si="5"/>
        <v/>
      </c>
      <c r="M95" s="37" t="str">
        <f t="shared" si="6"/>
        <v/>
      </c>
      <c r="N95" s="37" t="str">
        <f t="shared" si="7"/>
        <v/>
      </c>
      <c r="O95" s="37" t="str">
        <f t="shared" si="9"/>
        <v/>
      </c>
      <c r="P95" s="37" t="str">
        <f t="shared" si="8"/>
        <v>19年月日</v>
      </c>
    </row>
    <row r="96" spans="12:16" x14ac:dyDescent="0.4">
      <c r="L96" s="37" t="str">
        <f t="shared" si="5"/>
        <v/>
      </c>
      <c r="M96" s="37" t="str">
        <f t="shared" si="6"/>
        <v/>
      </c>
      <c r="N96" s="37" t="str">
        <f t="shared" si="7"/>
        <v/>
      </c>
      <c r="O96" s="37" t="str">
        <f t="shared" si="9"/>
        <v/>
      </c>
      <c r="P96" s="37" t="str">
        <f t="shared" si="8"/>
        <v>19年月日</v>
      </c>
    </row>
    <row r="97" spans="12:16" x14ac:dyDescent="0.4">
      <c r="L97" s="37" t="str">
        <f t="shared" si="5"/>
        <v/>
      </c>
      <c r="M97" s="37" t="str">
        <f t="shared" si="6"/>
        <v/>
      </c>
      <c r="N97" s="37" t="str">
        <f t="shared" si="7"/>
        <v/>
      </c>
      <c r="O97" s="37" t="str">
        <f t="shared" si="9"/>
        <v/>
      </c>
      <c r="P97" s="37" t="str">
        <f t="shared" si="8"/>
        <v>19年月日</v>
      </c>
    </row>
    <row r="98" spans="12:16" x14ac:dyDescent="0.4">
      <c r="L98" s="37" t="str">
        <f t="shared" si="5"/>
        <v/>
      </c>
      <c r="M98" s="37" t="str">
        <f t="shared" si="6"/>
        <v/>
      </c>
      <c r="N98" s="37" t="str">
        <f t="shared" si="7"/>
        <v/>
      </c>
      <c r="O98" s="37" t="str">
        <f t="shared" si="9"/>
        <v/>
      </c>
      <c r="P98" s="37" t="str">
        <f t="shared" si="8"/>
        <v>19年月日</v>
      </c>
    </row>
    <row r="99" spans="12:16" x14ac:dyDescent="0.4">
      <c r="L99" s="37" t="str">
        <f t="shared" si="5"/>
        <v/>
      </c>
      <c r="M99" s="37" t="str">
        <f t="shared" si="6"/>
        <v/>
      </c>
      <c r="N99" s="37" t="str">
        <f t="shared" si="7"/>
        <v/>
      </c>
      <c r="O99" s="37" t="str">
        <f t="shared" si="9"/>
        <v/>
      </c>
      <c r="P99" s="37" t="str">
        <f t="shared" si="8"/>
        <v>19年月日</v>
      </c>
    </row>
    <row r="100" spans="12:16" x14ac:dyDescent="0.4">
      <c r="L100" s="37" t="str">
        <f t="shared" si="5"/>
        <v/>
      </c>
      <c r="M100" s="37" t="str">
        <f t="shared" si="6"/>
        <v/>
      </c>
      <c r="N100" s="37" t="str">
        <f t="shared" si="7"/>
        <v/>
      </c>
      <c r="O100" s="37" t="str">
        <f t="shared" si="9"/>
        <v/>
      </c>
      <c r="P100" s="37" t="str">
        <f t="shared" si="8"/>
        <v>19年月日</v>
      </c>
    </row>
    <row r="101" spans="12:16" x14ac:dyDescent="0.4">
      <c r="L101" s="37" t="str">
        <f t="shared" si="5"/>
        <v/>
      </c>
      <c r="M101" s="37" t="str">
        <f t="shared" si="6"/>
        <v/>
      </c>
      <c r="N101" s="37" t="str">
        <f t="shared" si="7"/>
        <v/>
      </c>
      <c r="O101" s="37" t="str">
        <f t="shared" si="9"/>
        <v/>
      </c>
      <c r="P101" s="37" t="str">
        <f t="shared" si="8"/>
        <v>19年月日</v>
      </c>
    </row>
    <row r="102" spans="12:16" x14ac:dyDescent="0.4">
      <c r="L102" s="37" t="str">
        <f t="shared" si="5"/>
        <v/>
      </c>
      <c r="M102" s="37" t="str">
        <f t="shared" si="6"/>
        <v/>
      </c>
      <c r="N102" s="37" t="str">
        <f t="shared" si="7"/>
        <v/>
      </c>
      <c r="O102" s="37" t="str">
        <f t="shared" si="9"/>
        <v/>
      </c>
      <c r="P102" s="37" t="str">
        <f t="shared" si="8"/>
        <v>19年月日</v>
      </c>
    </row>
    <row r="103" spans="12:16" x14ac:dyDescent="0.4">
      <c r="L103" s="37" t="str">
        <f t="shared" si="5"/>
        <v/>
      </c>
      <c r="M103" s="37" t="str">
        <f t="shared" si="6"/>
        <v/>
      </c>
      <c r="N103" s="37" t="str">
        <f t="shared" si="7"/>
        <v/>
      </c>
      <c r="O103" s="37" t="str">
        <f t="shared" si="9"/>
        <v/>
      </c>
      <c r="P103" s="37" t="str">
        <f t="shared" si="8"/>
        <v>19年月日</v>
      </c>
    </row>
    <row r="104" spans="12:16" x14ac:dyDescent="0.4">
      <c r="L104" s="37" t="str">
        <f t="shared" si="5"/>
        <v/>
      </c>
      <c r="M104" s="37" t="str">
        <f t="shared" si="6"/>
        <v/>
      </c>
      <c r="N104" s="37" t="str">
        <f t="shared" si="7"/>
        <v/>
      </c>
      <c r="O104" s="37" t="str">
        <f t="shared" si="9"/>
        <v/>
      </c>
      <c r="P104" s="37" t="str">
        <f t="shared" si="8"/>
        <v>19年月日</v>
      </c>
    </row>
    <row r="105" spans="12:16" x14ac:dyDescent="0.4">
      <c r="L105" s="37" t="str">
        <f t="shared" si="5"/>
        <v/>
      </c>
      <c r="M105" s="37" t="str">
        <f t="shared" si="6"/>
        <v/>
      </c>
      <c r="N105" s="37" t="str">
        <f t="shared" si="7"/>
        <v/>
      </c>
      <c r="O105" s="37" t="str">
        <f t="shared" si="9"/>
        <v/>
      </c>
      <c r="P105" s="37" t="str">
        <f t="shared" si="8"/>
        <v>19年月日</v>
      </c>
    </row>
    <row r="106" spans="12:16" x14ac:dyDescent="0.4">
      <c r="L106" s="37" t="str">
        <f t="shared" si="5"/>
        <v/>
      </c>
      <c r="M106" s="37" t="str">
        <f t="shared" si="6"/>
        <v/>
      </c>
      <c r="N106" s="37" t="str">
        <f t="shared" si="7"/>
        <v/>
      </c>
      <c r="O106" s="37" t="str">
        <f t="shared" si="9"/>
        <v/>
      </c>
      <c r="P106" s="37" t="str">
        <f t="shared" si="8"/>
        <v>19年月日</v>
      </c>
    </row>
    <row r="107" spans="12:16" x14ac:dyDescent="0.4">
      <c r="L107" s="37" t="str">
        <f t="shared" si="5"/>
        <v/>
      </c>
      <c r="M107" s="37" t="str">
        <f t="shared" si="6"/>
        <v/>
      </c>
      <c r="N107" s="37" t="str">
        <f t="shared" si="7"/>
        <v/>
      </c>
      <c r="O107" s="37" t="str">
        <f t="shared" si="9"/>
        <v/>
      </c>
      <c r="P107" s="37" t="str">
        <f t="shared" si="8"/>
        <v>19年月日</v>
      </c>
    </row>
    <row r="108" spans="12:16" x14ac:dyDescent="0.4">
      <c r="L108" s="37" t="str">
        <f t="shared" si="5"/>
        <v/>
      </c>
      <c r="M108" s="37" t="str">
        <f t="shared" si="6"/>
        <v/>
      </c>
      <c r="N108" s="37" t="str">
        <f t="shared" si="7"/>
        <v/>
      </c>
      <c r="O108" s="37" t="str">
        <f t="shared" si="9"/>
        <v/>
      </c>
      <c r="P108" s="37" t="str">
        <f t="shared" si="8"/>
        <v>19年月日</v>
      </c>
    </row>
    <row r="109" spans="12:16" x14ac:dyDescent="0.4">
      <c r="L109" s="37" t="str">
        <f t="shared" si="5"/>
        <v/>
      </c>
      <c r="M109" s="37" t="str">
        <f t="shared" si="6"/>
        <v/>
      </c>
      <c r="N109" s="37" t="str">
        <f t="shared" si="7"/>
        <v/>
      </c>
      <c r="O109" s="37" t="str">
        <f t="shared" si="9"/>
        <v/>
      </c>
      <c r="P109" s="37" t="str">
        <f t="shared" si="8"/>
        <v>19年月日</v>
      </c>
    </row>
    <row r="110" spans="12:16" x14ac:dyDescent="0.4">
      <c r="L110" s="37" t="str">
        <f t="shared" si="5"/>
        <v/>
      </c>
      <c r="M110" s="37" t="str">
        <f t="shared" si="6"/>
        <v/>
      </c>
      <c r="N110" s="37" t="str">
        <f t="shared" si="7"/>
        <v/>
      </c>
      <c r="O110" s="37" t="str">
        <f t="shared" si="9"/>
        <v/>
      </c>
      <c r="P110" s="37" t="str">
        <f t="shared" si="8"/>
        <v>19年月日</v>
      </c>
    </row>
    <row r="111" spans="12:16" x14ac:dyDescent="0.4">
      <c r="L111" s="37" t="str">
        <f t="shared" si="5"/>
        <v/>
      </c>
      <c r="M111" s="37" t="str">
        <f t="shared" si="6"/>
        <v/>
      </c>
      <c r="N111" s="37" t="str">
        <f t="shared" si="7"/>
        <v/>
      </c>
      <c r="O111" s="37" t="str">
        <f t="shared" si="9"/>
        <v/>
      </c>
      <c r="P111" s="37" t="str">
        <f t="shared" si="8"/>
        <v>19年月日</v>
      </c>
    </row>
    <row r="112" spans="12:16" x14ac:dyDescent="0.4">
      <c r="L112" s="37" t="str">
        <f t="shared" si="5"/>
        <v/>
      </c>
      <c r="M112" s="37" t="str">
        <f t="shared" si="6"/>
        <v/>
      </c>
      <c r="N112" s="37" t="str">
        <f t="shared" si="7"/>
        <v/>
      </c>
      <c r="O112" s="37" t="str">
        <f t="shared" si="9"/>
        <v/>
      </c>
      <c r="P112" s="37" t="str">
        <f t="shared" si="8"/>
        <v>19年月日</v>
      </c>
    </row>
    <row r="113" spans="12:16" x14ac:dyDescent="0.4">
      <c r="L113" s="37" t="str">
        <f t="shared" si="5"/>
        <v/>
      </c>
      <c r="M113" s="37" t="str">
        <f t="shared" si="6"/>
        <v/>
      </c>
      <c r="N113" s="37" t="str">
        <f t="shared" si="7"/>
        <v/>
      </c>
      <c r="O113" s="37" t="str">
        <f t="shared" si="9"/>
        <v/>
      </c>
      <c r="P113" s="37" t="str">
        <f t="shared" si="8"/>
        <v>19年月日</v>
      </c>
    </row>
    <row r="114" spans="12:16" x14ac:dyDescent="0.4">
      <c r="L114" s="37" t="str">
        <f t="shared" si="5"/>
        <v/>
      </c>
      <c r="M114" s="37" t="str">
        <f t="shared" si="6"/>
        <v/>
      </c>
      <c r="N114" s="37" t="str">
        <f t="shared" si="7"/>
        <v/>
      </c>
      <c r="O114" s="37" t="str">
        <f t="shared" si="9"/>
        <v/>
      </c>
      <c r="P114" s="37" t="str">
        <f t="shared" si="8"/>
        <v>19年月日</v>
      </c>
    </row>
    <row r="115" spans="12:16" x14ac:dyDescent="0.4">
      <c r="L115" s="37" t="str">
        <f t="shared" si="5"/>
        <v/>
      </c>
      <c r="M115" s="37" t="str">
        <f t="shared" si="6"/>
        <v/>
      </c>
      <c r="N115" s="37" t="str">
        <f t="shared" si="7"/>
        <v/>
      </c>
      <c r="O115" s="37" t="str">
        <f t="shared" si="9"/>
        <v/>
      </c>
      <c r="P115" s="37" t="str">
        <f t="shared" si="8"/>
        <v>19年月日</v>
      </c>
    </row>
    <row r="116" spans="12:16" x14ac:dyDescent="0.4">
      <c r="L116" s="37" t="str">
        <f t="shared" si="5"/>
        <v/>
      </c>
      <c r="M116" s="37" t="str">
        <f t="shared" si="6"/>
        <v/>
      </c>
      <c r="N116" s="37" t="str">
        <f t="shared" si="7"/>
        <v/>
      </c>
      <c r="O116" s="37" t="str">
        <f t="shared" si="9"/>
        <v/>
      </c>
      <c r="P116" s="37" t="str">
        <f t="shared" si="8"/>
        <v>19年月日</v>
      </c>
    </row>
    <row r="117" spans="12:16" x14ac:dyDescent="0.4">
      <c r="L117" s="37" t="str">
        <f t="shared" si="5"/>
        <v/>
      </c>
      <c r="M117" s="37" t="str">
        <f t="shared" si="6"/>
        <v/>
      </c>
      <c r="N117" s="37" t="str">
        <f t="shared" si="7"/>
        <v/>
      </c>
      <c r="O117" s="37" t="str">
        <f t="shared" si="9"/>
        <v/>
      </c>
      <c r="P117" s="37" t="str">
        <f t="shared" si="8"/>
        <v>19年月日</v>
      </c>
    </row>
    <row r="118" spans="12:16" x14ac:dyDescent="0.4">
      <c r="L118" s="37" t="str">
        <f t="shared" si="5"/>
        <v/>
      </c>
      <c r="M118" s="37" t="str">
        <f t="shared" si="6"/>
        <v/>
      </c>
      <c r="N118" s="37" t="str">
        <f t="shared" si="7"/>
        <v/>
      </c>
      <c r="O118" s="37" t="str">
        <f t="shared" si="9"/>
        <v/>
      </c>
      <c r="P118" s="37" t="str">
        <f t="shared" si="8"/>
        <v>19年月日</v>
      </c>
    </row>
    <row r="119" spans="12:16" x14ac:dyDescent="0.4">
      <c r="L119" s="37" t="str">
        <f t="shared" si="5"/>
        <v/>
      </c>
      <c r="M119" s="37" t="str">
        <f t="shared" si="6"/>
        <v/>
      </c>
      <c r="N119" s="37" t="str">
        <f t="shared" si="7"/>
        <v/>
      </c>
      <c r="O119" s="37" t="str">
        <f t="shared" si="9"/>
        <v/>
      </c>
      <c r="P119" s="37" t="str">
        <f t="shared" si="8"/>
        <v>19年月日</v>
      </c>
    </row>
    <row r="120" spans="12:16" x14ac:dyDescent="0.4">
      <c r="L120" s="37" t="str">
        <f t="shared" si="5"/>
        <v/>
      </c>
      <c r="M120" s="37" t="str">
        <f t="shared" si="6"/>
        <v/>
      </c>
      <c r="N120" s="37" t="str">
        <f t="shared" si="7"/>
        <v/>
      </c>
      <c r="O120" s="37" t="str">
        <f t="shared" si="9"/>
        <v/>
      </c>
      <c r="P120" s="37" t="str">
        <f t="shared" si="8"/>
        <v>19年月日</v>
      </c>
    </row>
    <row r="121" spans="12:16" x14ac:dyDescent="0.4">
      <c r="L121" s="37" t="str">
        <f t="shared" si="5"/>
        <v/>
      </c>
      <c r="M121" s="37" t="str">
        <f t="shared" si="6"/>
        <v/>
      </c>
      <c r="N121" s="37" t="str">
        <f t="shared" si="7"/>
        <v/>
      </c>
      <c r="O121" s="37" t="str">
        <f t="shared" si="9"/>
        <v/>
      </c>
      <c r="P121" s="37" t="str">
        <f t="shared" si="8"/>
        <v>19年月日</v>
      </c>
    </row>
    <row r="122" spans="12:16" x14ac:dyDescent="0.4">
      <c r="L122" s="37" t="str">
        <f t="shared" si="5"/>
        <v/>
      </c>
      <c r="M122" s="37" t="str">
        <f t="shared" si="6"/>
        <v/>
      </c>
      <c r="N122" s="37" t="str">
        <f t="shared" si="7"/>
        <v/>
      </c>
      <c r="O122" s="37" t="str">
        <f t="shared" si="9"/>
        <v/>
      </c>
      <c r="P122" s="37" t="str">
        <f t="shared" si="8"/>
        <v>19年月日</v>
      </c>
    </row>
    <row r="123" spans="12:16" x14ac:dyDescent="0.4">
      <c r="L123" s="37" t="str">
        <f t="shared" si="5"/>
        <v/>
      </c>
      <c r="M123" s="37" t="str">
        <f t="shared" si="6"/>
        <v/>
      </c>
      <c r="N123" s="37" t="str">
        <f t="shared" si="7"/>
        <v/>
      </c>
      <c r="O123" s="37" t="str">
        <f t="shared" si="9"/>
        <v/>
      </c>
      <c r="P123" s="37" t="str">
        <f t="shared" si="8"/>
        <v>19年月日</v>
      </c>
    </row>
    <row r="124" spans="12:16" x14ac:dyDescent="0.4">
      <c r="L124" s="37" t="str">
        <f t="shared" si="5"/>
        <v/>
      </c>
      <c r="M124" s="37" t="str">
        <f t="shared" si="6"/>
        <v/>
      </c>
      <c r="N124" s="37" t="str">
        <f t="shared" si="7"/>
        <v/>
      </c>
      <c r="O124" s="37" t="str">
        <f t="shared" si="9"/>
        <v/>
      </c>
      <c r="P124" s="37" t="str">
        <f t="shared" si="8"/>
        <v>19年月日</v>
      </c>
    </row>
    <row r="125" spans="12:16" x14ac:dyDescent="0.4">
      <c r="L125" s="37" t="str">
        <f t="shared" si="5"/>
        <v/>
      </c>
      <c r="M125" s="37" t="str">
        <f t="shared" si="6"/>
        <v/>
      </c>
      <c r="N125" s="37" t="str">
        <f t="shared" si="7"/>
        <v/>
      </c>
      <c r="O125" s="37" t="str">
        <f t="shared" si="9"/>
        <v/>
      </c>
      <c r="P125" s="37" t="str">
        <f t="shared" si="8"/>
        <v>19年月日</v>
      </c>
    </row>
    <row r="126" spans="12:16" x14ac:dyDescent="0.4">
      <c r="L126" s="37" t="str">
        <f t="shared" si="5"/>
        <v/>
      </c>
      <c r="M126" s="37" t="str">
        <f t="shared" si="6"/>
        <v/>
      </c>
      <c r="N126" s="37" t="str">
        <f t="shared" si="7"/>
        <v/>
      </c>
      <c r="O126" s="37" t="str">
        <f t="shared" si="9"/>
        <v/>
      </c>
      <c r="P126" s="37" t="str">
        <f t="shared" si="8"/>
        <v>19年月日</v>
      </c>
    </row>
    <row r="127" spans="12:16" x14ac:dyDescent="0.4">
      <c r="L127" s="37" t="str">
        <f t="shared" si="5"/>
        <v/>
      </c>
      <c r="M127" s="37" t="str">
        <f t="shared" si="6"/>
        <v/>
      </c>
      <c r="N127" s="37" t="str">
        <f t="shared" si="7"/>
        <v/>
      </c>
      <c r="O127" s="37" t="str">
        <f t="shared" si="9"/>
        <v/>
      </c>
      <c r="P127" s="37" t="str">
        <f t="shared" si="8"/>
        <v>19年月日</v>
      </c>
    </row>
    <row r="128" spans="12:16" x14ac:dyDescent="0.4">
      <c r="L128" s="37" t="str">
        <f t="shared" si="5"/>
        <v/>
      </c>
      <c r="M128" s="37" t="str">
        <f t="shared" si="6"/>
        <v/>
      </c>
      <c r="N128" s="37" t="str">
        <f t="shared" si="7"/>
        <v/>
      </c>
      <c r="O128" s="37" t="str">
        <f t="shared" si="9"/>
        <v/>
      </c>
      <c r="P128" s="37" t="str">
        <f t="shared" si="8"/>
        <v>19年月日</v>
      </c>
    </row>
    <row r="129" spans="12:16" x14ac:dyDescent="0.4">
      <c r="L129" s="37" t="str">
        <f t="shared" si="5"/>
        <v/>
      </c>
      <c r="M129" s="37" t="str">
        <f t="shared" si="6"/>
        <v/>
      </c>
      <c r="N129" s="37" t="str">
        <f t="shared" si="7"/>
        <v/>
      </c>
      <c r="O129" s="37" t="str">
        <f t="shared" si="9"/>
        <v/>
      </c>
      <c r="P129" s="37" t="str">
        <f t="shared" si="8"/>
        <v>19年月日</v>
      </c>
    </row>
    <row r="130" spans="12:16" x14ac:dyDescent="0.4">
      <c r="L130" s="37" t="str">
        <f t="shared" si="5"/>
        <v/>
      </c>
      <c r="M130" s="37" t="str">
        <f t="shared" si="6"/>
        <v/>
      </c>
      <c r="N130" s="37" t="str">
        <f t="shared" si="7"/>
        <v/>
      </c>
      <c r="O130" s="37" t="str">
        <f t="shared" si="9"/>
        <v/>
      </c>
      <c r="P130" s="37" t="str">
        <f t="shared" si="8"/>
        <v>19年月日</v>
      </c>
    </row>
    <row r="131" spans="12:16" x14ac:dyDescent="0.4">
      <c r="L131" s="37" t="str">
        <f t="shared" ref="L131:L194" si="10">IF($A131="","",$D131&amp;" ("&amp;$G131&amp;")")</f>
        <v/>
      </c>
      <c r="M131" s="37" t="str">
        <f t="shared" ref="M131:M194" si="11">IF($A131="","",LEFT($F131,2))</f>
        <v/>
      </c>
      <c r="N131" s="37" t="str">
        <f t="shared" ref="N131:N194" si="12">IF($A131="","",$J131&amp;" "&amp;$I131&amp;" ("&amp;$M131&amp;")")</f>
        <v/>
      </c>
      <c r="O131" s="37" t="str">
        <f t="shared" si="9"/>
        <v/>
      </c>
      <c r="P131" s="37" t="str">
        <f t="shared" ref="P131:P194" si="13">IF(LEFT($F131,1)="0","20","19")&amp;LEFT($F131,2)&amp;"年"&amp;MID($F131,3,2)&amp;"月"&amp;RIGHT($F131,2)&amp;"日"</f>
        <v>19年月日</v>
      </c>
    </row>
    <row r="132" spans="12:16" x14ac:dyDescent="0.4">
      <c r="L132" s="37" t="str">
        <f t="shared" si="10"/>
        <v/>
      </c>
      <c r="M132" s="37" t="str">
        <f t="shared" si="11"/>
        <v/>
      </c>
      <c r="N132" s="37" t="str">
        <f t="shared" si="12"/>
        <v/>
      </c>
      <c r="O132" s="37" t="str">
        <f t="shared" ref="O132:O195" si="14">IF($A132="","",$O131+1)</f>
        <v/>
      </c>
      <c r="P132" s="37" t="str">
        <f t="shared" si="13"/>
        <v>19年月日</v>
      </c>
    </row>
    <row r="133" spans="12:16" x14ac:dyDescent="0.4">
      <c r="L133" s="37" t="str">
        <f t="shared" si="10"/>
        <v/>
      </c>
      <c r="M133" s="37" t="str">
        <f t="shared" si="11"/>
        <v/>
      </c>
      <c r="N133" s="37" t="str">
        <f t="shared" si="12"/>
        <v/>
      </c>
      <c r="O133" s="37" t="str">
        <f t="shared" si="14"/>
        <v/>
      </c>
      <c r="P133" s="37" t="str">
        <f t="shared" si="13"/>
        <v>19年月日</v>
      </c>
    </row>
    <row r="134" spans="12:16" x14ac:dyDescent="0.4">
      <c r="L134" s="37" t="str">
        <f t="shared" si="10"/>
        <v/>
      </c>
      <c r="M134" s="37" t="str">
        <f t="shared" si="11"/>
        <v/>
      </c>
      <c r="N134" s="37" t="str">
        <f t="shared" si="12"/>
        <v/>
      </c>
      <c r="O134" s="37" t="str">
        <f t="shared" si="14"/>
        <v/>
      </c>
      <c r="P134" s="37" t="str">
        <f t="shared" si="13"/>
        <v>19年月日</v>
      </c>
    </row>
    <row r="135" spans="12:16" x14ac:dyDescent="0.4">
      <c r="L135" s="37" t="str">
        <f t="shared" si="10"/>
        <v/>
      </c>
      <c r="M135" s="37" t="str">
        <f t="shared" si="11"/>
        <v/>
      </c>
      <c r="N135" s="37" t="str">
        <f t="shared" si="12"/>
        <v/>
      </c>
      <c r="O135" s="37" t="str">
        <f t="shared" si="14"/>
        <v/>
      </c>
      <c r="P135" s="37" t="str">
        <f t="shared" si="13"/>
        <v>19年月日</v>
      </c>
    </row>
    <row r="136" spans="12:16" x14ac:dyDescent="0.4">
      <c r="L136" s="37" t="str">
        <f t="shared" si="10"/>
        <v/>
      </c>
      <c r="M136" s="37" t="str">
        <f t="shared" si="11"/>
        <v/>
      </c>
      <c r="N136" s="37" t="str">
        <f t="shared" si="12"/>
        <v/>
      </c>
      <c r="O136" s="37" t="str">
        <f t="shared" si="14"/>
        <v/>
      </c>
      <c r="P136" s="37" t="str">
        <f t="shared" si="13"/>
        <v>19年月日</v>
      </c>
    </row>
    <row r="137" spans="12:16" x14ac:dyDescent="0.4">
      <c r="L137" s="37" t="str">
        <f t="shared" si="10"/>
        <v/>
      </c>
      <c r="M137" s="37" t="str">
        <f t="shared" si="11"/>
        <v/>
      </c>
      <c r="N137" s="37" t="str">
        <f t="shared" si="12"/>
        <v/>
      </c>
      <c r="O137" s="37" t="str">
        <f t="shared" si="14"/>
        <v/>
      </c>
      <c r="P137" s="37" t="str">
        <f t="shared" si="13"/>
        <v>19年月日</v>
      </c>
    </row>
    <row r="138" spans="12:16" x14ac:dyDescent="0.4">
      <c r="L138" s="37" t="str">
        <f t="shared" si="10"/>
        <v/>
      </c>
      <c r="M138" s="37" t="str">
        <f t="shared" si="11"/>
        <v/>
      </c>
      <c r="N138" s="37" t="str">
        <f t="shared" si="12"/>
        <v/>
      </c>
      <c r="O138" s="37" t="str">
        <f t="shared" si="14"/>
        <v/>
      </c>
      <c r="P138" s="37" t="str">
        <f t="shared" si="13"/>
        <v>19年月日</v>
      </c>
    </row>
    <row r="139" spans="12:16" x14ac:dyDescent="0.4">
      <c r="L139" s="37" t="str">
        <f t="shared" si="10"/>
        <v/>
      </c>
      <c r="M139" s="37" t="str">
        <f t="shared" si="11"/>
        <v/>
      </c>
      <c r="N139" s="37" t="str">
        <f t="shared" si="12"/>
        <v/>
      </c>
      <c r="O139" s="37" t="str">
        <f t="shared" si="14"/>
        <v/>
      </c>
      <c r="P139" s="37" t="str">
        <f t="shared" si="13"/>
        <v>19年月日</v>
      </c>
    </row>
    <row r="140" spans="12:16" x14ac:dyDescent="0.4">
      <c r="L140" s="37" t="str">
        <f t="shared" si="10"/>
        <v/>
      </c>
      <c r="M140" s="37" t="str">
        <f t="shared" si="11"/>
        <v/>
      </c>
      <c r="N140" s="37" t="str">
        <f t="shared" si="12"/>
        <v/>
      </c>
      <c r="O140" s="37" t="str">
        <f t="shared" si="14"/>
        <v/>
      </c>
      <c r="P140" s="37" t="str">
        <f t="shared" si="13"/>
        <v>19年月日</v>
      </c>
    </row>
    <row r="141" spans="12:16" x14ac:dyDescent="0.4">
      <c r="L141" s="37" t="str">
        <f t="shared" si="10"/>
        <v/>
      </c>
      <c r="M141" s="37" t="str">
        <f t="shared" si="11"/>
        <v/>
      </c>
      <c r="N141" s="37" t="str">
        <f t="shared" si="12"/>
        <v/>
      </c>
      <c r="O141" s="37" t="str">
        <f t="shared" si="14"/>
        <v/>
      </c>
      <c r="P141" s="37" t="str">
        <f t="shared" si="13"/>
        <v>19年月日</v>
      </c>
    </row>
    <row r="142" spans="12:16" x14ac:dyDescent="0.4">
      <c r="L142" s="37" t="str">
        <f t="shared" si="10"/>
        <v/>
      </c>
      <c r="M142" s="37" t="str">
        <f t="shared" si="11"/>
        <v/>
      </c>
      <c r="N142" s="37" t="str">
        <f t="shared" si="12"/>
        <v/>
      </c>
      <c r="O142" s="37" t="str">
        <f t="shared" si="14"/>
        <v/>
      </c>
      <c r="P142" s="37" t="str">
        <f t="shared" si="13"/>
        <v>19年月日</v>
      </c>
    </row>
    <row r="143" spans="12:16" x14ac:dyDescent="0.4">
      <c r="L143" s="37" t="str">
        <f t="shared" si="10"/>
        <v/>
      </c>
      <c r="M143" s="37" t="str">
        <f t="shared" si="11"/>
        <v/>
      </c>
      <c r="N143" s="37" t="str">
        <f t="shared" si="12"/>
        <v/>
      </c>
      <c r="O143" s="37" t="str">
        <f t="shared" si="14"/>
        <v/>
      </c>
      <c r="P143" s="37" t="str">
        <f t="shared" si="13"/>
        <v>19年月日</v>
      </c>
    </row>
    <row r="144" spans="12:16" x14ac:dyDescent="0.4">
      <c r="L144" s="37" t="str">
        <f t="shared" si="10"/>
        <v/>
      </c>
      <c r="M144" s="37" t="str">
        <f t="shared" si="11"/>
        <v/>
      </c>
      <c r="N144" s="37" t="str">
        <f t="shared" si="12"/>
        <v/>
      </c>
      <c r="O144" s="37" t="str">
        <f t="shared" si="14"/>
        <v/>
      </c>
      <c r="P144" s="37" t="str">
        <f t="shared" si="13"/>
        <v>19年月日</v>
      </c>
    </row>
    <row r="145" spans="12:16" x14ac:dyDescent="0.4">
      <c r="L145" s="37" t="str">
        <f t="shared" si="10"/>
        <v/>
      </c>
      <c r="M145" s="37" t="str">
        <f t="shared" si="11"/>
        <v/>
      </c>
      <c r="N145" s="37" t="str">
        <f t="shared" si="12"/>
        <v/>
      </c>
      <c r="O145" s="37" t="str">
        <f t="shared" si="14"/>
        <v/>
      </c>
      <c r="P145" s="37" t="str">
        <f t="shared" si="13"/>
        <v>19年月日</v>
      </c>
    </row>
    <row r="146" spans="12:16" x14ac:dyDescent="0.4">
      <c r="L146" s="37" t="str">
        <f t="shared" si="10"/>
        <v/>
      </c>
      <c r="M146" s="37" t="str">
        <f t="shared" si="11"/>
        <v/>
      </c>
      <c r="N146" s="37" t="str">
        <f t="shared" si="12"/>
        <v/>
      </c>
      <c r="O146" s="37" t="str">
        <f t="shared" si="14"/>
        <v/>
      </c>
      <c r="P146" s="37" t="str">
        <f t="shared" si="13"/>
        <v>19年月日</v>
      </c>
    </row>
    <row r="147" spans="12:16" x14ac:dyDescent="0.4">
      <c r="L147" s="37" t="str">
        <f t="shared" si="10"/>
        <v/>
      </c>
      <c r="M147" s="37" t="str">
        <f t="shared" si="11"/>
        <v/>
      </c>
      <c r="N147" s="37" t="str">
        <f t="shared" si="12"/>
        <v/>
      </c>
      <c r="O147" s="37" t="str">
        <f t="shared" si="14"/>
        <v/>
      </c>
      <c r="P147" s="37" t="str">
        <f t="shared" si="13"/>
        <v>19年月日</v>
      </c>
    </row>
    <row r="148" spans="12:16" x14ac:dyDescent="0.4">
      <c r="L148" s="37" t="str">
        <f t="shared" si="10"/>
        <v/>
      </c>
      <c r="M148" s="37" t="str">
        <f t="shared" si="11"/>
        <v/>
      </c>
      <c r="N148" s="37" t="str">
        <f t="shared" si="12"/>
        <v/>
      </c>
      <c r="O148" s="37" t="str">
        <f t="shared" si="14"/>
        <v/>
      </c>
      <c r="P148" s="37" t="str">
        <f t="shared" si="13"/>
        <v>19年月日</v>
      </c>
    </row>
    <row r="149" spans="12:16" x14ac:dyDescent="0.4">
      <c r="L149" s="37" t="str">
        <f t="shared" si="10"/>
        <v/>
      </c>
      <c r="M149" s="37" t="str">
        <f t="shared" si="11"/>
        <v/>
      </c>
      <c r="N149" s="37" t="str">
        <f t="shared" si="12"/>
        <v/>
      </c>
      <c r="O149" s="37" t="str">
        <f t="shared" si="14"/>
        <v/>
      </c>
      <c r="P149" s="37" t="str">
        <f t="shared" si="13"/>
        <v>19年月日</v>
      </c>
    </row>
    <row r="150" spans="12:16" x14ac:dyDescent="0.4">
      <c r="L150" s="37" t="str">
        <f t="shared" si="10"/>
        <v/>
      </c>
      <c r="M150" s="37" t="str">
        <f t="shared" si="11"/>
        <v/>
      </c>
      <c r="N150" s="37" t="str">
        <f t="shared" si="12"/>
        <v/>
      </c>
      <c r="O150" s="37" t="str">
        <f t="shared" si="14"/>
        <v/>
      </c>
      <c r="P150" s="37" t="str">
        <f t="shared" si="13"/>
        <v>19年月日</v>
      </c>
    </row>
    <row r="151" spans="12:16" x14ac:dyDescent="0.4">
      <c r="L151" s="37" t="str">
        <f t="shared" si="10"/>
        <v/>
      </c>
      <c r="M151" s="37" t="str">
        <f t="shared" si="11"/>
        <v/>
      </c>
      <c r="N151" s="37" t="str">
        <f t="shared" si="12"/>
        <v/>
      </c>
      <c r="O151" s="37" t="str">
        <f t="shared" si="14"/>
        <v/>
      </c>
      <c r="P151" s="37" t="str">
        <f t="shared" si="13"/>
        <v>19年月日</v>
      </c>
    </row>
    <row r="152" spans="12:16" x14ac:dyDescent="0.4">
      <c r="L152" s="37" t="str">
        <f t="shared" si="10"/>
        <v/>
      </c>
      <c r="M152" s="37" t="str">
        <f t="shared" si="11"/>
        <v/>
      </c>
      <c r="N152" s="37" t="str">
        <f t="shared" si="12"/>
        <v/>
      </c>
      <c r="O152" s="37" t="str">
        <f t="shared" si="14"/>
        <v/>
      </c>
      <c r="P152" s="37" t="str">
        <f t="shared" si="13"/>
        <v>19年月日</v>
      </c>
    </row>
    <row r="153" spans="12:16" x14ac:dyDescent="0.4">
      <c r="L153" s="37" t="str">
        <f t="shared" si="10"/>
        <v/>
      </c>
      <c r="M153" s="37" t="str">
        <f t="shared" si="11"/>
        <v/>
      </c>
      <c r="N153" s="37" t="str">
        <f t="shared" si="12"/>
        <v/>
      </c>
      <c r="O153" s="37" t="str">
        <f t="shared" si="14"/>
        <v/>
      </c>
      <c r="P153" s="37" t="str">
        <f t="shared" si="13"/>
        <v>19年月日</v>
      </c>
    </row>
    <row r="154" spans="12:16" x14ac:dyDescent="0.4">
      <c r="L154" s="37" t="str">
        <f t="shared" si="10"/>
        <v/>
      </c>
      <c r="M154" s="37" t="str">
        <f t="shared" si="11"/>
        <v/>
      </c>
      <c r="N154" s="37" t="str">
        <f t="shared" si="12"/>
        <v/>
      </c>
      <c r="O154" s="37" t="str">
        <f t="shared" si="14"/>
        <v/>
      </c>
      <c r="P154" s="37" t="str">
        <f t="shared" si="13"/>
        <v>19年月日</v>
      </c>
    </row>
    <row r="155" spans="12:16" x14ac:dyDescent="0.4">
      <c r="L155" s="37" t="str">
        <f t="shared" si="10"/>
        <v/>
      </c>
      <c r="M155" s="37" t="str">
        <f t="shared" si="11"/>
        <v/>
      </c>
      <c r="N155" s="37" t="str">
        <f t="shared" si="12"/>
        <v/>
      </c>
      <c r="O155" s="37" t="str">
        <f t="shared" si="14"/>
        <v/>
      </c>
      <c r="P155" s="37" t="str">
        <f t="shared" si="13"/>
        <v>19年月日</v>
      </c>
    </row>
    <row r="156" spans="12:16" x14ac:dyDescent="0.4">
      <c r="L156" s="37" t="str">
        <f t="shared" si="10"/>
        <v/>
      </c>
      <c r="M156" s="37" t="str">
        <f t="shared" si="11"/>
        <v/>
      </c>
      <c r="N156" s="37" t="str">
        <f t="shared" si="12"/>
        <v/>
      </c>
      <c r="O156" s="37" t="str">
        <f t="shared" si="14"/>
        <v/>
      </c>
      <c r="P156" s="37" t="str">
        <f t="shared" si="13"/>
        <v>19年月日</v>
      </c>
    </row>
    <row r="157" spans="12:16" x14ac:dyDescent="0.4">
      <c r="L157" s="37" t="str">
        <f t="shared" si="10"/>
        <v/>
      </c>
      <c r="M157" s="37" t="str">
        <f t="shared" si="11"/>
        <v/>
      </c>
      <c r="N157" s="37" t="str">
        <f t="shared" si="12"/>
        <v/>
      </c>
      <c r="O157" s="37" t="str">
        <f t="shared" si="14"/>
        <v/>
      </c>
      <c r="P157" s="37" t="str">
        <f t="shared" si="13"/>
        <v>19年月日</v>
      </c>
    </row>
    <row r="158" spans="12:16" x14ac:dyDescent="0.4">
      <c r="L158" s="37" t="str">
        <f t="shared" si="10"/>
        <v/>
      </c>
      <c r="M158" s="37" t="str">
        <f t="shared" si="11"/>
        <v/>
      </c>
      <c r="N158" s="37" t="str">
        <f t="shared" si="12"/>
        <v/>
      </c>
      <c r="O158" s="37" t="str">
        <f t="shared" si="14"/>
        <v/>
      </c>
      <c r="P158" s="37" t="str">
        <f t="shared" si="13"/>
        <v>19年月日</v>
      </c>
    </row>
    <row r="159" spans="12:16" x14ac:dyDescent="0.4">
      <c r="L159" s="37" t="str">
        <f t="shared" si="10"/>
        <v/>
      </c>
      <c r="M159" s="37" t="str">
        <f t="shared" si="11"/>
        <v/>
      </c>
      <c r="N159" s="37" t="str">
        <f t="shared" si="12"/>
        <v/>
      </c>
      <c r="O159" s="37" t="str">
        <f t="shared" si="14"/>
        <v/>
      </c>
      <c r="P159" s="37" t="str">
        <f t="shared" si="13"/>
        <v>19年月日</v>
      </c>
    </row>
    <row r="160" spans="12:16" x14ac:dyDescent="0.4">
      <c r="L160" s="37" t="str">
        <f t="shared" si="10"/>
        <v/>
      </c>
      <c r="M160" s="37" t="str">
        <f t="shared" si="11"/>
        <v/>
      </c>
      <c r="N160" s="37" t="str">
        <f t="shared" si="12"/>
        <v/>
      </c>
      <c r="O160" s="37" t="str">
        <f t="shared" si="14"/>
        <v/>
      </c>
      <c r="P160" s="37" t="str">
        <f t="shared" si="13"/>
        <v>19年月日</v>
      </c>
    </row>
    <row r="161" spans="12:16" x14ac:dyDescent="0.4">
      <c r="L161" s="37" t="str">
        <f t="shared" si="10"/>
        <v/>
      </c>
      <c r="M161" s="37" t="str">
        <f t="shared" si="11"/>
        <v/>
      </c>
      <c r="N161" s="37" t="str">
        <f t="shared" si="12"/>
        <v/>
      </c>
      <c r="O161" s="37" t="str">
        <f t="shared" si="14"/>
        <v/>
      </c>
      <c r="P161" s="37" t="str">
        <f t="shared" si="13"/>
        <v>19年月日</v>
      </c>
    </row>
    <row r="162" spans="12:16" x14ac:dyDescent="0.4">
      <c r="L162" s="37" t="str">
        <f t="shared" si="10"/>
        <v/>
      </c>
      <c r="M162" s="37" t="str">
        <f t="shared" si="11"/>
        <v/>
      </c>
      <c r="N162" s="37" t="str">
        <f t="shared" si="12"/>
        <v/>
      </c>
      <c r="O162" s="37" t="str">
        <f t="shared" si="14"/>
        <v/>
      </c>
      <c r="P162" s="37" t="str">
        <f t="shared" si="13"/>
        <v>19年月日</v>
      </c>
    </row>
    <row r="163" spans="12:16" x14ac:dyDescent="0.4">
      <c r="L163" s="37" t="str">
        <f t="shared" si="10"/>
        <v/>
      </c>
      <c r="M163" s="37" t="str">
        <f t="shared" si="11"/>
        <v/>
      </c>
      <c r="N163" s="37" t="str">
        <f t="shared" si="12"/>
        <v/>
      </c>
      <c r="O163" s="37" t="str">
        <f t="shared" si="14"/>
        <v/>
      </c>
      <c r="P163" s="37" t="str">
        <f t="shared" si="13"/>
        <v>19年月日</v>
      </c>
    </row>
    <row r="164" spans="12:16" x14ac:dyDescent="0.4">
      <c r="L164" s="37" t="str">
        <f t="shared" si="10"/>
        <v/>
      </c>
      <c r="M164" s="37" t="str">
        <f t="shared" si="11"/>
        <v/>
      </c>
      <c r="N164" s="37" t="str">
        <f t="shared" si="12"/>
        <v/>
      </c>
      <c r="O164" s="37" t="str">
        <f t="shared" si="14"/>
        <v/>
      </c>
      <c r="P164" s="37" t="str">
        <f t="shared" si="13"/>
        <v>19年月日</v>
      </c>
    </row>
    <row r="165" spans="12:16" x14ac:dyDescent="0.4">
      <c r="L165" s="37" t="str">
        <f t="shared" si="10"/>
        <v/>
      </c>
      <c r="M165" s="37" t="str">
        <f t="shared" si="11"/>
        <v/>
      </c>
      <c r="N165" s="37" t="str">
        <f t="shared" si="12"/>
        <v/>
      </c>
      <c r="O165" s="37" t="str">
        <f t="shared" si="14"/>
        <v/>
      </c>
      <c r="P165" s="37" t="str">
        <f t="shared" si="13"/>
        <v>19年月日</v>
      </c>
    </row>
    <row r="166" spans="12:16" x14ac:dyDescent="0.4">
      <c r="L166" s="37" t="str">
        <f t="shared" si="10"/>
        <v/>
      </c>
      <c r="M166" s="37" t="str">
        <f t="shared" si="11"/>
        <v/>
      </c>
      <c r="N166" s="37" t="str">
        <f t="shared" si="12"/>
        <v/>
      </c>
      <c r="O166" s="37" t="str">
        <f t="shared" si="14"/>
        <v/>
      </c>
      <c r="P166" s="37" t="str">
        <f t="shared" si="13"/>
        <v>19年月日</v>
      </c>
    </row>
    <row r="167" spans="12:16" x14ac:dyDescent="0.4">
      <c r="L167" s="37" t="str">
        <f t="shared" si="10"/>
        <v/>
      </c>
      <c r="M167" s="37" t="str">
        <f t="shared" si="11"/>
        <v/>
      </c>
      <c r="N167" s="37" t="str">
        <f t="shared" si="12"/>
        <v/>
      </c>
      <c r="O167" s="37" t="str">
        <f t="shared" si="14"/>
        <v/>
      </c>
      <c r="P167" s="37" t="str">
        <f t="shared" si="13"/>
        <v>19年月日</v>
      </c>
    </row>
    <row r="168" spans="12:16" x14ac:dyDescent="0.4">
      <c r="L168" s="37" t="str">
        <f t="shared" si="10"/>
        <v/>
      </c>
      <c r="M168" s="37" t="str">
        <f t="shared" si="11"/>
        <v/>
      </c>
      <c r="N168" s="37" t="str">
        <f t="shared" si="12"/>
        <v/>
      </c>
      <c r="O168" s="37" t="str">
        <f t="shared" si="14"/>
        <v/>
      </c>
      <c r="P168" s="37" t="str">
        <f t="shared" si="13"/>
        <v>19年月日</v>
      </c>
    </row>
    <row r="169" spans="12:16" x14ac:dyDescent="0.4">
      <c r="L169" s="37" t="str">
        <f t="shared" si="10"/>
        <v/>
      </c>
      <c r="M169" s="37" t="str">
        <f t="shared" si="11"/>
        <v/>
      </c>
      <c r="N169" s="37" t="str">
        <f t="shared" si="12"/>
        <v/>
      </c>
      <c r="O169" s="37" t="str">
        <f t="shared" si="14"/>
        <v/>
      </c>
      <c r="P169" s="37" t="str">
        <f t="shared" si="13"/>
        <v>19年月日</v>
      </c>
    </row>
    <row r="170" spans="12:16" x14ac:dyDescent="0.4">
      <c r="L170" s="37" t="str">
        <f t="shared" si="10"/>
        <v/>
      </c>
      <c r="M170" s="37" t="str">
        <f t="shared" si="11"/>
        <v/>
      </c>
      <c r="N170" s="37" t="str">
        <f t="shared" si="12"/>
        <v/>
      </c>
      <c r="O170" s="37" t="str">
        <f t="shared" si="14"/>
        <v/>
      </c>
      <c r="P170" s="37" t="str">
        <f t="shared" si="13"/>
        <v>19年月日</v>
      </c>
    </row>
    <row r="171" spans="12:16" x14ac:dyDescent="0.4">
      <c r="L171" s="37" t="str">
        <f t="shared" si="10"/>
        <v/>
      </c>
      <c r="M171" s="37" t="str">
        <f t="shared" si="11"/>
        <v/>
      </c>
      <c r="N171" s="37" t="str">
        <f t="shared" si="12"/>
        <v/>
      </c>
      <c r="O171" s="37" t="str">
        <f t="shared" si="14"/>
        <v/>
      </c>
      <c r="P171" s="37" t="str">
        <f t="shared" si="13"/>
        <v>19年月日</v>
      </c>
    </row>
    <row r="172" spans="12:16" x14ac:dyDescent="0.4">
      <c r="L172" s="37" t="str">
        <f t="shared" si="10"/>
        <v/>
      </c>
      <c r="M172" s="37" t="str">
        <f t="shared" si="11"/>
        <v/>
      </c>
      <c r="N172" s="37" t="str">
        <f t="shared" si="12"/>
        <v/>
      </c>
      <c r="O172" s="37" t="str">
        <f t="shared" si="14"/>
        <v/>
      </c>
      <c r="P172" s="37" t="str">
        <f t="shared" si="13"/>
        <v>19年月日</v>
      </c>
    </row>
    <row r="173" spans="12:16" x14ac:dyDescent="0.4">
      <c r="L173" s="37" t="str">
        <f t="shared" si="10"/>
        <v/>
      </c>
      <c r="M173" s="37" t="str">
        <f t="shared" si="11"/>
        <v/>
      </c>
      <c r="N173" s="37" t="str">
        <f t="shared" si="12"/>
        <v/>
      </c>
      <c r="O173" s="37" t="str">
        <f t="shared" si="14"/>
        <v/>
      </c>
      <c r="P173" s="37" t="str">
        <f t="shared" si="13"/>
        <v>19年月日</v>
      </c>
    </row>
    <row r="174" spans="12:16" x14ac:dyDescent="0.4">
      <c r="L174" s="37" t="str">
        <f t="shared" si="10"/>
        <v/>
      </c>
      <c r="M174" s="37" t="str">
        <f t="shared" si="11"/>
        <v/>
      </c>
      <c r="N174" s="37" t="str">
        <f t="shared" si="12"/>
        <v/>
      </c>
      <c r="O174" s="37" t="str">
        <f t="shared" si="14"/>
        <v/>
      </c>
      <c r="P174" s="37" t="str">
        <f t="shared" si="13"/>
        <v>19年月日</v>
      </c>
    </row>
    <row r="175" spans="12:16" x14ac:dyDescent="0.4">
      <c r="L175" s="37" t="str">
        <f t="shared" si="10"/>
        <v/>
      </c>
      <c r="M175" s="37" t="str">
        <f t="shared" si="11"/>
        <v/>
      </c>
      <c r="N175" s="37" t="str">
        <f t="shared" si="12"/>
        <v/>
      </c>
      <c r="O175" s="37" t="str">
        <f t="shared" si="14"/>
        <v/>
      </c>
      <c r="P175" s="37" t="str">
        <f t="shared" si="13"/>
        <v>19年月日</v>
      </c>
    </row>
    <row r="176" spans="12:16" x14ac:dyDescent="0.4">
      <c r="L176" s="37" t="str">
        <f t="shared" si="10"/>
        <v/>
      </c>
      <c r="M176" s="37" t="str">
        <f t="shared" si="11"/>
        <v/>
      </c>
      <c r="N176" s="37" t="str">
        <f t="shared" si="12"/>
        <v/>
      </c>
      <c r="O176" s="37" t="str">
        <f t="shared" si="14"/>
        <v/>
      </c>
      <c r="P176" s="37" t="str">
        <f t="shared" si="13"/>
        <v>19年月日</v>
      </c>
    </row>
    <row r="177" spans="12:16" x14ac:dyDescent="0.4">
      <c r="L177" s="37" t="str">
        <f t="shared" si="10"/>
        <v/>
      </c>
      <c r="M177" s="37" t="str">
        <f t="shared" si="11"/>
        <v/>
      </c>
      <c r="N177" s="37" t="str">
        <f t="shared" si="12"/>
        <v/>
      </c>
      <c r="O177" s="37" t="str">
        <f t="shared" si="14"/>
        <v/>
      </c>
      <c r="P177" s="37" t="str">
        <f t="shared" si="13"/>
        <v>19年月日</v>
      </c>
    </row>
    <row r="178" spans="12:16" x14ac:dyDescent="0.4">
      <c r="L178" s="37" t="str">
        <f t="shared" si="10"/>
        <v/>
      </c>
      <c r="M178" s="37" t="str">
        <f t="shared" si="11"/>
        <v/>
      </c>
      <c r="N178" s="37" t="str">
        <f t="shared" si="12"/>
        <v/>
      </c>
      <c r="O178" s="37" t="str">
        <f t="shared" si="14"/>
        <v/>
      </c>
      <c r="P178" s="37" t="str">
        <f t="shared" si="13"/>
        <v>19年月日</v>
      </c>
    </row>
    <row r="179" spans="12:16" x14ac:dyDescent="0.4">
      <c r="L179" s="37" t="str">
        <f t="shared" si="10"/>
        <v/>
      </c>
      <c r="M179" s="37" t="str">
        <f t="shared" si="11"/>
        <v/>
      </c>
      <c r="N179" s="37" t="str">
        <f t="shared" si="12"/>
        <v/>
      </c>
      <c r="O179" s="37" t="str">
        <f t="shared" si="14"/>
        <v/>
      </c>
      <c r="P179" s="37" t="str">
        <f t="shared" si="13"/>
        <v>19年月日</v>
      </c>
    </row>
    <row r="180" spans="12:16" x14ac:dyDescent="0.4">
      <c r="L180" s="37" t="str">
        <f t="shared" si="10"/>
        <v/>
      </c>
      <c r="M180" s="37" t="str">
        <f t="shared" si="11"/>
        <v/>
      </c>
      <c r="N180" s="37" t="str">
        <f t="shared" si="12"/>
        <v/>
      </c>
      <c r="O180" s="37" t="str">
        <f t="shared" si="14"/>
        <v/>
      </c>
      <c r="P180" s="37" t="str">
        <f t="shared" si="13"/>
        <v>19年月日</v>
      </c>
    </row>
    <row r="181" spans="12:16" x14ac:dyDescent="0.4">
      <c r="L181" s="37" t="str">
        <f t="shared" si="10"/>
        <v/>
      </c>
      <c r="M181" s="37" t="str">
        <f t="shared" si="11"/>
        <v/>
      </c>
      <c r="N181" s="37" t="str">
        <f t="shared" si="12"/>
        <v/>
      </c>
      <c r="O181" s="37" t="str">
        <f t="shared" si="14"/>
        <v/>
      </c>
      <c r="P181" s="37" t="str">
        <f t="shared" si="13"/>
        <v>19年月日</v>
      </c>
    </row>
    <row r="182" spans="12:16" x14ac:dyDescent="0.4">
      <c r="L182" s="37" t="str">
        <f t="shared" si="10"/>
        <v/>
      </c>
      <c r="M182" s="37" t="str">
        <f t="shared" si="11"/>
        <v/>
      </c>
      <c r="N182" s="37" t="str">
        <f t="shared" si="12"/>
        <v/>
      </c>
      <c r="O182" s="37" t="str">
        <f t="shared" si="14"/>
        <v/>
      </c>
      <c r="P182" s="37" t="str">
        <f t="shared" si="13"/>
        <v>19年月日</v>
      </c>
    </row>
    <row r="183" spans="12:16" x14ac:dyDescent="0.4">
      <c r="L183" s="37" t="str">
        <f t="shared" si="10"/>
        <v/>
      </c>
      <c r="M183" s="37" t="str">
        <f t="shared" si="11"/>
        <v/>
      </c>
      <c r="N183" s="37" t="str">
        <f t="shared" si="12"/>
        <v/>
      </c>
      <c r="O183" s="37" t="str">
        <f t="shared" si="14"/>
        <v/>
      </c>
      <c r="P183" s="37" t="str">
        <f t="shared" si="13"/>
        <v>19年月日</v>
      </c>
    </row>
    <row r="184" spans="12:16" x14ac:dyDescent="0.4">
      <c r="L184" s="37" t="str">
        <f t="shared" si="10"/>
        <v/>
      </c>
      <c r="M184" s="37" t="str">
        <f t="shared" si="11"/>
        <v/>
      </c>
      <c r="N184" s="37" t="str">
        <f t="shared" si="12"/>
        <v/>
      </c>
      <c r="O184" s="37" t="str">
        <f t="shared" si="14"/>
        <v/>
      </c>
      <c r="P184" s="37" t="str">
        <f t="shared" si="13"/>
        <v>19年月日</v>
      </c>
    </row>
    <row r="185" spans="12:16" x14ac:dyDescent="0.4">
      <c r="L185" s="37" t="str">
        <f t="shared" si="10"/>
        <v/>
      </c>
      <c r="M185" s="37" t="str">
        <f t="shared" si="11"/>
        <v/>
      </c>
      <c r="N185" s="37" t="str">
        <f t="shared" si="12"/>
        <v/>
      </c>
      <c r="O185" s="37" t="str">
        <f t="shared" si="14"/>
        <v/>
      </c>
      <c r="P185" s="37" t="str">
        <f t="shared" si="13"/>
        <v>19年月日</v>
      </c>
    </row>
    <row r="186" spans="12:16" x14ac:dyDescent="0.4">
      <c r="L186" s="37" t="str">
        <f t="shared" si="10"/>
        <v/>
      </c>
      <c r="M186" s="37" t="str">
        <f t="shared" si="11"/>
        <v/>
      </c>
      <c r="N186" s="37" t="str">
        <f t="shared" si="12"/>
        <v/>
      </c>
      <c r="O186" s="37" t="str">
        <f t="shared" si="14"/>
        <v/>
      </c>
      <c r="P186" s="37" t="str">
        <f t="shared" si="13"/>
        <v>19年月日</v>
      </c>
    </row>
    <row r="187" spans="12:16" x14ac:dyDescent="0.4">
      <c r="L187" s="37" t="str">
        <f t="shared" si="10"/>
        <v/>
      </c>
      <c r="M187" s="37" t="str">
        <f t="shared" si="11"/>
        <v/>
      </c>
      <c r="N187" s="37" t="str">
        <f t="shared" si="12"/>
        <v/>
      </c>
      <c r="O187" s="37" t="str">
        <f t="shared" si="14"/>
        <v/>
      </c>
      <c r="P187" s="37" t="str">
        <f t="shared" si="13"/>
        <v>19年月日</v>
      </c>
    </row>
    <row r="188" spans="12:16" x14ac:dyDescent="0.4">
      <c r="L188" s="37" t="str">
        <f t="shared" si="10"/>
        <v/>
      </c>
      <c r="M188" s="37" t="str">
        <f t="shared" si="11"/>
        <v/>
      </c>
      <c r="N188" s="37" t="str">
        <f t="shared" si="12"/>
        <v/>
      </c>
      <c r="O188" s="37" t="str">
        <f t="shared" si="14"/>
        <v/>
      </c>
      <c r="P188" s="37" t="str">
        <f t="shared" si="13"/>
        <v>19年月日</v>
      </c>
    </row>
    <row r="189" spans="12:16" x14ac:dyDescent="0.4">
      <c r="L189" s="37" t="str">
        <f t="shared" si="10"/>
        <v/>
      </c>
      <c r="M189" s="37" t="str">
        <f t="shared" si="11"/>
        <v/>
      </c>
      <c r="N189" s="37" t="str">
        <f t="shared" si="12"/>
        <v/>
      </c>
      <c r="O189" s="37" t="str">
        <f t="shared" si="14"/>
        <v/>
      </c>
      <c r="P189" s="37" t="str">
        <f t="shared" si="13"/>
        <v>19年月日</v>
      </c>
    </row>
    <row r="190" spans="12:16" x14ac:dyDescent="0.4">
      <c r="L190" s="37" t="str">
        <f t="shared" si="10"/>
        <v/>
      </c>
      <c r="M190" s="37" t="str">
        <f t="shared" si="11"/>
        <v/>
      </c>
      <c r="N190" s="37" t="str">
        <f t="shared" si="12"/>
        <v/>
      </c>
      <c r="O190" s="37" t="str">
        <f t="shared" si="14"/>
        <v/>
      </c>
      <c r="P190" s="37" t="str">
        <f t="shared" si="13"/>
        <v>19年月日</v>
      </c>
    </row>
    <row r="191" spans="12:16" x14ac:dyDescent="0.4">
      <c r="L191" s="37" t="str">
        <f t="shared" si="10"/>
        <v/>
      </c>
      <c r="M191" s="37" t="str">
        <f t="shared" si="11"/>
        <v/>
      </c>
      <c r="N191" s="37" t="str">
        <f t="shared" si="12"/>
        <v/>
      </c>
      <c r="O191" s="37" t="str">
        <f t="shared" si="14"/>
        <v/>
      </c>
      <c r="P191" s="37" t="str">
        <f t="shared" si="13"/>
        <v>19年月日</v>
      </c>
    </row>
    <row r="192" spans="12:16" x14ac:dyDescent="0.4">
      <c r="L192" s="37" t="str">
        <f t="shared" si="10"/>
        <v/>
      </c>
      <c r="M192" s="37" t="str">
        <f t="shared" si="11"/>
        <v/>
      </c>
      <c r="N192" s="37" t="str">
        <f t="shared" si="12"/>
        <v/>
      </c>
      <c r="O192" s="37" t="str">
        <f t="shared" si="14"/>
        <v/>
      </c>
      <c r="P192" s="37" t="str">
        <f t="shared" si="13"/>
        <v>19年月日</v>
      </c>
    </row>
    <row r="193" spans="12:16" x14ac:dyDescent="0.4">
      <c r="L193" s="37" t="str">
        <f t="shared" si="10"/>
        <v/>
      </c>
      <c r="M193" s="37" t="str">
        <f t="shared" si="11"/>
        <v/>
      </c>
      <c r="N193" s="37" t="str">
        <f t="shared" si="12"/>
        <v/>
      </c>
      <c r="O193" s="37" t="str">
        <f t="shared" si="14"/>
        <v/>
      </c>
      <c r="P193" s="37" t="str">
        <f t="shared" si="13"/>
        <v>19年月日</v>
      </c>
    </row>
    <row r="194" spans="12:16" x14ac:dyDescent="0.4">
      <c r="L194" s="37" t="str">
        <f t="shared" si="10"/>
        <v/>
      </c>
      <c r="M194" s="37" t="str">
        <f t="shared" si="11"/>
        <v/>
      </c>
      <c r="N194" s="37" t="str">
        <f t="shared" si="12"/>
        <v/>
      </c>
      <c r="O194" s="37" t="str">
        <f t="shared" si="14"/>
        <v/>
      </c>
      <c r="P194" s="37" t="str">
        <f t="shared" si="13"/>
        <v>19年月日</v>
      </c>
    </row>
    <row r="195" spans="12:16" x14ac:dyDescent="0.4">
      <c r="L195" s="37" t="str">
        <f t="shared" ref="L195:L258" si="15">IF($A195="","",$D195&amp;" ("&amp;$G195&amp;")")</f>
        <v/>
      </c>
      <c r="M195" s="37" t="str">
        <f t="shared" ref="M195:M258" si="16">IF($A195="","",LEFT($F195,2))</f>
        <v/>
      </c>
      <c r="N195" s="37" t="str">
        <f t="shared" ref="N195:N258" si="17">IF($A195="","",$J195&amp;" "&amp;$I195&amp;" ("&amp;$M195&amp;")")</f>
        <v/>
      </c>
      <c r="O195" s="37" t="str">
        <f t="shared" si="14"/>
        <v/>
      </c>
      <c r="P195" s="37" t="str">
        <f t="shared" ref="P195:P258" si="18">IF(LEFT($F195,1)="0","20","19")&amp;LEFT($F195,2)&amp;"年"&amp;MID($F195,3,2)&amp;"月"&amp;RIGHT($F195,2)&amp;"日"</f>
        <v>19年月日</v>
      </c>
    </row>
    <row r="196" spans="12:16" x14ac:dyDescent="0.4">
      <c r="L196" s="37" t="str">
        <f t="shared" si="15"/>
        <v/>
      </c>
      <c r="M196" s="37" t="str">
        <f t="shared" si="16"/>
        <v/>
      </c>
      <c r="N196" s="37" t="str">
        <f t="shared" si="17"/>
        <v/>
      </c>
      <c r="O196" s="37" t="str">
        <f t="shared" ref="O196:O259" si="19">IF($A196="","",$O195+1)</f>
        <v/>
      </c>
      <c r="P196" s="37" t="str">
        <f t="shared" si="18"/>
        <v>19年月日</v>
      </c>
    </row>
    <row r="197" spans="12:16" x14ac:dyDescent="0.4">
      <c r="L197" s="37" t="str">
        <f t="shared" si="15"/>
        <v/>
      </c>
      <c r="M197" s="37" t="str">
        <f t="shared" si="16"/>
        <v/>
      </c>
      <c r="N197" s="37" t="str">
        <f t="shared" si="17"/>
        <v/>
      </c>
      <c r="O197" s="37" t="str">
        <f t="shared" si="19"/>
        <v/>
      </c>
      <c r="P197" s="37" t="str">
        <f t="shared" si="18"/>
        <v>19年月日</v>
      </c>
    </row>
    <row r="198" spans="12:16" x14ac:dyDescent="0.4">
      <c r="L198" s="37" t="str">
        <f t="shared" si="15"/>
        <v/>
      </c>
      <c r="M198" s="37" t="str">
        <f t="shared" si="16"/>
        <v/>
      </c>
      <c r="N198" s="37" t="str">
        <f t="shared" si="17"/>
        <v/>
      </c>
      <c r="O198" s="37" t="str">
        <f t="shared" si="19"/>
        <v/>
      </c>
      <c r="P198" s="37" t="str">
        <f t="shared" si="18"/>
        <v>19年月日</v>
      </c>
    </row>
    <row r="199" spans="12:16" x14ac:dyDescent="0.4">
      <c r="L199" s="37" t="str">
        <f t="shared" si="15"/>
        <v/>
      </c>
      <c r="M199" s="37" t="str">
        <f t="shared" si="16"/>
        <v/>
      </c>
      <c r="N199" s="37" t="str">
        <f t="shared" si="17"/>
        <v/>
      </c>
      <c r="O199" s="37" t="str">
        <f t="shared" si="19"/>
        <v/>
      </c>
      <c r="P199" s="37" t="str">
        <f t="shared" si="18"/>
        <v>19年月日</v>
      </c>
    </row>
    <row r="200" spans="12:16" x14ac:dyDescent="0.4">
      <c r="L200" s="37" t="str">
        <f t="shared" si="15"/>
        <v/>
      </c>
      <c r="M200" s="37" t="str">
        <f t="shared" si="16"/>
        <v/>
      </c>
      <c r="N200" s="37" t="str">
        <f t="shared" si="17"/>
        <v/>
      </c>
      <c r="O200" s="37" t="str">
        <f t="shared" si="19"/>
        <v/>
      </c>
      <c r="P200" s="37" t="str">
        <f t="shared" si="18"/>
        <v>19年月日</v>
      </c>
    </row>
    <row r="201" spans="12:16" x14ac:dyDescent="0.4">
      <c r="L201" s="37" t="str">
        <f t="shared" si="15"/>
        <v/>
      </c>
      <c r="M201" s="37" t="str">
        <f t="shared" si="16"/>
        <v/>
      </c>
      <c r="N201" s="37" t="str">
        <f t="shared" si="17"/>
        <v/>
      </c>
      <c r="O201" s="37" t="str">
        <f t="shared" si="19"/>
        <v/>
      </c>
      <c r="P201" s="37" t="str">
        <f t="shared" si="18"/>
        <v>19年月日</v>
      </c>
    </row>
    <row r="202" spans="12:16" x14ac:dyDescent="0.4">
      <c r="L202" s="37" t="str">
        <f t="shared" si="15"/>
        <v/>
      </c>
      <c r="M202" s="37" t="str">
        <f t="shared" si="16"/>
        <v/>
      </c>
      <c r="N202" s="37" t="str">
        <f t="shared" si="17"/>
        <v/>
      </c>
      <c r="O202" s="37" t="str">
        <f t="shared" si="19"/>
        <v/>
      </c>
      <c r="P202" s="37" t="str">
        <f t="shared" si="18"/>
        <v>19年月日</v>
      </c>
    </row>
    <row r="203" spans="12:16" x14ac:dyDescent="0.4">
      <c r="L203" s="37" t="str">
        <f t="shared" si="15"/>
        <v/>
      </c>
      <c r="M203" s="37" t="str">
        <f t="shared" si="16"/>
        <v/>
      </c>
      <c r="N203" s="37" t="str">
        <f t="shared" si="17"/>
        <v/>
      </c>
      <c r="O203" s="37" t="str">
        <f t="shared" si="19"/>
        <v/>
      </c>
      <c r="P203" s="37" t="str">
        <f t="shared" si="18"/>
        <v>19年月日</v>
      </c>
    </row>
    <row r="204" spans="12:16" x14ac:dyDescent="0.4">
      <c r="L204" s="37" t="str">
        <f t="shared" si="15"/>
        <v/>
      </c>
      <c r="M204" s="37" t="str">
        <f t="shared" si="16"/>
        <v/>
      </c>
      <c r="N204" s="37" t="str">
        <f t="shared" si="17"/>
        <v/>
      </c>
      <c r="O204" s="37" t="str">
        <f t="shared" si="19"/>
        <v/>
      </c>
      <c r="P204" s="37" t="str">
        <f t="shared" si="18"/>
        <v>19年月日</v>
      </c>
    </row>
    <row r="205" spans="12:16" x14ac:dyDescent="0.4">
      <c r="L205" s="37" t="str">
        <f t="shared" si="15"/>
        <v/>
      </c>
      <c r="M205" s="37" t="str">
        <f t="shared" si="16"/>
        <v/>
      </c>
      <c r="N205" s="37" t="str">
        <f t="shared" si="17"/>
        <v/>
      </c>
      <c r="O205" s="37" t="str">
        <f t="shared" si="19"/>
        <v/>
      </c>
      <c r="P205" s="37" t="str">
        <f t="shared" si="18"/>
        <v>19年月日</v>
      </c>
    </row>
    <row r="206" spans="12:16" x14ac:dyDescent="0.4">
      <c r="L206" s="37" t="str">
        <f t="shared" si="15"/>
        <v/>
      </c>
      <c r="M206" s="37" t="str">
        <f t="shared" si="16"/>
        <v/>
      </c>
      <c r="N206" s="37" t="str">
        <f t="shared" si="17"/>
        <v/>
      </c>
      <c r="O206" s="37" t="str">
        <f t="shared" si="19"/>
        <v/>
      </c>
      <c r="P206" s="37" t="str">
        <f t="shared" si="18"/>
        <v>19年月日</v>
      </c>
    </row>
    <row r="207" spans="12:16" x14ac:dyDescent="0.4">
      <c r="L207" s="37" t="str">
        <f t="shared" si="15"/>
        <v/>
      </c>
      <c r="M207" s="37" t="str">
        <f t="shared" si="16"/>
        <v/>
      </c>
      <c r="N207" s="37" t="str">
        <f t="shared" si="17"/>
        <v/>
      </c>
      <c r="O207" s="37" t="str">
        <f t="shared" si="19"/>
        <v/>
      </c>
      <c r="P207" s="37" t="str">
        <f t="shared" si="18"/>
        <v>19年月日</v>
      </c>
    </row>
    <row r="208" spans="12:16" x14ac:dyDescent="0.4">
      <c r="L208" s="37" t="str">
        <f t="shared" si="15"/>
        <v/>
      </c>
      <c r="M208" s="37" t="str">
        <f t="shared" si="16"/>
        <v/>
      </c>
      <c r="N208" s="37" t="str">
        <f t="shared" si="17"/>
        <v/>
      </c>
      <c r="O208" s="37" t="str">
        <f t="shared" si="19"/>
        <v/>
      </c>
      <c r="P208" s="37" t="str">
        <f t="shared" si="18"/>
        <v>19年月日</v>
      </c>
    </row>
    <row r="209" spans="12:16" x14ac:dyDescent="0.4">
      <c r="L209" s="37" t="str">
        <f t="shared" si="15"/>
        <v/>
      </c>
      <c r="M209" s="37" t="str">
        <f t="shared" si="16"/>
        <v/>
      </c>
      <c r="N209" s="37" t="str">
        <f t="shared" si="17"/>
        <v/>
      </c>
      <c r="O209" s="37" t="str">
        <f t="shared" si="19"/>
        <v/>
      </c>
      <c r="P209" s="37" t="str">
        <f t="shared" si="18"/>
        <v>19年月日</v>
      </c>
    </row>
    <row r="210" spans="12:16" x14ac:dyDescent="0.4">
      <c r="L210" s="37" t="str">
        <f t="shared" si="15"/>
        <v/>
      </c>
      <c r="M210" s="37" t="str">
        <f t="shared" si="16"/>
        <v/>
      </c>
      <c r="N210" s="37" t="str">
        <f t="shared" si="17"/>
        <v/>
      </c>
      <c r="O210" s="37" t="str">
        <f t="shared" si="19"/>
        <v/>
      </c>
      <c r="P210" s="37" t="str">
        <f t="shared" si="18"/>
        <v>19年月日</v>
      </c>
    </row>
    <row r="211" spans="12:16" x14ac:dyDescent="0.4">
      <c r="L211" s="37" t="str">
        <f t="shared" si="15"/>
        <v/>
      </c>
      <c r="M211" s="37" t="str">
        <f t="shared" si="16"/>
        <v/>
      </c>
      <c r="N211" s="37" t="str">
        <f t="shared" si="17"/>
        <v/>
      </c>
      <c r="O211" s="37" t="str">
        <f t="shared" si="19"/>
        <v/>
      </c>
      <c r="P211" s="37" t="str">
        <f t="shared" si="18"/>
        <v>19年月日</v>
      </c>
    </row>
    <row r="212" spans="12:16" x14ac:dyDescent="0.4">
      <c r="L212" s="37" t="str">
        <f t="shared" si="15"/>
        <v/>
      </c>
      <c r="M212" s="37" t="str">
        <f t="shared" si="16"/>
        <v/>
      </c>
      <c r="N212" s="37" t="str">
        <f t="shared" si="17"/>
        <v/>
      </c>
      <c r="O212" s="37" t="str">
        <f t="shared" si="19"/>
        <v/>
      </c>
      <c r="P212" s="37" t="str">
        <f t="shared" si="18"/>
        <v>19年月日</v>
      </c>
    </row>
    <row r="213" spans="12:16" x14ac:dyDescent="0.4">
      <c r="L213" s="37" t="str">
        <f t="shared" si="15"/>
        <v/>
      </c>
      <c r="M213" s="37" t="str">
        <f t="shared" si="16"/>
        <v/>
      </c>
      <c r="N213" s="37" t="str">
        <f t="shared" si="17"/>
        <v/>
      </c>
      <c r="O213" s="37" t="str">
        <f t="shared" si="19"/>
        <v/>
      </c>
      <c r="P213" s="37" t="str">
        <f t="shared" si="18"/>
        <v>19年月日</v>
      </c>
    </row>
    <row r="214" spans="12:16" x14ac:dyDescent="0.4">
      <c r="L214" s="37" t="str">
        <f t="shared" si="15"/>
        <v/>
      </c>
      <c r="M214" s="37" t="str">
        <f t="shared" si="16"/>
        <v/>
      </c>
      <c r="N214" s="37" t="str">
        <f t="shared" si="17"/>
        <v/>
      </c>
      <c r="O214" s="37" t="str">
        <f t="shared" si="19"/>
        <v/>
      </c>
      <c r="P214" s="37" t="str">
        <f t="shared" si="18"/>
        <v>19年月日</v>
      </c>
    </row>
    <row r="215" spans="12:16" x14ac:dyDescent="0.4">
      <c r="L215" s="37" t="str">
        <f t="shared" si="15"/>
        <v/>
      </c>
      <c r="M215" s="37" t="str">
        <f t="shared" si="16"/>
        <v/>
      </c>
      <c r="N215" s="37" t="str">
        <f t="shared" si="17"/>
        <v/>
      </c>
      <c r="O215" s="37" t="str">
        <f t="shared" si="19"/>
        <v/>
      </c>
      <c r="P215" s="37" t="str">
        <f t="shared" si="18"/>
        <v>19年月日</v>
      </c>
    </row>
    <row r="216" spans="12:16" x14ac:dyDescent="0.4">
      <c r="L216" s="37" t="str">
        <f t="shared" si="15"/>
        <v/>
      </c>
      <c r="M216" s="37" t="str">
        <f t="shared" si="16"/>
        <v/>
      </c>
      <c r="N216" s="37" t="str">
        <f t="shared" si="17"/>
        <v/>
      </c>
      <c r="O216" s="37" t="str">
        <f t="shared" si="19"/>
        <v/>
      </c>
      <c r="P216" s="37" t="str">
        <f t="shared" si="18"/>
        <v>19年月日</v>
      </c>
    </row>
    <row r="217" spans="12:16" x14ac:dyDescent="0.4">
      <c r="L217" s="37" t="str">
        <f t="shared" si="15"/>
        <v/>
      </c>
      <c r="M217" s="37" t="str">
        <f t="shared" si="16"/>
        <v/>
      </c>
      <c r="N217" s="37" t="str">
        <f t="shared" si="17"/>
        <v/>
      </c>
      <c r="O217" s="37" t="str">
        <f t="shared" si="19"/>
        <v/>
      </c>
      <c r="P217" s="37" t="str">
        <f t="shared" si="18"/>
        <v>19年月日</v>
      </c>
    </row>
    <row r="218" spans="12:16" x14ac:dyDescent="0.4">
      <c r="L218" s="37" t="str">
        <f t="shared" si="15"/>
        <v/>
      </c>
      <c r="M218" s="37" t="str">
        <f t="shared" si="16"/>
        <v/>
      </c>
      <c r="N218" s="37" t="str">
        <f t="shared" si="17"/>
        <v/>
      </c>
      <c r="O218" s="37" t="str">
        <f t="shared" si="19"/>
        <v/>
      </c>
      <c r="P218" s="37" t="str">
        <f t="shared" si="18"/>
        <v>19年月日</v>
      </c>
    </row>
    <row r="219" spans="12:16" x14ac:dyDescent="0.4">
      <c r="L219" s="37" t="str">
        <f t="shared" si="15"/>
        <v/>
      </c>
      <c r="M219" s="37" t="str">
        <f t="shared" si="16"/>
        <v/>
      </c>
      <c r="N219" s="37" t="str">
        <f t="shared" si="17"/>
        <v/>
      </c>
      <c r="O219" s="37" t="str">
        <f t="shared" si="19"/>
        <v/>
      </c>
      <c r="P219" s="37" t="str">
        <f t="shared" si="18"/>
        <v>19年月日</v>
      </c>
    </row>
    <row r="220" spans="12:16" x14ac:dyDescent="0.4">
      <c r="L220" s="37" t="str">
        <f t="shared" si="15"/>
        <v/>
      </c>
      <c r="M220" s="37" t="str">
        <f t="shared" si="16"/>
        <v/>
      </c>
      <c r="N220" s="37" t="str">
        <f t="shared" si="17"/>
        <v/>
      </c>
      <c r="O220" s="37" t="str">
        <f t="shared" si="19"/>
        <v/>
      </c>
      <c r="P220" s="37" t="str">
        <f t="shared" si="18"/>
        <v>19年月日</v>
      </c>
    </row>
    <row r="221" spans="12:16" x14ac:dyDescent="0.4">
      <c r="L221" s="37" t="str">
        <f t="shared" si="15"/>
        <v/>
      </c>
      <c r="M221" s="37" t="str">
        <f t="shared" si="16"/>
        <v/>
      </c>
      <c r="N221" s="37" t="str">
        <f t="shared" si="17"/>
        <v/>
      </c>
      <c r="O221" s="37" t="str">
        <f t="shared" si="19"/>
        <v/>
      </c>
      <c r="P221" s="37" t="str">
        <f t="shared" si="18"/>
        <v>19年月日</v>
      </c>
    </row>
    <row r="222" spans="12:16" x14ac:dyDescent="0.4">
      <c r="L222" s="37" t="str">
        <f t="shared" si="15"/>
        <v/>
      </c>
      <c r="M222" s="37" t="str">
        <f t="shared" si="16"/>
        <v/>
      </c>
      <c r="N222" s="37" t="str">
        <f t="shared" si="17"/>
        <v/>
      </c>
      <c r="O222" s="37" t="str">
        <f t="shared" si="19"/>
        <v/>
      </c>
      <c r="P222" s="37" t="str">
        <f t="shared" si="18"/>
        <v>19年月日</v>
      </c>
    </row>
    <row r="223" spans="12:16" x14ac:dyDescent="0.4">
      <c r="L223" s="37" t="str">
        <f t="shared" si="15"/>
        <v/>
      </c>
      <c r="M223" s="37" t="str">
        <f t="shared" si="16"/>
        <v/>
      </c>
      <c r="N223" s="37" t="str">
        <f t="shared" si="17"/>
        <v/>
      </c>
      <c r="O223" s="37" t="str">
        <f t="shared" si="19"/>
        <v/>
      </c>
      <c r="P223" s="37" t="str">
        <f t="shared" si="18"/>
        <v>19年月日</v>
      </c>
    </row>
    <row r="224" spans="12:16" x14ac:dyDescent="0.4">
      <c r="L224" s="37" t="str">
        <f t="shared" si="15"/>
        <v/>
      </c>
      <c r="M224" s="37" t="str">
        <f t="shared" si="16"/>
        <v/>
      </c>
      <c r="N224" s="37" t="str">
        <f t="shared" si="17"/>
        <v/>
      </c>
      <c r="O224" s="37" t="str">
        <f t="shared" si="19"/>
        <v/>
      </c>
      <c r="P224" s="37" t="str">
        <f t="shared" si="18"/>
        <v>19年月日</v>
      </c>
    </row>
    <row r="225" spans="12:16" x14ac:dyDescent="0.4">
      <c r="L225" s="37" t="str">
        <f t="shared" si="15"/>
        <v/>
      </c>
      <c r="M225" s="37" t="str">
        <f t="shared" si="16"/>
        <v/>
      </c>
      <c r="N225" s="37" t="str">
        <f t="shared" si="17"/>
        <v/>
      </c>
      <c r="O225" s="37" t="str">
        <f t="shared" si="19"/>
        <v/>
      </c>
      <c r="P225" s="37" t="str">
        <f t="shared" si="18"/>
        <v>19年月日</v>
      </c>
    </row>
    <row r="226" spans="12:16" x14ac:dyDescent="0.4">
      <c r="L226" s="37" t="str">
        <f t="shared" si="15"/>
        <v/>
      </c>
      <c r="M226" s="37" t="str">
        <f t="shared" si="16"/>
        <v/>
      </c>
      <c r="N226" s="37" t="str">
        <f t="shared" si="17"/>
        <v/>
      </c>
      <c r="O226" s="37" t="str">
        <f t="shared" si="19"/>
        <v/>
      </c>
      <c r="P226" s="37" t="str">
        <f t="shared" si="18"/>
        <v>19年月日</v>
      </c>
    </row>
    <row r="227" spans="12:16" x14ac:dyDescent="0.4">
      <c r="L227" s="37" t="str">
        <f t="shared" si="15"/>
        <v/>
      </c>
      <c r="M227" s="37" t="str">
        <f t="shared" si="16"/>
        <v/>
      </c>
      <c r="N227" s="37" t="str">
        <f t="shared" si="17"/>
        <v/>
      </c>
      <c r="O227" s="37" t="str">
        <f t="shared" si="19"/>
        <v/>
      </c>
      <c r="P227" s="37" t="str">
        <f t="shared" si="18"/>
        <v>19年月日</v>
      </c>
    </row>
    <row r="228" spans="12:16" x14ac:dyDescent="0.4">
      <c r="L228" s="37" t="str">
        <f t="shared" si="15"/>
        <v/>
      </c>
      <c r="M228" s="37" t="str">
        <f t="shared" si="16"/>
        <v/>
      </c>
      <c r="N228" s="37" t="str">
        <f t="shared" si="17"/>
        <v/>
      </c>
      <c r="O228" s="37" t="str">
        <f t="shared" si="19"/>
        <v/>
      </c>
      <c r="P228" s="37" t="str">
        <f t="shared" si="18"/>
        <v>19年月日</v>
      </c>
    </row>
    <row r="229" spans="12:16" x14ac:dyDescent="0.4">
      <c r="L229" s="37" t="str">
        <f t="shared" si="15"/>
        <v/>
      </c>
      <c r="M229" s="37" t="str">
        <f t="shared" si="16"/>
        <v/>
      </c>
      <c r="N229" s="37" t="str">
        <f t="shared" si="17"/>
        <v/>
      </c>
      <c r="O229" s="37" t="str">
        <f t="shared" si="19"/>
        <v/>
      </c>
      <c r="P229" s="37" t="str">
        <f t="shared" si="18"/>
        <v>19年月日</v>
      </c>
    </row>
    <row r="230" spans="12:16" x14ac:dyDescent="0.4">
      <c r="L230" s="37" t="str">
        <f t="shared" si="15"/>
        <v/>
      </c>
      <c r="M230" s="37" t="str">
        <f t="shared" si="16"/>
        <v/>
      </c>
      <c r="N230" s="37" t="str">
        <f t="shared" si="17"/>
        <v/>
      </c>
      <c r="O230" s="37" t="str">
        <f t="shared" si="19"/>
        <v/>
      </c>
      <c r="P230" s="37" t="str">
        <f t="shared" si="18"/>
        <v>19年月日</v>
      </c>
    </row>
    <row r="231" spans="12:16" x14ac:dyDescent="0.4">
      <c r="L231" s="37" t="str">
        <f t="shared" si="15"/>
        <v/>
      </c>
      <c r="M231" s="37" t="str">
        <f t="shared" si="16"/>
        <v/>
      </c>
      <c r="N231" s="37" t="str">
        <f t="shared" si="17"/>
        <v/>
      </c>
      <c r="O231" s="37" t="str">
        <f t="shared" si="19"/>
        <v/>
      </c>
      <c r="P231" s="37" t="str">
        <f t="shared" si="18"/>
        <v>19年月日</v>
      </c>
    </row>
    <row r="232" spans="12:16" x14ac:dyDescent="0.4">
      <c r="L232" s="37" t="str">
        <f t="shared" si="15"/>
        <v/>
      </c>
      <c r="M232" s="37" t="str">
        <f t="shared" si="16"/>
        <v/>
      </c>
      <c r="N232" s="37" t="str">
        <f t="shared" si="17"/>
        <v/>
      </c>
      <c r="O232" s="37" t="str">
        <f t="shared" si="19"/>
        <v/>
      </c>
      <c r="P232" s="37" t="str">
        <f t="shared" si="18"/>
        <v>19年月日</v>
      </c>
    </row>
    <row r="233" spans="12:16" x14ac:dyDescent="0.4">
      <c r="L233" s="37" t="str">
        <f t="shared" si="15"/>
        <v/>
      </c>
      <c r="M233" s="37" t="str">
        <f t="shared" si="16"/>
        <v/>
      </c>
      <c r="N233" s="37" t="str">
        <f t="shared" si="17"/>
        <v/>
      </c>
      <c r="O233" s="37" t="str">
        <f t="shared" si="19"/>
        <v/>
      </c>
      <c r="P233" s="37" t="str">
        <f t="shared" si="18"/>
        <v>19年月日</v>
      </c>
    </row>
    <row r="234" spans="12:16" x14ac:dyDescent="0.4">
      <c r="L234" s="37" t="str">
        <f t="shared" si="15"/>
        <v/>
      </c>
      <c r="M234" s="37" t="str">
        <f t="shared" si="16"/>
        <v/>
      </c>
      <c r="N234" s="37" t="str">
        <f t="shared" si="17"/>
        <v/>
      </c>
      <c r="O234" s="37" t="str">
        <f t="shared" si="19"/>
        <v/>
      </c>
      <c r="P234" s="37" t="str">
        <f t="shared" si="18"/>
        <v>19年月日</v>
      </c>
    </row>
    <row r="235" spans="12:16" x14ac:dyDescent="0.4">
      <c r="L235" s="37" t="str">
        <f t="shared" si="15"/>
        <v/>
      </c>
      <c r="M235" s="37" t="str">
        <f t="shared" si="16"/>
        <v/>
      </c>
      <c r="N235" s="37" t="str">
        <f t="shared" si="17"/>
        <v/>
      </c>
      <c r="O235" s="37" t="str">
        <f t="shared" si="19"/>
        <v/>
      </c>
      <c r="P235" s="37" t="str">
        <f t="shared" si="18"/>
        <v>19年月日</v>
      </c>
    </row>
    <row r="236" spans="12:16" x14ac:dyDescent="0.4">
      <c r="L236" s="37" t="str">
        <f t="shared" si="15"/>
        <v/>
      </c>
      <c r="M236" s="37" t="str">
        <f t="shared" si="16"/>
        <v/>
      </c>
      <c r="N236" s="37" t="str">
        <f t="shared" si="17"/>
        <v/>
      </c>
      <c r="O236" s="37" t="str">
        <f t="shared" si="19"/>
        <v/>
      </c>
      <c r="P236" s="37" t="str">
        <f t="shared" si="18"/>
        <v>19年月日</v>
      </c>
    </row>
    <row r="237" spans="12:16" x14ac:dyDescent="0.4">
      <c r="L237" s="37" t="str">
        <f t="shared" si="15"/>
        <v/>
      </c>
      <c r="M237" s="37" t="str">
        <f t="shared" si="16"/>
        <v/>
      </c>
      <c r="N237" s="37" t="str">
        <f t="shared" si="17"/>
        <v/>
      </c>
      <c r="O237" s="37" t="str">
        <f t="shared" si="19"/>
        <v/>
      </c>
      <c r="P237" s="37" t="str">
        <f t="shared" si="18"/>
        <v>19年月日</v>
      </c>
    </row>
    <row r="238" spans="12:16" x14ac:dyDescent="0.4">
      <c r="L238" s="37" t="str">
        <f t="shared" si="15"/>
        <v/>
      </c>
      <c r="M238" s="37" t="str">
        <f t="shared" si="16"/>
        <v/>
      </c>
      <c r="N238" s="37" t="str">
        <f t="shared" si="17"/>
        <v/>
      </c>
      <c r="O238" s="37" t="str">
        <f t="shared" si="19"/>
        <v/>
      </c>
      <c r="P238" s="37" t="str">
        <f t="shared" si="18"/>
        <v>19年月日</v>
      </c>
    </row>
    <row r="239" spans="12:16" x14ac:dyDescent="0.4">
      <c r="L239" s="37" t="str">
        <f t="shared" si="15"/>
        <v/>
      </c>
      <c r="M239" s="37" t="str">
        <f t="shared" si="16"/>
        <v/>
      </c>
      <c r="N239" s="37" t="str">
        <f t="shared" si="17"/>
        <v/>
      </c>
      <c r="O239" s="37" t="str">
        <f t="shared" si="19"/>
        <v/>
      </c>
      <c r="P239" s="37" t="str">
        <f t="shared" si="18"/>
        <v>19年月日</v>
      </c>
    </row>
    <row r="240" spans="12:16" x14ac:dyDescent="0.4">
      <c r="L240" s="37" t="str">
        <f t="shared" si="15"/>
        <v/>
      </c>
      <c r="M240" s="37" t="str">
        <f t="shared" si="16"/>
        <v/>
      </c>
      <c r="N240" s="37" t="str">
        <f t="shared" si="17"/>
        <v/>
      </c>
      <c r="O240" s="37" t="str">
        <f t="shared" si="19"/>
        <v/>
      </c>
      <c r="P240" s="37" t="str">
        <f t="shared" si="18"/>
        <v>19年月日</v>
      </c>
    </row>
    <row r="241" spans="12:16" x14ac:dyDescent="0.4">
      <c r="L241" s="37" t="str">
        <f t="shared" si="15"/>
        <v/>
      </c>
      <c r="M241" s="37" t="str">
        <f t="shared" si="16"/>
        <v/>
      </c>
      <c r="N241" s="37" t="str">
        <f t="shared" si="17"/>
        <v/>
      </c>
      <c r="O241" s="37" t="str">
        <f t="shared" si="19"/>
        <v/>
      </c>
      <c r="P241" s="37" t="str">
        <f t="shared" si="18"/>
        <v>19年月日</v>
      </c>
    </row>
    <row r="242" spans="12:16" x14ac:dyDescent="0.4">
      <c r="L242" s="37" t="str">
        <f t="shared" si="15"/>
        <v/>
      </c>
      <c r="M242" s="37" t="str">
        <f t="shared" si="16"/>
        <v/>
      </c>
      <c r="N242" s="37" t="str">
        <f t="shared" si="17"/>
        <v/>
      </c>
      <c r="O242" s="37" t="str">
        <f t="shared" si="19"/>
        <v/>
      </c>
      <c r="P242" s="37" t="str">
        <f t="shared" si="18"/>
        <v>19年月日</v>
      </c>
    </row>
    <row r="243" spans="12:16" x14ac:dyDescent="0.4">
      <c r="L243" s="37" t="str">
        <f t="shared" si="15"/>
        <v/>
      </c>
      <c r="M243" s="37" t="str">
        <f t="shared" si="16"/>
        <v/>
      </c>
      <c r="N243" s="37" t="str">
        <f t="shared" si="17"/>
        <v/>
      </c>
      <c r="O243" s="37" t="str">
        <f t="shared" si="19"/>
        <v/>
      </c>
      <c r="P243" s="37" t="str">
        <f t="shared" si="18"/>
        <v>19年月日</v>
      </c>
    </row>
    <row r="244" spans="12:16" x14ac:dyDescent="0.4">
      <c r="L244" s="37" t="str">
        <f t="shared" si="15"/>
        <v/>
      </c>
      <c r="M244" s="37" t="str">
        <f t="shared" si="16"/>
        <v/>
      </c>
      <c r="N244" s="37" t="str">
        <f t="shared" si="17"/>
        <v/>
      </c>
      <c r="O244" s="37" t="str">
        <f t="shared" si="19"/>
        <v/>
      </c>
      <c r="P244" s="37" t="str">
        <f t="shared" si="18"/>
        <v>19年月日</v>
      </c>
    </row>
    <row r="245" spans="12:16" x14ac:dyDescent="0.4">
      <c r="L245" s="37" t="str">
        <f t="shared" si="15"/>
        <v/>
      </c>
      <c r="M245" s="37" t="str">
        <f t="shared" si="16"/>
        <v/>
      </c>
      <c r="N245" s="37" t="str">
        <f t="shared" si="17"/>
        <v/>
      </c>
      <c r="O245" s="37" t="str">
        <f t="shared" si="19"/>
        <v/>
      </c>
      <c r="P245" s="37" t="str">
        <f t="shared" si="18"/>
        <v>19年月日</v>
      </c>
    </row>
    <row r="246" spans="12:16" x14ac:dyDescent="0.4">
      <c r="L246" s="37" t="str">
        <f t="shared" si="15"/>
        <v/>
      </c>
      <c r="M246" s="37" t="str">
        <f t="shared" si="16"/>
        <v/>
      </c>
      <c r="N246" s="37" t="str">
        <f t="shared" si="17"/>
        <v/>
      </c>
      <c r="O246" s="37" t="str">
        <f t="shared" si="19"/>
        <v/>
      </c>
      <c r="P246" s="37" t="str">
        <f t="shared" si="18"/>
        <v>19年月日</v>
      </c>
    </row>
    <row r="247" spans="12:16" x14ac:dyDescent="0.4">
      <c r="L247" s="37" t="str">
        <f t="shared" si="15"/>
        <v/>
      </c>
      <c r="M247" s="37" t="str">
        <f t="shared" si="16"/>
        <v/>
      </c>
      <c r="N247" s="37" t="str">
        <f t="shared" si="17"/>
        <v/>
      </c>
      <c r="O247" s="37" t="str">
        <f t="shared" si="19"/>
        <v/>
      </c>
      <c r="P247" s="37" t="str">
        <f t="shared" si="18"/>
        <v>19年月日</v>
      </c>
    </row>
    <row r="248" spans="12:16" x14ac:dyDescent="0.4">
      <c r="L248" s="37" t="str">
        <f t="shared" si="15"/>
        <v/>
      </c>
      <c r="M248" s="37" t="str">
        <f t="shared" si="16"/>
        <v/>
      </c>
      <c r="N248" s="37" t="str">
        <f t="shared" si="17"/>
        <v/>
      </c>
      <c r="O248" s="37" t="str">
        <f t="shared" si="19"/>
        <v/>
      </c>
      <c r="P248" s="37" t="str">
        <f t="shared" si="18"/>
        <v>19年月日</v>
      </c>
    </row>
    <row r="249" spans="12:16" x14ac:dyDescent="0.4">
      <c r="L249" s="37" t="str">
        <f t="shared" si="15"/>
        <v/>
      </c>
      <c r="M249" s="37" t="str">
        <f t="shared" si="16"/>
        <v/>
      </c>
      <c r="N249" s="37" t="str">
        <f t="shared" si="17"/>
        <v/>
      </c>
      <c r="O249" s="37" t="str">
        <f t="shared" si="19"/>
        <v/>
      </c>
      <c r="P249" s="37" t="str">
        <f t="shared" si="18"/>
        <v>19年月日</v>
      </c>
    </row>
    <row r="250" spans="12:16" x14ac:dyDescent="0.4">
      <c r="L250" s="37" t="str">
        <f t="shared" si="15"/>
        <v/>
      </c>
      <c r="M250" s="37" t="str">
        <f t="shared" si="16"/>
        <v/>
      </c>
      <c r="N250" s="37" t="str">
        <f t="shared" si="17"/>
        <v/>
      </c>
      <c r="O250" s="37" t="str">
        <f t="shared" si="19"/>
        <v/>
      </c>
      <c r="P250" s="37" t="str">
        <f t="shared" si="18"/>
        <v>19年月日</v>
      </c>
    </row>
    <row r="251" spans="12:16" x14ac:dyDescent="0.4">
      <c r="L251" s="37" t="str">
        <f t="shared" si="15"/>
        <v/>
      </c>
      <c r="M251" s="37" t="str">
        <f t="shared" si="16"/>
        <v/>
      </c>
      <c r="N251" s="37" t="str">
        <f t="shared" si="17"/>
        <v/>
      </c>
      <c r="O251" s="37" t="str">
        <f t="shared" si="19"/>
        <v/>
      </c>
      <c r="P251" s="37" t="str">
        <f t="shared" si="18"/>
        <v>19年月日</v>
      </c>
    </row>
    <row r="252" spans="12:16" x14ac:dyDescent="0.4">
      <c r="L252" s="37" t="str">
        <f t="shared" si="15"/>
        <v/>
      </c>
      <c r="M252" s="37" t="str">
        <f t="shared" si="16"/>
        <v/>
      </c>
      <c r="N252" s="37" t="str">
        <f t="shared" si="17"/>
        <v/>
      </c>
      <c r="O252" s="37" t="str">
        <f t="shared" si="19"/>
        <v/>
      </c>
      <c r="P252" s="37" t="str">
        <f t="shared" si="18"/>
        <v>19年月日</v>
      </c>
    </row>
    <row r="253" spans="12:16" x14ac:dyDescent="0.4">
      <c r="L253" s="37" t="str">
        <f t="shared" si="15"/>
        <v/>
      </c>
      <c r="M253" s="37" t="str">
        <f t="shared" si="16"/>
        <v/>
      </c>
      <c r="N253" s="37" t="str">
        <f t="shared" si="17"/>
        <v/>
      </c>
      <c r="O253" s="37" t="str">
        <f t="shared" si="19"/>
        <v/>
      </c>
      <c r="P253" s="37" t="str">
        <f t="shared" si="18"/>
        <v>19年月日</v>
      </c>
    </row>
    <row r="254" spans="12:16" x14ac:dyDescent="0.4">
      <c r="L254" s="37" t="str">
        <f t="shared" si="15"/>
        <v/>
      </c>
      <c r="M254" s="37" t="str">
        <f t="shared" si="16"/>
        <v/>
      </c>
      <c r="N254" s="37" t="str">
        <f t="shared" si="17"/>
        <v/>
      </c>
      <c r="O254" s="37" t="str">
        <f t="shared" si="19"/>
        <v/>
      </c>
      <c r="P254" s="37" t="str">
        <f t="shared" si="18"/>
        <v>19年月日</v>
      </c>
    </row>
    <row r="255" spans="12:16" x14ac:dyDescent="0.4">
      <c r="L255" s="37" t="str">
        <f t="shared" si="15"/>
        <v/>
      </c>
      <c r="M255" s="37" t="str">
        <f t="shared" si="16"/>
        <v/>
      </c>
      <c r="N255" s="37" t="str">
        <f t="shared" si="17"/>
        <v/>
      </c>
      <c r="O255" s="37" t="str">
        <f t="shared" si="19"/>
        <v/>
      </c>
      <c r="P255" s="37" t="str">
        <f t="shared" si="18"/>
        <v>19年月日</v>
      </c>
    </row>
    <row r="256" spans="12:16" x14ac:dyDescent="0.4">
      <c r="L256" s="37" t="str">
        <f t="shared" si="15"/>
        <v/>
      </c>
      <c r="M256" s="37" t="str">
        <f t="shared" si="16"/>
        <v/>
      </c>
      <c r="N256" s="37" t="str">
        <f t="shared" si="17"/>
        <v/>
      </c>
      <c r="O256" s="37" t="str">
        <f t="shared" si="19"/>
        <v/>
      </c>
      <c r="P256" s="37" t="str">
        <f t="shared" si="18"/>
        <v>19年月日</v>
      </c>
    </row>
    <row r="257" spans="12:16" x14ac:dyDescent="0.4">
      <c r="L257" s="37" t="str">
        <f t="shared" si="15"/>
        <v/>
      </c>
      <c r="M257" s="37" t="str">
        <f t="shared" si="16"/>
        <v/>
      </c>
      <c r="N257" s="37" t="str">
        <f t="shared" si="17"/>
        <v/>
      </c>
      <c r="O257" s="37" t="str">
        <f t="shared" si="19"/>
        <v/>
      </c>
      <c r="P257" s="37" t="str">
        <f t="shared" si="18"/>
        <v>19年月日</v>
      </c>
    </row>
    <row r="258" spans="12:16" x14ac:dyDescent="0.4">
      <c r="L258" s="37" t="str">
        <f t="shared" si="15"/>
        <v/>
      </c>
      <c r="M258" s="37" t="str">
        <f t="shared" si="16"/>
        <v/>
      </c>
      <c r="N258" s="37" t="str">
        <f t="shared" si="17"/>
        <v/>
      </c>
      <c r="O258" s="37" t="str">
        <f t="shared" si="19"/>
        <v/>
      </c>
      <c r="P258" s="37" t="str">
        <f t="shared" si="18"/>
        <v>19年月日</v>
      </c>
    </row>
    <row r="259" spans="12:16" x14ac:dyDescent="0.4">
      <c r="L259" s="37" t="str">
        <f t="shared" ref="L259:L322" si="20">IF($A259="","",$D259&amp;" ("&amp;$G259&amp;")")</f>
        <v/>
      </c>
      <c r="M259" s="37" t="str">
        <f t="shared" ref="M259:M322" si="21">IF($A259="","",LEFT($F259,2))</f>
        <v/>
      </c>
      <c r="N259" s="37" t="str">
        <f t="shared" ref="N259:N322" si="22">IF($A259="","",$J259&amp;" "&amp;$I259&amp;" ("&amp;$M259&amp;")")</f>
        <v/>
      </c>
      <c r="O259" s="37" t="str">
        <f t="shared" si="19"/>
        <v/>
      </c>
      <c r="P259" s="37" t="str">
        <f t="shared" ref="P259:P322" si="23">IF(LEFT($F259,1)="0","20","19")&amp;LEFT($F259,2)&amp;"年"&amp;MID($F259,3,2)&amp;"月"&amp;RIGHT($F259,2)&amp;"日"</f>
        <v>19年月日</v>
      </c>
    </row>
    <row r="260" spans="12:16" x14ac:dyDescent="0.4">
      <c r="L260" s="37" t="str">
        <f t="shared" si="20"/>
        <v/>
      </c>
      <c r="M260" s="37" t="str">
        <f t="shared" si="21"/>
        <v/>
      </c>
      <c r="N260" s="37" t="str">
        <f t="shared" si="22"/>
        <v/>
      </c>
      <c r="O260" s="37" t="str">
        <f t="shared" ref="O260:O323" si="24">IF($A260="","",$O259+1)</f>
        <v/>
      </c>
      <c r="P260" s="37" t="str">
        <f t="shared" si="23"/>
        <v>19年月日</v>
      </c>
    </row>
    <row r="261" spans="12:16" x14ac:dyDescent="0.4">
      <c r="L261" s="37" t="str">
        <f t="shared" si="20"/>
        <v/>
      </c>
      <c r="M261" s="37" t="str">
        <f t="shared" si="21"/>
        <v/>
      </c>
      <c r="N261" s="37" t="str">
        <f t="shared" si="22"/>
        <v/>
      </c>
      <c r="O261" s="37" t="str">
        <f t="shared" si="24"/>
        <v/>
      </c>
      <c r="P261" s="37" t="str">
        <f t="shared" si="23"/>
        <v>19年月日</v>
      </c>
    </row>
    <row r="262" spans="12:16" x14ac:dyDescent="0.4">
      <c r="L262" s="37" t="str">
        <f t="shared" si="20"/>
        <v/>
      </c>
      <c r="M262" s="37" t="str">
        <f t="shared" si="21"/>
        <v/>
      </c>
      <c r="N262" s="37" t="str">
        <f t="shared" si="22"/>
        <v/>
      </c>
      <c r="O262" s="37" t="str">
        <f t="shared" si="24"/>
        <v/>
      </c>
      <c r="P262" s="37" t="str">
        <f t="shared" si="23"/>
        <v>19年月日</v>
      </c>
    </row>
    <row r="263" spans="12:16" x14ac:dyDescent="0.4">
      <c r="L263" s="37" t="str">
        <f t="shared" si="20"/>
        <v/>
      </c>
      <c r="M263" s="37" t="str">
        <f t="shared" si="21"/>
        <v/>
      </c>
      <c r="N263" s="37" t="str">
        <f t="shared" si="22"/>
        <v/>
      </c>
      <c r="O263" s="37" t="str">
        <f t="shared" si="24"/>
        <v/>
      </c>
      <c r="P263" s="37" t="str">
        <f t="shared" si="23"/>
        <v>19年月日</v>
      </c>
    </row>
    <row r="264" spans="12:16" x14ac:dyDescent="0.4">
      <c r="L264" s="37" t="str">
        <f t="shared" si="20"/>
        <v/>
      </c>
      <c r="M264" s="37" t="str">
        <f t="shared" si="21"/>
        <v/>
      </c>
      <c r="N264" s="37" t="str">
        <f t="shared" si="22"/>
        <v/>
      </c>
      <c r="O264" s="37" t="str">
        <f t="shared" si="24"/>
        <v/>
      </c>
      <c r="P264" s="37" t="str">
        <f t="shared" si="23"/>
        <v>19年月日</v>
      </c>
    </row>
    <row r="265" spans="12:16" x14ac:dyDescent="0.4">
      <c r="L265" s="37" t="str">
        <f t="shared" si="20"/>
        <v/>
      </c>
      <c r="M265" s="37" t="str">
        <f t="shared" si="21"/>
        <v/>
      </c>
      <c r="N265" s="37" t="str">
        <f t="shared" si="22"/>
        <v/>
      </c>
      <c r="O265" s="37" t="str">
        <f t="shared" si="24"/>
        <v/>
      </c>
      <c r="P265" s="37" t="str">
        <f t="shared" si="23"/>
        <v>19年月日</v>
      </c>
    </row>
    <row r="266" spans="12:16" x14ac:dyDescent="0.4">
      <c r="L266" s="37" t="str">
        <f t="shared" si="20"/>
        <v/>
      </c>
      <c r="M266" s="37" t="str">
        <f t="shared" si="21"/>
        <v/>
      </c>
      <c r="N266" s="37" t="str">
        <f t="shared" si="22"/>
        <v/>
      </c>
      <c r="O266" s="37" t="str">
        <f t="shared" si="24"/>
        <v/>
      </c>
      <c r="P266" s="37" t="str">
        <f t="shared" si="23"/>
        <v>19年月日</v>
      </c>
    </row>
    <row r="267" spans="12:16" x14ac:dyDescent="0.4">
      <c r="L267" s="37" t="str">
        <f t="shared" si="20"/>
        <v/>
      </c>
      <c r="M267" s="37" t="str">
        <f t="shared" si="21"/>
        <v/>
      </c>
      <c r="N267" s="37" t="str">
        <f t="shared" si="22"/>
        <v/>
      </c>
      <c r="O267" s="37" t="str">
        <f t="shared" si="24"/>
        <v/>
      </c>
      <c r="P267" s="37" t="str">
        <f t="shared" si="23"/>
        <v>19年月日</v>
      </c>
    </row>
    <row r="268" spans="12:16" x14ac:dyDescent="0.4">
      <c r="L268" s="37" t="str">
        <f t="shared" si="20"/>
        <v/>
      </c>
      <c r="M268" s="37" t="str">
        <f t="shared" si="21"/>
        <v/>
      </c>
      <c r="N268" s="37" t="str">
        <f t="shared" si="22"/>
        <v/>
      </c>
      <c r="O268" s="37" t="str">
        <f t="shared" si="24"/>
        <v/>
      </c>
      <c r="P268" s="37" t="str">
        <f t="shared" si="23"/>
        <v>19年月日</v>
      </c>
    </row>
    <row r="269" spans="12:16" x14ac:dyDescent="0.4">
      <c r="L269" s="37" t="str">
        <f t="shared" si="20"/>
        <v/>
      </c>
      <c r="M269" s="37" t="str">
        <f t="shared" si="21"/>
        <v/>
      </c>
      <c r="N269" s="37" t="str">
        <f t="shared" si="22"/>
        <v/>
      </c>
      <c r="O269" s="37" t="str">
        <f t="shared" si="24"/>
        <v/>
      </c>
      <c r="P269" s="37" t="str">
        <f t="shared" si="23"/>
        <v>19年月日</v>
      </c>
    </row>
    <row r="270" spans="12:16" x14ac:dyDescent="0.4">
      <c r="L270" s="37" t="str">
        <f t="shared" si="20"/>
        <v/>
      </c>
      <c r="M270" s="37" t="str">
        <f t="shared" si="21"/>
        <v/>
      </c>
      <c r="N270" s="37" t="str">
        <f t="shared" si="22"/>
        <v/>
      </c>
      <c r="O270" s="37" t="str">
        <f t="shared" si="24"/>
        <v/>
      </c>
      <c r="P270" s="37" t="str">
        <f t="shared" si="23"/>
        <v>19年月日</v>
      </c>
    </row>
    <row r="271" spans="12:16" x14ac:dyDescent="0.4">
      <c r="L271" s="37" t="str">
        <f t="shared" si="20"/>
        <v/>
      </c>
      <c r="M271" s="37" t="str">
        <f t="shared" si="21"/>
        <v/>
      </c>
      <c r="N271" s="37" t="str">
        <f t="shared" si="22"/>
        <v/>
      </c>
      <c r="O271" s="37" t="str">
        <f t="shared" si="24"/>
        <v/>
      </c>
      <c r="P271" s="37" t="str">
        <f t="shared" si="23"/>
        <v>19年月日</v>
      </c>
    </row>
    <row r="272" spans="12:16" x14ac:dyDescent="0.4">
      <c r="L272" s="37" t="str">
        <f t="shared" si="20"/>
        <v/>
      </c>
      <c r="M272" s="37" t="str">
        <f t="shared" si="21"/>
        <v/>
      </c>
      <c r="N272" s="37" t="str">
        <f t="shared" si="22"/>
        <v/>
      </c>
      <c r="O272" s="37" t="str">
        <f t="shared" si="24"/>
        <v/>
      </c>
      <c r="P272" s="37" t="str">
        <f t="shared" si="23"/>
        <v>19年月日</v>
      </c>
    </row>
    <row r="273" spans="12:16" x14ac:dyDescent="0.4">
      <c r="L273" s="37" t="str">
        <f t="shared" si="20"/>
        <v/>
      </c>
      <c r="M273" s="37" t="str">
        <f t="shared" si="21"/>
        <v/>
      </c>
      <c r="N273" s="37" t="str">
        <f t="shared" si="22"/>
        <v/>
      </c>
      <c r="O273" s="37" t="str">
        <f t="shared" si="24"/>
        <v/>
      </c>
      <c r="P273" s="37" t="str">
        <f t="shared" si="23"/>
        <v>19年月日</v>
      </c>
    </row>
    <row r="274" spans="12:16" x14ac:dyDescent="0.4">
      <c r="L274" s="37" t="str">
        <f t="shared" si="20"/>
        <v/>
      </c>
      <c r="M274" s="37" t="str">
        <f t="shared" si="21"/>
        <v/>
      </c>
      <c r="N274" s="37" t="str">
        <f t="shared" si="22"/>
        <v/>
      </c>
      <c r="O274" s="37" t="str">
        <f t="shared" si="24"/>
        <v/>
      </c>
      <c r="P274" s="37" t="str">
        <f t="shared" si="23"/>
        <v>19年月日</v>
      </c>
    </row>
    <row r="275" spans="12:16" x14ac:dyDescent="0.4">
      <c r="L275" s="37" t="str">
        <f t="shared" si="20"/>
        <v/>
      </c>
      <c r="M275" s="37" t="str">
        <f t="shared" si="21"/>
        <v/>
      </c>
      <c r="N275" s="37" t="str">
        <f t="shared" si="22"/>
        <v/>
      </c>
      <c r="O275" s="37" t="str">
        <f t="shared" si="24"/>
        <v/>
      </c>
      <c r="P275" s="37" t="str">
        <f t="shared" si="23"/>
        <v>19年月日</v>
      </c>
    </row>
    <row r="276" spans="12:16" x14ac:dyDescent="0.4">
      <c r="L276" s="37" t="str">
        <f t="shared" si="20"/>
        <v/>
      </c>
      <c r="M276" s="37" t="str">
        <f t="shared" si="21"/>
        <v/>
      </c>
      <c r="N276" s="37" t="str">
        <f t="shared" si="22"/>
        <v/>
      </c>
      <c r="O276" s="37" t="str">
        <f t="shared" si="24"/>
        <v/>
      </c>
      <c r="P276" s="37" t="str">
        <f t="shared" si="23"/>
        <v>19年月日</v>
      </c>
    </row>
    <row r="277" spans="12:16" x14ac:dyDescent="0.4">
      <c r="L277" s="37" t="str">
        <f t="shared" si="20"/>
        <v/>
      </c>
      <c r="M277" s="37" t="str">
        <f t="shared" si="21"/>
        <v/>
      </c>
      <c r="N277" s="37" t="str">
        <f t="shared" si="22"/>
        <v/>
      </c>
      <c r="O277" s="37" t="str">
        <f t="shared" si="24"/>
        <v/>
      </c>
      <c r="P277" s="37" t="str">
        <f t="shared" si="23"/>
        <v>19年月日</v>
      </c>
    </row>
    <row r="278" spans="12:16" x14ac:dyDescent="0.4">
      <c r="L278" s="37" t="str">
        <f t="shared" si="20"/>
        <v/>
      </c>
      <c r="M278" s="37" t="str">
        <f t="shared" si="21"/>
        <v/>
      </c>
      <c r="N278" s="37" t="str">
        <f t="shared" si="22"/>
        <v/>
      </c>
      <c r="O278" s="37" t="str">
        <f t="shared" si="24"/>
        <v/>
      </c>
      <c r="P278" s="37" t="str">
        <f t="shared" si="23"/>
        <v>19年月日</v>
      </c>
    </row>
    <row r="279" spans="12:16" x14ac:dyDescent="0.4">
      <c r="L279" s="37" t="str">
        <f t="shared" si="20"/>
        <v/>
      </c>
      <c r="M279" s="37" t="str">
        <f t="shared" si="21"/>
        <v/>
      </c>
      <c r="N279" s="37" t="str">
        <f t="shared" si="22"/>
        <v/>
      </c>
      <c r="O279" s="37" t="str">
        <f t="shared" si="24"/>
        <v/>
      </c>
      <c r="P279" s="37" t="str">
        <f t="shared" si="23"/>
        <v>19年月日</v>
      </c>
    </row>
    <row r="280" spans="12:16" x14ac:dyDescent="0.4">
      <c r="L280" s="37" t="str">
        <f t="shared" si="20"/>
        <v/>
      </c>
      <c r="M280" s="37" t="str">
        <f t="shared" si="21"/>
        <v/>
      </c>
      <c r="N280" s="37" t="str">
        <f t="shared" si="22"/>
        <v/>
      </c>
      <c r="O280" s="37" t="str">
        <f t="shared" si="24"/>
        <v/>
      </c>
      <c r="P280" s="37" t="str">
        <f t="shared" si="23"/>
        <v>19年月日</v>
      </c>
    </row>
    <row r="281" spans="12:16" x14ac:dyDescent="0.4">
      <c r="L281" s="37" t="str">
        <f t="shared" si="20"/>
        <v/>
      </c>
      <c r="M281" s="37" t="str">
        <f t="shared" si="21"/>
        <v/>
      </c>
      <c r="N281" s="37" t="str">
        <f t="shared" si="22"/>
        <v/>
      </c>
      <c r="O281" s="37" t="str">
        <f t="shared" si="24"/>
        <v/>
      </c>
      <c r="P281" s="37" t="str">
        <f t="shared" si="23"/>
        <v>19年月日</v>
      </c>
    </row>
    <row r="282" spans="12:16" x14ac:dyDescent="0.4">
      <c r="L282" s="37" t="str">
        <f t="shared" si="20"/>
        <v/>
      </c>
      <c r="M282" s="37" t="str">
        <f t="shared" si="21"/>
        <v/>
      </c>
      <c r="N282" s="37" t="str">
        <f t="shared" si="22"/>
        <v/>
      </c>
      <c r="O282" s="37" t="str">
        <f t="shared" si="24"/>
        <v/>
      </c>
      <c r="P282" s="37" t="str">
        <f t="shared" si="23"/>
        <v>19年月日</v>
      </c>
    </row>
    <row r="283" spans="12:16" x14ac:dyDescent="0.4">
      <c r="L283" s="37" t="str">
        <f t="shared" si="20"/>
        <v/>
      </c>
      <c r="M283" s="37" t="str">
        <f t="shared" si="21"/>
        <v/>
      </c>
      <c r="N283" s="37" t="str">
        <f t="shared" si="22"/>
        <v/>
      </c>
      <c r="O283" s="37" t="str">
        <f t="shared" si="24"/>
        <v/>
      </c>
      <c r="P283" s="37" t="str">
        <f t="shared" si="23"/>
        <v>19年月日</v>
      </c>
    </row>
    <row r="284" spans="12:16" x14ac:dyDescent="0.4">
      <c r="L284" s="37" t="str">
        <f t="shared" si="20"/>
        <v/>
      </c>
      <c r="M284" s="37" t="str">
        <f t="shared" si="21"/>
        <v/>
      </c>
      <c r="N284" s="37" t="str">
        <f t="shared" si="22"/>
        <v/>
      </c>
      <c r="O284" s="37" t="str">
        <f t="shared" si="24"/>
        <v/>
      </c>
      <c r="P284" s="37" t="str">
        <f t="shared" si="23"/>
        <v>19年月日</v>
      </c>
    </row>
    <row r="285" spans="12:16" x14ac:dyDescent="0.4">
      <c r="L285" s="37" t="str">
        <f t="shared" si="20"/>
        <v/>
      </c>
      <c r="M285" s="37" t="str">
        <f t="shared" si="21"/>
        <v/>
      </c>
      <c r="N285" s="37" t="str">
        <f t="shared" si="22"/>
        <v/>
      </c>
      <c r="O285" s="37" t="str">
        <f t="shared" si="24"/>
        <v/>
      </c>
      <c r="P285" s="37" t="str">
        <f t="shared" si="23"/>
        <v>19年月日</v>
      </c>
    </row>
    <row r="286" spans="12:16" x14ac:dyDescent="0.4">
      <c r="L286" s="37" t="str">
        <f t="shared" si="20"/>
        <v/>
      </c>
      <c r="M286" s="37" t="str">
        <f t="shared" si="21"/>
        <v/>
      </c>
      <c r="N286" s="37" t="str">
        <f t="shared" si="22"/>
        <v/>
      </c>
      <c r="O286" s="37" t="str">
        <f t="shared" si="24"/>
        <v/>
      </c>
      <c r="P286" s="37" t="str">
        <f t="shared" si="23"/>
        <v>19年月日</v>
      </c>
    </row>
    <row r="287" spans="12:16" x14ac:dyDescent="0.4">
      <c r="L287" s="37" t="str">
        <f t="shared" si="20"/>
        <v/>
      </c>
      <c r="M287" s="37" t="str">
        <f t="shared" si="21"/>
        <v/>
      </c>
      <c r="N287" s="37" t="str">
        <f t="shared" si="22"/>
        <v/>
      </c>
      <c r="O287" s="37" t="str">
        <f t="shared" si="24"/>
        <v/>
      </c>
      <c r="P287" s="37" t="str">
        <f t="shared" si="23"/>
        <v>19年月日</v>
      </c>
    </row>
    <row r="288" spans="12:16" x14ac:dyDescent="0.4">
      <c r="L288" s="37" t="str">
        <f t="shared" si="20"/>
        <v/>
      </c>
      <c r="M288" s="37" t="str">
        <f t="shared" si="21"/>
        <v/>
      </c>
      <c r="N288" s="37" t="str">
        <f t="shared" si="22"/>
        <v/>
      </c>
      <c r="O288" s="37" t="str">
        <f t="shared" si="24"/>
        <v/>
      </c>
      <c r="P288" s="37" t="str">
        <f t="shared" si="23"/>
        <v>19年月日</v>
      </c>
    </row>
    <row r="289" spans="12:16" x14ac:dyDescent="0.4">
      <c r="L289" s="37" t="str">
        <f t="shared" si="20"/>
        <v/>
      </c>
      <c r="M289" s="37" t="str">
        <f t="shared" si="21"/>
        <v/>
      </c>
      <c r="N289" s="37" t="str">
        <f t="shared" si="22"/>
        <v/>
      </c>
      <c r="O289" s="37" t="str">
        <f t="shared" si="24"/>
        <v/>
      </c>
      <c r="P289" s="37" t="str">
        <f t="shared" si="23"/>
        <v>19年月日</v>
      </c>
    </row>
    <row r="290" spans="12:16" x14ac:dyDescent="0.4">
      <c r="L290" s="37" t="str">
        <f t="shared" si="20"/>
        <v/>
      </c>
      <c r="M290" s="37" t="str">
        <f t="shared" si="21"/>
        <v/>
      </c>
      <c r="N290" s="37" t="str">
        <f t="shared" si="22"/>
        <v/>
      </c>
      <c r="O290" s="37" t="str">
        <f t="shared" si="24"/>
        <v/>
      </c>
      <c r="P290" s="37" t="str">
        <f t="shared" si="23"/>
        <v>19年月日</v>
      </c>
    </row>
    <row r="291" spans="12:16" x14ac:dyDescent="0.4">
      <c r="L291" s="37" t="str">
        <f t="shared" si="20"/>
        <v/>
      </c>
      <c r="M291" s="37" t="str">
        <f t="shared" si="21"/>
        <v/>
      </c>
      <c r="N291" s="37" t="str">
        <f t="shared" si="22"/>
        <v/>
      </c>
      <c r="O291" s="37" t="str">
        <f t="shared" si="24"/>
        <v/>
      </c>
      <c r="P291" s="37" t="str">
        <f t="shared" si="23"/>
        <v>19年月日</v>
      </c>
    </row>
    <row r="292" spans="12:16" x14ac:dyDescent="0.4">
      <c r="L292" s="37" t="str">
        <f t="shared" si="20"/>
        <v/>
      </c>
      <c r="M292" s="37" t="str">
        <f t="shared" si="21"/>
        <v/>
      </c>
      <c r="N292" s="37" t="str">
        <f t="shared" si="22"/>
        <v/>
      </c>
      <c r="O292" s="37" t="str">
        <f t="shared" si="24"/>
        <v/>
      </c>
      <c r="P292" s="37" t="str">
        <f t="shared" si="23"/>
        <v>19年月日</v>
      </c>
    </row>
    <row r="293" spans="12:16" x14ac:dyDescent="0.4">
      <c r="L293" s="37" t="str">
        <f t="shared" si="20"/>
        <v/>
      </c>
      <c r="M293" s="37" t="str">
        <f t="shared" si="21"/>
        <v/>
      </c>
      <c r="N293" s="37" t="str">
        <f t="shared" si="22"/>
        <v/>
      </c>
      <c r="O293" s="37" t="str">
        <f t="shared" si="24"/>
        <v/>
      </c>
      <c r="P293" s="37" t="str">
        <f t="shared" si="23"/>
        <v>19年月日</v>
      </c>
    </row>
    <row r="294" spans="12:16" x14ac:dyDescent="0.4">
      <c r="L294" s="37" t="str">
        <f t="shared" si="20"/>
        <v/>
      </c>
      <c r="M294" s="37" t="str">
        <f t="shared" si="21"/>
        <v/>
      </c>
      <c r="N294" s="37" t="str">
        <f t="shared" si="22"/>
        <v/>
      </c>
      <c r="O294" s="37" t="str">
        <f t="shared" si="24"/>
        <v/>
      </c>
      <c r="P294" s="37" t="str">
        <f t="shared" si="23"/>
        <v>19年月日</v>
      </c>
    </row>
    <row r="295" spans="12:16" x14ac:dyDescent="0.4">
      <c r="L295" s="37" t="str">
        <f t="shared" si="20"/>
        <v/>
      </c>
      <c r="M295" s="37" t="str">
        <f t="shared" si="21"/>
        <v/>
      </c>
      <c r="N295" s="37" t="str">
        <f t="shared" si="22"/>
        <v/>
      </c>
      <c r="O295" s="37" t="str">
        <f t="shared" si="24"/>
        <v/>
      </c>
      <c r="P295" s="37" t="str">
        <f t="shared" si="23"/>
        <v>19年月日</v>
      </c>
    </row>
    <row r="296" spans="12:16" x14ac:dyDescent="0.4">
      <c r="L296" s="37" t="str">
        <f t="shared" si="20"/>
        <v/>
      </c>
      <c r="M296" s="37" t="str">
        <f t="shared" si="21"/>
        <v/>
      </c>
      <c r="N296" s="37" t="str">
        <f t="shared" si="22"/>
        <v/>
      </c>
      <c r="O296" s="37" t="str">
        <f t="shared" si="24"/>
        <v/>
      </c>
      <c r="P296" s="37" t="str">
        <f t="shared" si="23"/>
        <v>19年月日</v>
      </c>
    </row>
    <row r="297" spans="12:16" x14ac:dyDescent="0.4">
      <c r="L297" s="37" t="str">
        <f t="shared" si="20"/>
        <v/>
      </c>
      <c r="M297" s="37" t="str">
        <f t="shared" si="21"/>
        <v/>
      </c>
      <c r="N297" s="37" t="str">
        <f t="shared" si="22"/>
        <v/>
      </c>
      <c r="O297" s="37" t="str">
        <f t="shared" si="24"/>
        <v/>
      </c>
      <c r="P297" s="37" t="str">
        <f t="shared" si="23"/>
        <v>19年月日</v>
      </c>
    </row>
    <row r="298" spans="12:16" x14ac:dyDescent="0.4">
      <c r="L298" s="37" t="str">
        <f t="shared" si="20"/>
        <v/>
      </c>
      <c r="M298" s="37" t="str">
        <f t="shared" si="21"/>
        <v/>
      </c>
      <c r="N298" s="37" t="str">
        <f t="shared" si="22"/>
        <v/>
      </c>
      <c r="O298" s="37" t="str">
        <f t="shared" si="24"/>
        <v/>
      </c>
      <c r="P298" s="37" t="str">
        <f t="shared" si="23"/>
        <v>19年月日</v>
      </c>
    </row>
    <row r="299" spans="12:16" x14ac:dyDescent="0.4">
      <c r="L299" s="37" t="str">
        <f t="shared" si="20"/>
        <v/>
      </c>
      <c r="M299" s="37" t="str">
        <f t="shared" si="21"/>
        <v/>
      </c>
      <c r="N299" s="37" t="str">
        <f t="shared" si="22"/>
        <v/>
      </c>
      <c r="O299" s="37" t="str">
        <f t="shared" si="24"/>
        <v/>
      </c>
      <c r="P299" s="37" t="str">
        <f t="shared" si="23"/>
        <v>19年月日</v>
      </c>
    </row>
    <row r="300" spans="12:16" x14ac:dyDescent="0.4">
      <c r="L300" s="37" t="str">
        <f t="shared" si="20"/>
        <v/>
      </c>
      <c r="M300" s="37" t="str">
        <f t="shared" si="21"/>
        <v/>
      </c>
      <c r="N300" s="37" t="str">
        <f t="shared" si="22"/>
        <v/>
      </c>
      <c r="O300" s="37" t="str">
        <f t="shared" si="24"/>
        <v/>
      </c>
      <c r="P300" s="37" t="str">
        <f t="shared" si="23"/>
        <v>19年月日</v>
      </c>
    </row>
    <row r="301" spans="12:16" x14ac:dyDescent="0.4">
      <c r="L301" s="37" t="str">
        <f t="shared" si="20"/>
        <v/>
      </c>
      <c r="M301" s="37" t="str">
        <f t="shared" si="21"/>
        <v/>
      </c>
      <c r="N301" s="37" t="str">
        <f t="shared" si="22"/>
        <v/>
      </c>
      <c r="O301" s="37" t="str">
        <f t="shared" si="24"/>
        <v/>
      </c>
      <c r="P301" s="37" t="str">
        <f t="shared" si="23"/>
        <v>19年月日</v>
      </c>
    </row>
    <row r="302" spans="12:16" x14ac:dyDescent="0.4">
      <c r="L302" s="37" t="str">
        <f t="shared" si="20"/>
        <v/>
      </c>
      <c r="M302" s="37" t="str">
        <f t="shared" si="21"/>
        <v/>
      </c>
      <c r="N302" s="37" t="str">
        <f t="shared" si="22"/>
        <v/>
      </c>
      <c r="O302" s="37" t="str">
        <f t="shared" si="24"/>
        <v/>
      </c>
      <c r="P302" s="37" t="str">
        <f t="shared" si="23"/>
        <v>19年月日</v>
      </c>
    </row>
    <row r="303" spans="12:16" x14ac:dyDescent="0.4">
      <c r="L303" s="37" t="str">
        <f t="shared" si="20"/>
        <v/>
      </c>
      <c r="M303" s="37" t="str">
        <f t="shared" si="21"/>
        <v/>
      </c>
      <c r="N303" s="37" t="str">
        <f t="shared" si="22"/>
        <v/>
      </c>
      <c r="O303" s="37" t="str">
        <f t="shared" si="24"/>
        <v/>
      </c>
      <c r="P303" s="37" t="str">
        <f t="shared" si="23"/>
        <v>19年月日</v>
      </c>
    </row>
    <row r="304" spans="12:16" x14ac:dyDescent="0.4">
      <c r="L304" s="37" t="str">
        <f t="shared" si="20"/>
        <v/>
      </c>
      <c r="M304" s="37" t="str">
        <f t="shared" si="21"/>
        <v/>
      </c>
      <c r="N304" s="37" t="str">
        <f t="shared" si="22"/>
        <v/>
      </c>
      <c r="O304" s="37" t="str">
        <f t="shared" si="24"/>
        <v/>
      </c>
      <c r="P304" s="37" t="str">
        <f t="shared" si="23"/>
        <v>19年月日</v>
      </c>
    </row>
    <row r="305" spans="12:16" x14ac:dyDescent="0.4">
      <c r="L305" s="37" t="str">
        <f t="shared" si="20"/>
        <v/>
      </c>
      <c r="M305" s="37" t="str">
        <f t="shared" si="21"/>
        <v/>
      </c>
      <c r="N305" s="37" t="str">
        <f t="shared" si="22"/>
        <v/>
      </c>
      <c r="O305" s="37" t="str">
        <f t="shared" si="24"/>
        <v/>
      </c>
      <c r="P305" s="37" t="str">
        <f t="shared" si="23"/>
        <v>19年月日</v>
      </c>
    </row>
    <row r="306" spans="12:16" x14ac:dyDescent="0.4">
      <c r="L306" s="37" t="str">
        <f t="shared" si="20"/>
        <v/>
      </c>
      <c r="M306" s="37" t="str">
        <f t="shared" si="21"/>
        <v/>
      </c>
      <c r="N306" s="37" t="str">
        <f t="shared" si="22"/>
        <v/>
      </c>
      <c r="O306" s="37" t="str">
        <f t="shared" si="24"/>
        <v/>
      </c>
      <c r="P306" s="37" t="str">
        <f t="shared" si="23"/>
        <v>19年月日</v>
      </c>
    </row>
    <row r="307" spans="12:16" x14ac:dyDescent="0.4">
      <c r="L307" s="37" t="str">
        <f t="shared" si="20"/>
        <v/>
      </c>
      <c r="M307" s="37" t="str">
        <f t="shared" si="21"/>
        <v/>
      </c>
      <c r="N307" s="37" t="str">
        <f t="shared" si="22"/>
        <v/>
      </c>
      <c r="O307" s="37" t="str">
        <f t="shared" si="24"/>
        <v/>
      </c>
      <c r="P307" s="37" t="str">
        <f t="shared" si="23"/>
        <v>19年月日</v>
      </c>
    </row>
    <row r="308" spans="12:16" x14ac:dyDescent="0.4">
      <c r="L308" s="37" t="str">
        <f t="shared" si="20"/>
        <v/>
      </c>
      <c r="M308" s="37" t="str">
        <f t="shared" si="21"/>
        <v/>
      </c>
      <c r="N308" s="37" t="str">
        <f t="shared" si="22"/>
        <v/>
      </c>
      <c r="O308" s="37" t="str">
        <f t="shared" si="24"/>
        <v/>
      </c>
      <c r="P308" s="37" t="str">
        <f t="shared" si="23"/>
        <v>19年月日</v>
      </c>
    </row>
    <row r="309" spans="12:16" x14ac:dyDescent="0.4">
      <c r="L309" s="37" t="str">
        <f t="shared" si="20"/>
        <v/>
      </c>
      <c r="M309" s="37" t="str">
        <f t="shared" si="21"/>
        <v/>
      </c>
      <c r="N309" s="37" t="str">
        <f t="shared" si="22"/>
        <v/>
      </c>
      <c r="O309" s="37" t="str">
        <f t="shared" si="24"/>
        <v/>
      </c>
      <c r="P309" s="37" t="str">
        <f t="shared" si="23"/>
        <v>19年月日</v>
      </c>
    </row>
    <row r="310" spans="12:16" x14ac:dyDescent="0.4">
      <c r="L310" s="37" t="str">
        <f t="shared" si="20"/>
        <v/>
      </c>
      <c r="M310" s="37" t="str">
        <f t="shared" si="21"/>
        <v/>
      </c>
      <c r="N310" s="37" t="str">
        <f t="shared" si="22"/>
        <v/>
      </c>
      <c r="O310" s="37" t="str">
        <f t="shared" si="24"/>
        <v/>
      </c>
      <c r="P310" s="37" t="str">
        <f t="shared" si="23"/>
        <v>19年月日</v>
      </c>
    </row>
    <row r="311" spans="12:16" x14ac:dyDescent="0.4">
      <c r="L311" s="37" t="str">
        <f t="shared" si="20"/>
        <v/>
      </c>
      <c r="M311" s="37" t="str">
        <f t="shared" si="21"/>
        <v/>
      </c>
      <c r="N311" s="37" t="str">
        <f t="shared" si="22"/>
        <v/>
      </c>
      <c r="O311" s="37" t="str">
        <f t="shared" si="24"/>
        <v/>
      </c>
      <c r="P311" s="37" t="str">
        <f t="shared" si="23"/>
        <v>19年月日</v>
      </c>
    </row>
    <row r="312" spans="12:16" x14ac:dyDescent="0.4">
      <c r="L312" s="37" t="str">
        <f t="shared" si="20"/>
        <v/>
      </c>
      <c r="M312" s="37" t="str">
        <f t="shared" si="21"/>
        <v/>
      </c>
      <c r="N312" s="37" t="str">
        <f t="shared" si="22"/>
        <v/>
      </c>
      <c r="O312" s="37" t="str">
        <f t="shared" si="24"/>
        <v/>
      </c>
      <c r="P312" s="37" t="str">
        <f t="shared" si="23"/>
        <v>19年月日</v>
      </c>
    </row>
    <row r="313" spans="12:16" x14ac:dyDescent="0.4">
      <c r="L313" s="37" t="str">
        <f t="shared" si="20"/>
        <v/>
      </c>
      <c r="M313" s="37" t="str">
        <f t="shared" si="21"/>
        <v/>
      </c>
      <c r="N313" s="37" t="str">
        <f t="shared" si="22"/>
        <v/>
      </c>
      <c r="O313" s="37" t="str">
        <f t="shared" si="24"/>
        <v/>
      </c>
      <c r="P313" s="37" t="str">
        <f t="shared" si="23"/>
        <v>19年月日</v>
      </c>
    </row>
    <row r="314" spans="12:16" x14ac:dyDescent="0.4">
      <c r="L314" s="37" t="str">
        <f t="shared" si="20"/>
        <v/>
      </c>
      <c r="M314" s="37" t="str">
        <f t="shared" si="21"/>
        <v/>
      </c>
      <c r="N314" s="37" t="str">
        <f t="shared" si="22"/>
        <v/>
      </c>
      <c r="O314" s="37" t="str">
        <f t="shared" si="24"/>
        <v/>
      </c>
      <c r="P314" s="37" t="str">
        <f t="shared" si="23"/>
        <v>19年月日</v>
      </c>
    </row>
    <row r="315" spans="12:16" x14ac:dyDescent="0.4">
      <c r="L315" s="37" t="str">
        <f t="shared" si="20"/>
        <v/>
      </c>
      <c r="M315" s="37" t="str">
        <f t="shared" si="21"/>
        <v/>
      </c>
      <c r="N315" s="37" t="str">
        <f t="shared" si="22"/>
        <v/>
      </c>
      <c r="O315" s="37" t="str">
        <f t="shared" si="24"/>
        <v/>
      </c>
      <c r="P315" s="37" t="str">
        <f t="shared" si="23"/>
        <v>19年月日</v>
      </c>
    </row>
    <row r="316" spans="12:16" x14ac:dyDescent="0.4">
      <c r="L316" s="37" t="str">
        <f t="shared" si="20"/>
        <v/>
      </c>
      <c r="M316" s="37" t="str">
        <f t="shared" si="21"/>
        <v/>
      </c>
      <c r="N316" s="37" t="str">
        <f t="shared" si="22"/>
        <v/>
      </c>
      <c r="O316" s="37" t="str">
        <f t="shared" si="24"/>
        <v/>
      </c>
      <c r="P316" s="37" t="str">
        <f t="shared" si="23"/>
        <v>19年月日</v>
      </c>
    </row>
    <row r="317" spans="12:16" x14ac:dyDescent="0.4">
      <c r="L317" s="37" t="str">
        <f t="shared" si="20"/>
        <v/>
      </c>
      <c r="M317" s="37" t="str">
        <f t="shared" si="21"/>
        <v/>
      </c>
      <c r="N317" s="37" t="str">
        <f t="shared" si="22"/>
        <v/>
      </c>
      <c r="O317" s="37" t="str">
        <f t="shared" si="24"/>
        <v/>
      </c>
      <c r="P317" s="37" t="str">
        <f t="shared" si="23"/>
        <v>19年月日</v>
      </c>
    </row>
    <row r="318" spans="12:16" x14ac:dyDescent="0.4">
      <c r="L318" s="37" t="str">
        <f t="shared" si="20"/>
        <v/>
      </c>
      <c r="M318" s="37" t="str">
        <f t="shared" si="21"/>
        <v/>
      </c>
      <c r="N318" s="37" t="str">
        <f t="shared" si="22"/>
        <v/>
      </c>
      <c r="O318" s="37" t="str">
        <f t="shared" si="24"/>
        <v/>
      </c>
      <c r="P318" s="37" t="str">
        <f t="shared" si="23"/>
        <v>19年月日</v>
      </c>
    </row>
    <row r="319" spans="12:16" x14ac:dyDescent="0.4">
      <c r="L319" s="37" t="str">
        <f t="shared" si="20"/>
        <v/>
      </c>
      <c r="M319" s="37" t="str">
        <f t="shared" si="21"/>
        <v/>
      </c>
      <c r="N319" s="37" t="str">
        <f t="shared" si="22"/>
        <v/>
      </c>
      <c r="O319" s="37" t="str">
        <f t="shared" si="24"/>
        <v/>
      </c>
      <c r="P319" s="37" t="str">
        <f t="shared" si="23"/>
        <v>19年月日</v>
      </c>
    </row>
    <row r="320" spans="12:16" x14ac:dyDescent="0.4">
      <c r="L320" s="37" t="str">
        <f t="shared" si="20"/>
        <v/>
      </c>
      <c r="M320" s="37" t="str">
        <f t="shared" si="21"/>
        <v/>
      </c>
      <c r="N320" s="37" t="str">
        <f t="shared" si="22"/>
        <v/>
      </c>
      <c r="O320" s="37" t="str">
        <f t="shared" si="24"/>
        <v/>
      </c>
      <c r="P320" s="37" t="str">
        <f t="shared" si="23"/>
        <v>19年月日</v>
      </c>
    </row>
    <row r="321" spans="12:16" x14ac:dyDescent="0.4">
      <c r="L321" s="37" t="str">
        <f t="shared" si="20"/>
        <v/>
      </c>
      <c r="M321" s="37" t="str">
        <f t="shared" si="21"/>
        <v/>
      </c>
      <c r="N321" s="37" t="str">
        <f t="shared" si="22"/>
        <v/>
      </c>
      <c r="O321" s="37" t="str">
        <f t="shared" si="24"/>
        <v/>
      </c>
      <c r="P321" s="37" t="str">
        <f t="shared" si="23"/>
        <v>19年月日</v>
      </c>
    </row>
    <row r="322" spans="12:16" x14ac:dyDescent="0.4">
      <c r="L322" s="37" t="str">
        <f t="shared" si="20"/>
        <v/>
      </c>
      <c r="M322" s="37" t="str">
        <f t="shared" si="21"/>
        <v/>
      </c>
      <c r="N322" s="37" t="str">
        <f t="shared" si="22"/>
        <v/>
      </c>
      <c r="O322" s="37" t="str">
        <f t="shared" si="24"/>
        <v/>
      </c>
      <c r="P322" s="37" t="str">
        <f t="shared" si="23"/>
        <v>19年月日</v>
      </c>
    </row>
    <row r="323" spans="12:16" x14ac:dyDescent="0.4">
      <c r="L323" s="37" t="str">
        <f t="shared" ref="L323:L386" si="25">IF($A323="","",$D323&amp;" ("&amp;$G323&amp;")")</f>
        <v/>
      </c>
      <c r="M323" s="37" t="str">
        <f t="shared" ref="M323:M386" si="26">IF($A323="","",LEFT($F323,2))</f>
        <v/>
      </c>
      <c r="N323" s="37" t="str">
        <f t="shared" ref="N323:N386" si="27">IF($A323="","",$J323&amp;" "&amp;$I323&amp;" ("&amp;$M323&amp;")")</f>
        <v/>
      </c>
      <c r="O323" s="37" t="str">
        <f t="shared" si="24"/>
        <v/>
      </c>
      <c r="P323" s="37" t="str">
        <f t="shared" ref="P323:P386" si="28">IF(LEFT($F323,1)="0","20","19")&amp;LEFT($F323,2)&amp;"年"&amp;MID($F323,3,2)&amp;"月"&amp;RIGHT($F323,2)&amp;"日"</f>
        <v>19年月日</v>
      </c>
    </row>
    <row r="324" spans="12:16" x14ac:dyDescent="0.4">
      <c r="L324" s="37" t="str">
        <f t="shared" si="25"/>
        <v/>
      </c>
      <c r="M324" s="37" t="str">
        <f t="shared" si="26"/>
        <v/>
      </c>
      <c r="N324" s="37" t="str">
        <f t="shared" si="27"/>
        <v/>
      </c>
      <c r="O324" s="37" t="str">
        <f t="shared" ref="O324:O387" si="29">IF($A324="","",$O323+1)</f>
        <v/>
      </c>
      <c r="P324" s="37" t="str">
        <f t="shared" si="28"/>
        <v>19年月日</v>
      </c>
    </row>
    <row r="325" spans="12:16" x14ac:dyDescent="0.4">
      <c r="L325" s="37" t="str">
        <f t="shared" si="25"/>
        <v/>
      </c>
      <c r="M325" s="37" t="str">
        <f t="shared" si="26"/>
        <v/>
      </c>
      <c r="N325" s="37" t="str">
        <f t="shared" si="27"/>
        <v/>
      </c>
      <c r="O325" s="37" t="str">
        <f t="shared" si="29"/>
        <v/>
      </c>
      <c r="P325" s="37" t="str">
        <f t="shared" si="28"/>
        <v>19年月日</v>
      </c>
    </row>
    <row r="326" spans="12:16" x14ac:dyDescent="0.4">
      <c r="L326" s="37" t="str">
        <f t="shared" si="25"/>
        <v/>
      </c>
      <c r="M326" s="37" t="str">
        <f t="shared" si="26"/>
        <v/>
      </c>
      <c r="N326" s="37" t="str">
        <f t="shared" si="27"/>
        <v/>
      </c>
      <c r="O326" s="37" t="str">
        <f t="shared" si="29"/>
        <v/>
      </c>
      <c r="P326" s="37" t="str">
        <f t="shared" si="28"/>
        <v>19年月日</v>
      </c>
    </row>
    <row r="327" spans="12:16" x14ac:dyDescent="0.4">
      <c r="L327" s="37" t="str">
        <f t="shared" si="25"/>
        <v/>
      </c>
      <c r="M327" s="37" t="str">
        <f t="shared" si="26"/>
        <v/>
      </c>
      <c r="N327" s="37" t="str">
        <f t="shared" si="27"/>
        <v/>
      </c>
      <c r="O327" s="37" t="str">
        <f t="shared" si="29"/>
        <v/>
      </c>
      <c r="P327" s="37" t="str">
        <f t="shared" si="28"/>
        <v>19年月日</v>
      </c>
    </row>
    <row r="328" spans="12:16" x14ac:dyDescent="0.4">
      <c r="L328" s="37" t="str">
        <f t="shared" si="25"/>
        <v/>
      </c>
      <c r="M328" s="37" t="str">
        <f t="shared" si="26"/>
        <v/>
      </c>
      <c r="N328" s="37" t="str">
        <f t="shared" si="27"/>
        <v/>
      </c>
      <c r="O328" s="37" t="str">
        <f t="shared" si="29"/>
        <v/>
      </c>
      <c r="P328" s="37" t="str">
        <f t="shared" si="28"/>
        <v>19年月日</v>
      </c>
    </row>
    <row r="329" spans="12:16" x14ac:dyDescent="0.4">
      <c r="L329" s="37" t="str">
        <f t="shared" si="25"/>
        <v/>
      </c>
      <c r="M329" s="37" t="str">
        <f t="shared" si="26"/>
        <v/>
      </c>
      <c r="N329" s="37" t="str">
        <f t="shared" si="27"/>
        <v/>
      </c>
      <c r="O329" s="37" t="str">
        <f t="shared" si="29"/>
        <v/>
      </c>
      <c r="P329" s="37" t="str">
        <f t="shared" si="28"/>
        <v>19年月日</v>
      </c>
    </row>
    <row r="330" spans="12:16" x14ac:dyDescent="0.4">
      <c r="L330" s="37" t="str">
        <f t="shared" si="25"/>
        <v/>
      </c>
      <c r="M330" s="37" t="str">
        <f t="shared" si="26"/>
        <v/>
      </c>
      <c r="N330" s="37" t="str">
        <f t="shared" si="27"/>
        <v/>
      </c>
      <c r="O330" s="37" t="str">
        <f t="shared" si="29"/>
        <v/>
      </c>
      <c r="P330" s="37" t="str">
        <f t="shared" si="28"/>
        <v>19年月日</v>
      </c>
    </row>
    <row r="331" spans="12:16" x14ac:dyDescent="0.4">
      <c r="L331" s="37" t="str">
        <f t="shared" si="25"/>
        <v/>
      </c>
      <c r="M331" s="37" t="str">
        <f t="shared" si="26"/>
        <v/>
      </c>
      <c r="N331" s="37" t="str">
        <f t="shared" si="27"/>
        <v/>
      </c>
      <c r="O331" s="37" t="str">
        <f t="shared" si="29"/>
        <v/>
      </c>
      <c r="P331" s="37" t="str">
        <f t="shared" si="28"/>
        <v>19年月日</v>
      </c>
    </row>
    <row r="332" spans="12:16" x14ac:dyDescent="0.4">
      <c r="L332" s="37" t="str">
        <f t="shared" si="25"/>
        <v/>
      </c>
      <c r="M332" s="37" t="str">
        <f t="shared" si="26"/>
        <v/>
      </c>
      <c r="N332" s="37" t="str">
        <f t="shared" si="27"/>
        <v/>
      </c>
      <c r="O332" s="37" t="str">
        <f t="shared" si="29"/>
        <v/>
      </c>
      <c r="P332" s="37" t="str">
        <f t="shared" si="28"/>
        <v>19年月日</v>
      </c>
    </row>
    <row r="333" spans="12:16" x14ac:dyDescent="0.4">
      <c r="L333" s="37" t="str">
        <f t="shared" si="25"/>
        <v/>
      </c>
      <c r="M333" s="37" t="str">
        <f t="shared" si="26"/>
        <v/>
      </c>
      <c r="N333" s="37" t="str">
        <f t="shared" si="27"/>
        <v/>
      </c>
      <c r="O333" s="37" t="str">
        <f t="shared" si="29"/>
        <v/>
      </c>
      <c r="P333" s="37" t="str">
        <f t="shared" si="28"/>
        <v>19年月日</v>
      </c>
    </row>
    <row r="334" spans="12:16" x14ac:dyDescent="0.4">
      <c r="L334" s="37" t="str">
        <f t="shared" si="25"/>
        <v/>
      </c>
      <c r="M334" s="37" t="str">
        <f t="shared" si="26"/>
        <v/>
      </c>
      <c r="N334" s="37" t="str">
        <f t="shared" si="27"/>
        <v/>
      </c>
      <c r="O334" s="37" t="str">
        <f t="shared" si="29"/>
        <v/>
      </c>
      <c r="P334" s="37" t="str">
        <f t="shared" si="28"/>
        <v>19年月日</v>
      </c>
    </row>
    <row r="335" spans="12:16" x14ac:dyDescent="0.4">
      <c r="L335" s="37" t="str">
        <f t="shared" si="25"/>
        <v/>
      </c>
      <c r="M335" s="37" t="str">
        <f t="shared" si="26"/>
        <v/>
      </c>
      <c r="N335" s="37" t="str">
        <f t="shared" si="27"/>
        <v/>
      </c>
      <c r="O335" s="37" t="str">
        <f t="shared" si="29"/>
        <v/>
      </c>
      <c r="P335" s="37" t="str">
        <f t="shared" si="28"/>
        <v>19年月日</v>
      </c>
    </row>
    <row r="336" spans="12:16" x14ac:dyDescent="0.4">
      <c r="L336" s="37" t="str">
        <f t="shared" si="25"/>
        <v/>
      </c>
      <c r="M336" s="37" t="str">
        <f t="shared" si="26"/>
        <v/>
      </c>
      <c r="N336" s="37" t="str">
        <f t="shared" si="27"/>
        <v/>
      </c>
      <c r="O336" s="37" t="str">
        <f t="shared" si="29"/>
        <v/>
      </c>
      <c r="P336" s="37" t="str">
        <f t="shared" si="28"/>
        <v>19年月日</v>
      </c>
    </row>
    <row r="337" spans="12:16" x14ac:dyDescent="0.4">
      <c r="L337" s="37" t="str">
        <f t="shared" si="25"/>
        <v/>
      </c>
      <c r="M337" s="37" t="str">
        <f t="shared" si="26"/>
        <v/>
      </c>
      <c r="N337" s="37" t="str">
        <f t="shared" si="27"/>
        <v/>
      </c>
      <c r="O337" s="37" t="str">
        <f t="shared" si="29"/>
        <v/>
      </c>
      <c r="P337" s="37" t="str">
        <f t="shared" si="28"/>
        <v>19年月日</v>
      </c>
    </row>
    <row r="338" spans="12:16" x14ac:dyDescent="0.4">
      <c r="L338" s="37" t="str">
        <f t="shared" si="25"/>
        <v/>
      </c>
      <c r="M338" s="37" t="str">
        <f t="shared" si="26"/>
        <v/>
      </c>
      <c r="N338" s="37" t="str">
        <f t="shared" si="27"/>
        <v/>
      </c>
      <c r="O338" s="37" t="str">
        <f t="shared" si="29"/>
        <v/>
      </c>
      <c r="P338" s="37" t="str">
        <f t="shared" si="28"/>
        <v>19年月日</v>
      </c>
    </row>
    <row r="339" spans="12:16" x14ac:dyDescent="0.4">
      <c r="L339" s="37" t="str">
        <f t="shared" si="25"/>
        <v/>
      </c>
      <c r="M339" s="37" t="str">
        <f t="shared" si="26"/>
        <v/>
      </c>
      <c r="N339" s="37" t="str">
        <f t="shared" si="27"/>
        <v/>
      </c>
      <c r="O339" s="37" t="str">
        <f t="shared" si="29"/>
        <v/>
      </c>
      <c r="P339" s="37" t="str">
        <f t="shared" si="28"/>
        <v>19年月日</v>
      </c>
    </row>
    <row r="340" spans="12:16" x14ac:dyDescent="0.4">
      <c r="L340" s="37" t="str">
        <f t="shared" si="25"/>
        <v/>
      </c>
      <c r="M340" s="37" t="str">
        <f t="shared" si="26"/>
        <v/>
      </c>
      <c r="N340" s="37" t="str">
        <f t="shared" si="27"/>
        <v/>
      </c>
      <c r="O340" s="37" t="str">
        <f t="shared" si="29"/>
        <v/>
      </c>
      <c r="P340" s="37" t="str">
        <f t="shared" si="28"/>
        <v>19年月日</v>
      </c>
    </row>
    <row r="341" spans="12:16" x14ac:dyDescent="0.4">
      <c r="L341" s="37" t="str">
        <f t="shared" si="25"/>
        <v/>
      </c>
      <c r="M341" s="37" t="str">
        <f t="shared" si="26"/>
        <v/>
      </c>
      <c r="N341" s="37" t="str">
        <f t="shared" si="27"/>
        <v/>
      </c>
      <c r="O341" s="37" t="str">
        <f t="shared" si="29"/>
        <v/>
      </c>
      <c r="P341" s="37" t="str">
        <f t="shared" si="28"/>
        <v>19年月日</v>
      </c>
    </row>
    <row r="342" spans="12:16" x14ac:dyDescent="0.4">
      <c r="L342" s="37" t="str">
        <f t="shared" si="25"/>
        <v/>
      </c>
      <c r="M342" s="37" t="str">
        <f t="shared" si="26"/>
        <v/>
      </c>
      <c r="N342" s="37" t="str">
        <f t="shared" si="27"/>
        <v/>
      </c>
      <c r="O342" s="37" t="str">
        <f t="shared" si="29"/>
        <v/>
      </c>
      <c r="P342" s="37" t="str">
        <f t="shared" si="28"/>
        <v>19年月日</v>
      </c>
    </row>
    <row r="343" spans="12:16" x14ac:dyDescent="0.4">
      <c r="L343" s="37" t="str">
        <f t="shared" si="25"/>
        <v/>
      </c>
      <c r="M343" s="37" t="str">
        <f t="shared" si="26"/>
        <v/>
      </c>
      <c r="N343" s="37" t="str">
        <f t="shared" si="27"/>
        <v/>
      </c>
      <c r="O343" s="37" t="str">
        <f t="shared" si="29"/>
        <v/>
      </c>
      <c r="P343" s="37" t="str">
        <f t="shared" si="28"/>
        <v>19年月日</v>
      </c>
    </row>
    <row r="344" spans="12:16" x14ac:dyDescent="0.4">
      <c r="L344" s="37" t="str">
        <f t="shared" si="25"/>
        <v/>
      </c>
      <c r="M344" s="37" t="str">
        <f t="shared" si="26"/>
        <v/>
      </c>
      <c r="N344" s="37" t="str">
        <f t="shared" si="27"/>
        <v/>
      </c>
      <c r="O344" s="37" t="str">
        <f t="shared" si="29"/>
        <v/>
      </c>
      <c r="P344" s="37" t="str">
        <f t="shared" si="28"/>
        <v>19年月日</v>
      </c>
    </row>
    <row r="345" spans="12:16" x14ac:dyDescent="0.4">
      <c r="L345" s="37" t="str">
        <f t="shared" si="25"/>
        <v/>
      </c>
      <c r="M345" s="37" t="str">
        <f t="shared" si="26"/>
        <v/>
      </c>
      <c r="N345" s="37" t="str">
        <f t="shared" si="27"/>
        <v/>
      </c>
      <c r="O345" s="37" t="str">
        <f t="shared" si="29"/>
        <v/>
      </c>
      <c r="P345" s="37" t="str">
        <f t="shared" si="28"/>
        <v>19年月日</v>
      </c>
    </row>
    <row r="346" spans="12:16" x14ac:dyDescent="0.4">
      <c r="L346" s="37" t="str">
        <f t="shared" si="25"/>
        <v/>
      </c>
      <c r="M346" s="37" t="str">
        <f t="shared" si="26"/>
        <v/>
      </c>
      <c r="N346" s="37" t="str">
        <f t="shared" si="27"/>
        <v/>
      </c>
      <c r="O346" s="37" t="str">
        <f t="shared" si="29"/>
        <v/>
      </c>
      <c r="P346" s="37" t="str">
        <f t="shared" si="28"/>
        <v>19年月日</v>
      </c>
    </row>
    <row r="347" spans="12:16" x14ac:dyDescent="0.4">
      <c r="L347" s="37" t="str">
        <f t="shared" si="25"/>
        <v/>
      </c>
      <c r="M347" s="37" t="str">
        <f t="shared" si="26"/>
        <v/>
      </c>
      <c r="N347" s="37" t="str">
        <f t="shared" si="27"/>
        <v/>
      </c>
      <c r="O347" s="37" t="str">
        <f t="shared" si="29"/>
        <v/>
      </c>
      <c r="P347" s="37" t="str">
        <f t="shared" si="28"/>
        <v>19年月日</v>
      </c>
    </row>
    <row r="348" spans="12:16" x14ac:dyDescent="0.4">
      <c r="L348" s="37" t="str">
        <f t="shared" si="25"/>
        <v/>
      </c>
      <c r="M348" s="37" t="str">
        <f t="shared" si="26"/>
        <v/>
      </c>
      <c r="N348" s="37" t="str">
        <f t="shared" si="27"/>
        <v/>
      </c>
      <c r="O348" s="37" t="str">
        <f t="shared" si="29"/>
        <v/>
      </c>
      <c r="P348" s="37" t="str">
        <f t="shared" si="28"/>
        <v>19年月日</v>
      </c>
    </row>
    <row r="349" spans="12:16" x14ac:dyDescent="0.4">
      <c r="L349" s="37" t="str">
        <f t="shared" si="25"/>
        <v/>
      </c>
      <c r="M349" s="37" t="str">
        <f t="shared" si="26"/>
        <v/>
      </c>
      <c r="N349" s="37" t="str">
        <f t="shared" si="27"/>
        <v/>
      </c>
      <c r="O349" s="37" t="str">
        <f t="shared" si="29"/>
        <v/>
      </c>
      <c r="P349" s="37" t="str">
        <f t="shared" si="28"/>
        <v>19年月日</v>
      </c>
    </row>
    <row r="350" spans="12:16" x14ac:dyDescent="0.4">
      <c r="L350" s="37" t="str">
        <f t="shared" si="25"/>
        <v/>
      </c>
      <c r="M350" s="37" t="str">
        <f t="shared" si="26"/>
        <v/>
      </c>
      <c r="N350" s="37" t="str">
        <f t="shared" si="27"/>
        <v/>
      </c>
      <c r="O350" s="37" t="str">
        <f t="shared" si="29"/>
        <v/>
      </c>
      <c r="P350" s="37" t="str">
        <f t="shared" si="28"/>
        <v>19年月日</v>
      </c>
    </row>
    <row r="351" spans="12:16" x14ac:dyDescent="0.4">
      <c r="L351" s="37" t="str">
        <f t="shared" si="25"/>
        <v/>
      </c>
      <c r="M351" s="37" t="str">
        <f t="shared" si="26"/>
        <v/>
      </c>
      <c r="N351" s="37" t="str">
        <f t="shared" si="27"/>
        <v/>
      </c>
      <c r="O351" s="37" t="str">
        <f t="shared" si="29"/>
        <v/>
      </c>
      <c r="P351" s="37" t="str">
        <f t="shared" si="28"/>
        <v>19年月日</v>
      </c>
    </row>
    <row r="352" spans="12:16" x14ac:dyDescent="0.4">
      <c r="L352" s="37" t="str">
        <f t="shared" si="25"/>
        <v/>
      </c>
      <c r="M352" s="37" t="str">
        <f t="shared" si="26"/>
        <v/>
      </c>
      <c r="N352" s="37" t="str">
        <f t="shared" si="27"/>
        <v/>
      </c>
      <c r="O352" s="37" t="str">
        <f t="shared" si="29"/>
        <v/>
      </c>
      <c r="P352" s="37" t="str">
        <f t="shared" si="28"/>
        <v>19年月日</v>
      </c>
    </row>
    <row r="353" spans="12:16" x14ac:dyDescent="0.4">
      <c r="L353" s="37" t="str">
        <f t="shared" si="25"/>
        <v/>
      </c>
      <c r="M353" s="37" t="str">
        <f t="shared" si="26"/>
        <v/>
      </c>
      <c r="N353" s="37" t="str">
        <f t="shared" si="27"/>
        <v/>
      </c>
      <c r="O353" s="37" t="str">
        <f t="shared" si="29"/>
        <v/>
      </c>
      <c r="P353" s="37" t="str">
        <f t="shared" si="28"/>
        <v>19年月日</v>
      </c>
    </row>
    <row r="354" spans="12:16" x14ac:dyDescent="0.4">
      <c r="L354" s="37" t="str">
        <f t="shared" si="25"/>
        <v/>
      </c>
      <c r="M354" s="37" t="str">
        <f t="shared" si="26"/>
        <v/>
      </c>
      <c r="N354" s="37" t="str">
        <f t="shared" si="27"/>
        <v/>
      </c>
      <c r="O354" s="37" t="str">
        <f t="shared" si="29"/>
        <v/>
      </c>
      <c r="P354" s="37" t="str">
        <f t="shared" si="28"/>
        <v>19年月日</v>
      </c>
    </row>
    <row r="355" spans="12:16" x14ac:dyDescent="0.4">
      <c r="L355" s="37" t="str">
        <f t="shared" si="25"/>
        <v/>
      </c>
      <c r="M355" s="37" t="str">
        <f t="shared" si="26"/>
        <v/>
      </c>
      <c r="N355" s="37" t="str">
        <f t="shared" si="27"/>
        <v/>
      </c>
      <c r="O355" s="37" t="str">
        <f t="shared" si="29"/>
        <v/>
      </c>
      <c r="P355" s="37" t="str">
        <f t="shared" si="28"/>
        <v>19年月日</v>
      </c>
    </row>
    <row r="356" spans="12:16" x14ac:dyDescent="0.4">
      <c r="L356" s="37" t="str">
        <f t="shared" si="25"/>
        <v/>
      </c>
      <c r="M356" s="37" t="str">
        <f t="shared" si="26"/>
        <v/>
      </c>
      <c r="N356" s="37" t="str">
        <f t="shared" si="27"/>
        <v/>
      </c>
      <c r="O356" s="37" t="str">
        <f t="shared" si="29"/>
        <v/>
      </c>
      <c r="P356" s="37" t="str">
        <f t="shared" si="28"/>
        <v>19年月日</v>
      </c>
    </row>
    <row r="357" spans="12:16" x14ac:dyDescent="0.4">
      <c r="L357" s="37" t="str">
        <f t="shared" si="25"/>
        <v/>
      </c>
      <c r="M357" s="37" t="str">
        <f t="shared" si="26"/>
        <v/>
      </c>
      <c r="N357" s="37" t="str">
        <f t="shared" si="27"/>
        <v/>
      </c>
      <c r="O357" s="37" t="str">
        <f t="shared" si="29"/>
        <v/>
      </c>
      <c r="P357" s="37" t="str">
        <f t="shared" si="28"/>
        <v>19年月日</v>
      </c>
    </row>
    <row r="358" spans="12:16" x14ac:dyDescent="0.4">
      <c r="L358" s="37" t="str">
        <f t="shared" si="25"/>
        <v/>
      </c>
      <c r="M358" s="37" t="str">
        <f t="shared" si="26"/>
        <v/>
      </c>
      <c r="N358" s="37" t="str">
        <f t="shared" si="27"/>
        <v/>
      </c>
      <c r="O358" s="37" t="str">
        <f t="shared" si="29"/>
        <v/>
      </c>
      <c r="P358" s="37" t="str">
        <f t="shared" si="28"/>
        <v>19年月日</v>
      </c>
    </row>
    <row r="359" spans="12:16" x14ac:dyDescent="0.4">
      <c r="L359" s="37" t="str">
        <f t="shared" si="25"/>
        <v/>
      </c>
      <c r="M359" s="37" t="str">
        <f t="shared" si="26"/>
        <v/>
      </c>
      <c r="N359" s="37" t="str">
        <f t="shared" si="27"/>
        <v/>
      </c>
      <c r="O359" s="37" t="str">
        <f t="shared" si="29"/>
        <v/>
      </c>
      <c r="P359" s="37" t="str">
        <f t="shared" si="28"/>
        <v>19年月日</v>
      </c>
    </row>
    <row r="360" spans="12:16" x14ac:dyDescent="0.4">
      <c r="L360" s="37" t="str">
        <f t="shared" si="25"/>
        <v/>
      </c>
      <c r="M360" s="37" t="str">
        <f t="shared" si="26"/>
        <v/>
      </c>
      <c r="N360" s="37" t="str">
        <f t="shared" si="27"/>
        <v/>
      </c>
      <c r="O360" s="37" t="str">
        <f t="shared" si="29"/>
        <v/>
      </c>
      <c r="P360" s="37" t="str">
        <f t="shared" si="28"/>
        <v>19年月日</v>
      </c>
    </row>
    <row r="361" spans="12:16" x14ac:dyDescent="0.4">
      <c r="L361" s="37" t="str">
        <f t="shared" si="25"/>
        <v/>
      </c>
      <c r="M361" s="37" t="str">
        <f t="shared" si="26"/>
        <v/>
      </c>
      <c r="N361" s="37" t="str">
        <f t="shared" si="27"/>
        <v/>
      </c>
      <c r="O361" s="37" t="str">
        <f t="shared" si="29"/>
        <v/>
      </c>
      <c r="P361" s="37" t="str">
        <f t="shared" si="28"/>
        <v>19年月日</v>
      </c>
    </row>
    <row r="362" spans="12:16" x14ac:dyDescent="0.4">
      <c r="L362" s="37" t="str">
        <f t="shared" si="25"/>
        <v/>
      </c>
      <c r="M362" s="37" t="str">
        <f t="shared" si="26"/>
        <v/>
      </c>
      <c r="N362" s="37" t="str">
        <f t="shared" si="27"/>
        <v/>
      </c>
      <c r="O362" s="37" t="str">
        <f t="shared" si="29"/>
        <v/>
      </c>
      <c r="P362" s="37" t="str">
        <f t="shared" si="28"/>
        <v>19年月日</v>
      </c>
    </row>
    <row r="363" spans="12:16" x14ac:dyDescent="0.4">
      <c r="L363" s="37" t="str">
        <f t="shared" si="25"/>
        <v/>
      </c>
      <c r="M363" s="37" t="str">
        <f t="shared" si="26"/>
        <v/>
      </c>
      <c r="N363" s="37" t="str">
        <f t="shared" si="27"/>
        <v/>
      </c>
      <c r="O363" s="37" t="str">
        <f t="shared" si="29"/>
        <v/>
      </c>
      <c r="P363" s="37" t="str">
        <f t="shared" si="28"/>
        <v>19年月日</v>
      </c>
    </row>
    <row r="364" spans="12:16" x14ac:dyDescent="0.4">
      <c r="L364" s="37" t="str">
        <f t="shared" si="25"/>
        <v/>
      </c>
      <c r="M364" s="37" t="str">
        <f t="shared" si="26"/>
        <v/>
      </c>
      <c r="N364" s="37" t="str">
        <f t="shared" si="27"/>
        <v/>
      </c>
      <c r="O364" s="37" t="str">
        <f t="shared" si="29"/>
        <v/>
      </c>
      <c r="P364" s="37" t="str">
        <f t="shared" si="28"/>
        <v>19年月日</v>
      </c>
    </row>
    <row r="365" spans="12:16" x14ac:dyDescent="0.4">
      <c r="L365" s="37" t="str">
        <f t="shared" si="25"/>
        <v/>
      </c>
      <c r="M365" s="37" t="str">
        <f t="shared" si="26"/>
        <v/>
      </c>
      <c r="N365" s="37" t="str">
        <f t="shared" si="27"/>
        <v/>
      </c>
      <c r="O365" s="37" t="str">
        <f t="shared" si="29"/>
        <v/>
      </c>
      <c r="P365" s="37" t="str">
        <f t="shared" si="28"/>
        <v>19年月日</v>
      </c>
    </row>
    <row r="366" spans="12:16" x14ac:dyDescent="0.4">
      <c r="L366" s="37" t="str">
        <f t="shared" si="25"/>
        <v/>
      </c>
      <c r="M366" s="37" t="str">
        <f t="shared" si="26"/>
        <v/>
      </c>
      <c r="N366" s="37" t="str">
        <f t="shared" si="27"/>
        <v/>
      </c>
      <c r="O366" s="37" t="str">
        <f t="shared" si="29"/>
        <v/>
      </c>
      <c r="P366" s="37" t="str">
        <f t="shared" si="28"/>
        <v>19年月日</v>
      </c>
    </row>
    <row r="367" spans="12:16" x14ac:dyDescent="0.4">
      <c r="L367" s="37" t="str">
        <f t="shared" si="25"/>
        <v/>
      </c>
      <c r="M367" s="37" t="str">
        <f t="shared" si="26"/>
        <v/>
      </c>
      <c r="N367" s="37" t="str">
        <f t="shared" si="27"/>
        <v/>
      </c>
      <c r="O367" s="37" t="str">
        <f t="shared" si="29"/>
        <v/>
      </c>
      <c r="P367" s="37" t="str">
        <f t="shared" si="28"/>
        <v>19年月日</v>
      </c>
    </row>
    <row r="368" spans="12:16" x14ac:dyDescent="0.4">
      <c r="L368" s="37" t="str">
        <f t="shared" si="25"/>
        <v/>
      </c>
      <c r="M368" s="37" t="str">
        <f t="shared" si="26"/>
        <v/>
      </c>
      <c r="N368" s="37" t="str">
        <f t="shared" si="27"/>
        <v/>
      </c>
      <c r="O368" s="37" t="str">
        <f t="shared" si="29"/>
        <v/>
      </c>
      <c r="P368" s="37" t="str">
        <f t="shared" si="28"/>
        <v>19年月日</v>
      </c>
    </row>
    <row r="369" spans="12:16" x14ac:dyDescent="0.4">
      <c r="L369" s="37" t="str">
        <f t="shared" si="25"/>
        <v/>
      </c>
      <c r="M369" s="37" t="str">
        <f t="shared" si="26"/>
        <v/>
      </c>
      <c r="N369" s="37" t="str">
        <f t="shared" si="27"/>
        <v/>
      </c>
      <c r="O369" s="37" t="str">
        <f t="shared" si="29"/>
        <v/>
      </c>
      <c r="P369" s="37" t="str">
        <f t="shared" si="28"/>
        <v>19年月日</v>
      </c>
    </row>
    <row r="370" spans="12:16" x14ac:dyDescent="0.4">
      <c r="L370" s="37" t="str">
        <f t="shared" si="25"/>
        <v/>
      </c>
      <c r="M370" s="37" t="str">
        <f t="shared" si="26"/>
        <v/>
      </c>
      <c r="N370" s="37" t="str">
        <f t="shared" si="27"/>
        <v/>
      </c>
      <c r="O370" s="37" t="str">
        <f t="shared" si="29"/>
        <v/>
      </c>
      <c r="P370" s="37" t="str">
        <f t="shared" si="28"/>
        <v>19年月日</v>
      </c>
    </row>
    <row r="371" spans="12:16" x14ac:dyDescent="0.4">
      <c r="L371" s="37" t="str">
        <f t="shared" si="25"/>
        <v/>
      </c>
      <c r="M371" s="37" t="str">
        <f t="shared" si="26"/>
        <v/>
      </c>
      <c r="N371" s="37" t="str">
        <f t="shared" si="27"/>
        <v/>
      </c>
      <c r="O371" s="37" t="str">
        <f t="shared" si="29"/>
        <v/>
      </c>
      <c r="P371" s="37" t="str">
        <f t="shared" si="28"/>
        <v>19年月日</v>
      </c>
    </row>
    <row r="372" spans="12:16" x14ac:dyDescent="0.4">
      <c r="L372" s="37" t="str">
        <f t="shared" si="25"/>
        <v/>
      </c>
      <c r="M372" s="37" t="str">
        <f t="shared" si="26"/>
        <v/>
      </c>
      <c r="N372" s="37" t="str">
        <f t="shared" si="27"/>
        <v/>
      </c>
      <c r="O372" s="37" t="str">
        <f t="shared" si="29"/>
        <v/>
      </c>
      <c r="P372" s="37" t="str">
        <f t="shared" si="28"/>
        <v>19年月日</v>
      </c>
    </row>
    <row r="373" spans="12:16" x14ac:dyDescent="0.4">
      <c r="L373" s="37" t="str">
        <f t="shared" si="25"/>
        <v/>
      </c>
      <c r="M373" s="37" t="str">
        <f t="shared" si="26"/>
        <v/>
      </c>
      <c r="N373" s="37" t="str">
        <f t="shared" si="27"/>
        <v/>
      </c>
      <c r="O373" s="37" t="str">
        <f t="shared" si="29"/>
        <v/>
      </c>
      <c r="P373" s="37" t="str">
        <f t="shared" si="28"/>
        <v>19年月日</v>
      </c>
    </row>
    <row r="374" spans="12:16" x14ac:dyDescent="0.4">
      <c r="L374" s="37" t="str">
        <f t="shared" si="25"/>
        <v/>
      </c>
      <c r="M374" s="37" t="str">
        <f t="shared" si="26"/>
        <v/>
      </c>
      <c r="N374" s="37" t="str">
        <f t="shared" si="27"/>
        <v/>
      </c>
      <c r="O374" s="37" t="str">
        <f t="shared" si="29"/>
        <v/>
      </c>
      <c r="P374" s="37" t="str">
        <f t="shared" si="28"/>
        <v>19年月日</v>
      </c>
    </row>
    <row r="375" spans="12:16" x14ac:dyDescent="0.4">
      <c r="L375" s="37" t="str">
        <f t="shared" si="25"/>
        <v/>
      </c>
      <c r="M375" s="37" t="str">
        <f t="shared" si="26"/>
        <v/>
      </c>
      <c r="N375" s="37" t="str">
        <f t="shared" si="27"/>
        <v/>
      </c>
      <c r="O375" s="37" t="str">
        <f t="shared" si="29"/>
        <v/>
      </c>
      <c r="P375" s="37" t="str">
        <f t="shared" si="28"/>
        <v>19年月日</v>
      </c>
    </row>
    <row r="376" spans="12:16" x14ac:dyDescent="0.4">
      <c r="L376" s="37" t="str">
        <f t="shared" si="25"/>
        <v/>
      </c>
      <c r="M376" s="37" t="str">
        <f t="shared" si="26"/>
        <v/>
      </c>
      <c r="N376" s="37" t="str">
        <f t="shared" si="27"/>
        <v/>
      </c>
      <c r="O376" s="37" t="str">
        <f t="shared" si="29"/>
        <v/>
      </c>
      <c r="P376" s="37" t="str">
        <f t="shared" si="28"/>
        <v>19年月日</v>
      </c>
    </row>
    <row r="377" spans="12:16" x14ac:dyDescent="0.4">
      <c r="L377" s="37" t="str">
        <f t="shared" si="25"/>
        <v/>
      </c>
      <c r="M377" s="37" t="str">
        <f t="shared" si="26"/>
        <v/>
      </c>
      <c r="N377" s="37" t="str">
        <f t="shared" si="27"/>
        <v/>
      </c>
      <c r="O377" s="37" t="str">
        <f t="shared" si="29"/>
        <v/>
      </c>
      <c r="P377" s="37" t="str">
        <f t="shared" si="28"/>
        <v>19年月日</v>
      </c>
    </row>
    <row r="378" spans="12:16" x14ac:dyDescent="0.4">
      <c r="L378" s="37" t="str">
        <f t="shared" si="25"/>
        <v/>
      </c>
      <c r="M378" s="37" t="str">
        <f t="shared" si="26"/>
        <v/>
      </c>
      <c r="N378" s="37" t="str">
        <f t="shared" si="27"/>
        <v/>
      </c>
      <c r="O378" s="37" t="str">
        <f t="shared" si="29"/>
        <v/>
      </c>
      <c r="P378" s="37" t="str">
        <f t="shared" si="28"/>
        <v>19年月日</v>
      </c>
    </row>
    <row r="379" spans="12:16" x14ac:dyDescent="0.4">
      <c r="L379" s="37" t="str">
        <f t="shared" si="25"/>
        <v/>
      </c>
      <c r="M379" s="37" t="str">
        <f t="shared" si="26"/>
        <v/>
      </c>
      <c r="N379" s="37" t="str">
        <f t="shared" si="27"/>
        <v/>
      </c>
      <c r="O379" s="37" t="str">
        <f t="shared" si="29"/>
        <v/>
      </c>
      <c r="P379" s="37" t="str">
        <f t="shared" si="28"/>
        <v>19年月日</v>
      </c>
    </row>
    <row r="380" spans="12:16" x14ac:dyDescent="0.4">
      <c r="L380" s="37" t="str">
        <f t="shared" si="25"/>
        <v/>
      </c>
      <c r="M380" s="37" t="str">
        <f t="shared" si="26"/>
        <v/>
      </c>
      <c r="N380" s="37" t="str">
        <f t="shared" si="27"/>
        <v/>
      </c>
      <c r="O380" s="37" t="str">
        <f t="shared" si="29"/>
        <v/>
      </c>
      <c r="P380" s="37" t="str">
        <f t="shared" si="28"/>
        <v>19年月日</v>
      </c>
    </row>
    <row r="381" spans="12:16" x14ac:dyDescent="0.4">
      <c r="L381" s="37" t="str">
        <f t="shared" si="25"/>
        <v/>
      </c>
      <c r="M381" s="37" t="str">
        <f t="shared" si="26"/>
        <v/>
      </c>
      <c r="N381" s="37" t="str">
        <f t="shared" si="27"/>
        <v/>
      </c>
      <c r="O381" s="37" t="str">
        <f t="shared" si="29"/>
        <v/>
      </c>
      <c r="P381" s="37" t="str">
        <f t="shared" si="28"/>
        <v>19年月日</v>
      </c>
    </row>
    <row r="382" spans="12:16" x14ac:dyDescent="0.4">
      <c r="L382" s="37" t="str">
        <f t="shared" si="25"/>
        <v/>
      </c>
      <c r="M382" s="37" t="str">
        <f t="shared" si="26"/>
        <v/>
      </c>
      <c r="N382" s="37" t="str">
        <f t="shared" si="27"/>
        <v/>
      </c>
      <c r="O382" s="37" t="str">
        <f t="shared" si="29"/>
        <v/>
      </c>
      <c r="P382" s="37" t="str">
        <f t="shared" si="28"/>
        <v>19年月日</v>
      </c>
    </row>
    <row r="383" spans="12:16" x14ac:dyDescent="0.4">
      <c r="L383" s="37" t="str">
        <f t="shared" si="25"/>
        <v/>
      </c>
      <c r="M383" s="37" t="str">
        <f t="shared" si="26"/>
        <v/>
      </c>
      <c r="N383" s="37" t="str">
        <f t="shared" si="27"/>
        <v/>
      </c>
      <c r="O383" s="37" t="str">
        <f t="shared" si="29"/>
        <v/>
      </c>
      <c r="P383" s="37" t="str">
        <f t="shared" si="28"/>
        <v>19年月日</v>
      </c>
    </row>
    <row r="384" spans="12:16" x14ac:dyDescent="0.4">
      <c r="L384" s="37" t="str">
        <f t="shared" si="25"/>
        <v/>
      </c>
      <c r="M384" s="37" t="str">
        <f t="shared" si="26"/>
        <v/>
      </c>
      <c r="N384" s="37" t="str">
        <f t="shared" si="27"/>
        <v/>
      </c>
      <c r="O384" s="37" t="str">
        <f t="shared" si="29"/>
        <v/>
      </c>
      <c r="P384" s="37" t="str">
        <f t="shared" si="28"/>
        <v>19年月日</v>
      </c>
    </row>
    <row r="385" spans="12:16" x14ac:dyDescent="0.4">
      <c r="L385" s="37" t="str">
        <f t="shared" si="25"/>
        <v/>
      </c>
      <c r="M385" s="37" t="str">
        <f t="shared" si="26"/>
        <v/>
      </c>
      <c r="N385" s="37" t="str">
        <f t="shared" si="27"/>
        <v/>
      </c>
      <c r="O385" s="37" t="str">
        <f t="shared" si="29"/>
        <v/>
      </c>
      <c r="P385" s="37" t="str">
        <f t="shared" si="28"/>
        <v>19年月日</v>
      </c>
    </row>
    <row r="386" spans="12:16" x14ac:dyDescent="0.4">
      <c r="L386" s="37" t="str">
        <f t="shared" si="25"/>
        <v/>
      </c>
      <c r="M386" s="37" t="str">
        <f t="shared" si="26"/>
        <v/>
      </c>
      <c r="N386" s="37" t="str">
        <f t="shared" si="27"/>
        <v/>
      </c>
      <c r="O386" s="37" t="str">
        <f t="shared" si="29"/>
        <v/>
      </c>
      <c r="P386" s="37" t="str">
        <f t="shared" si="28"/>
        <v>19年月日</v>
      </c>
    </row>
    <row r="387" spans="12:16" x14ac:dyDescent="0.4">
      <c r="L387" s="37" t="str">
        <f t="shared" ref="L387:L450" si="30">IF($A387="","",$D387&amp;" ("&amp;$G387&amp;")")</f>
        <v/>
      </c>
      <c r="M387" s="37" t="str">
        <f t="shared" ref="M387:M450" si="31">IF($A387="","",LEFT($F387,2))</f>
        <v/>
      </c>
      <c r="N387" s="37" t="str">
        <f t="shared" ref="N387:N450" si="32">IF($A387="","",$J387&amp;" "&amp;$I387&amp;" ("&amp;$M387&amp;")")</f>
        <v/>
      </c>
      <c r="O387" s="37" t="str">
        <f t="shared" si="29"/>
        <v/>
      </c>
      <c r="P387" s="37" t="str">
        <f t="shared" ref="P387:P450" si="33">IF(LEFT($F387,1)="0","20","19")&amp;LEFT($F387,2)&amp;"年"&amp;MID($F387,3,2)&amp;"月"&amp;RIGHT($F387,2)&amp;"日"</f>
        <v>19年月日</v>
      </c>
    </row>
    <row r="388" spans="12:16" x14ac:dyDescent="0.4">
      <c r="L388" s="37" t="str">
        <f t="shared" si="30"/>
        <v/>
      </c>
      <c r="M388" s="37" t="str">
        <f t="shared" si="31"/>
        <v/>
      </c>
      <c r="N388" s="37" t="str">
        <f t="shared" si="32"/>
        <v/>
      </c>
      <c r="O388" s="37" t="str">
        <f t="shared" ref="O388:O451" si="34">IF($A388="","",$O387+1)</f>
        <v/>
      </c>
      <c r="P388" s="37" t="str">
        <f t="shared" si="33"/>
        <v>19年月日</v>
      </c>
    </row>
    <row r="389" spans="12:16" x14ac:dyDescent="0.4">
      <c r="L389" s="37" t="str">
        <f t="shared" si="30"/>
        <v/>
      </c>
      <c r="M389" s="37" t="str">
        <f t="shared" si="31"/>
        <v/>
      </c>
      <c r="N389" s="37" t="str">
        <f t="shared" si="32"/>
        <v/>
      </c>
      <c r="O389" s="37" t="str">
        <f t="shared" si="34"/>
        <v/>
      </c>
      <c r="P389" s="37" t="str">
        <f t="shared" si="33"/>
        <v>19年月日</v>
      </c>
    </row>
    <row r="390" spans="12:16" x14ac:dyDescent="0.4">
      <c r="L390" s="37" t="str">
        <f t="shared" si="30"/>
        <v/>
      </c>
      <c r="M390" s="37" t="str">
        <f t="shared" si="31"/>
        <v/>
      </c>
      <c r="N390" s="37" t="str">
        <f t="shared" si="32"/>
        <v/>
      </c>
      <c r="O390" s="37" t="str">
        <f t="shared" si="34"/>
        <v/>
      </c>
      <c r="P390" s="37" t="str">
        <f t="shared" si="33"/>
        <v>19年月日</v>
      </c>
    </row>
    <row r="391" spans="12:16" x14ac:dyDescent="0.4">
      <c r="L391" s="37" t="str">
        <f t="shared" si="30"/>
        <v/>
      </c>
      <c r="M391" s="37" t="str">
        <f t="shared" si="31"/>
        <v/>
      </c>
      <c r="N391" s="37" t="str">
        <f t="shared" si="32"/>
        <v/>
      </c>
      <c r="O391" s="37" t="str">
        <f t="shared" si="34"/>
        <v/>
      </c>
      <c r="P391" s="37" t="str">
        <f t="shared" si="33"/>
        <v>19年月日</v>
      </c>
    </row>
    <row r="392" spans="12:16" x14ac:dyDescent="0.4">
      <c r="L392" s="37" t="str">
        <f t="shared" si="30"/>
        <v/>
      </c>
      <c r="M392" s="37" t="str">
        <f t="shared" si="31"/>
        <v/>
      </c>
      <c r="N392" s="37" t="str">
        <f t="shared" si="32"/>
        <v/>
      </c>
      <c r="O392" s="37" t="str">
        <f t="shared" si="34"/>
        <v/>
      </c>
      <c r="P392" s="37" t="str">
        <f t="shared" si="33"/>
        <v>19年月日</v>
      </c>
    </row>
    <row r="393" spans="12:16" x14ac:dyDescent="0.4">
      <c r="L393" s="37" t="str">
        <f t="shared" si="30"/>
        <v/>
      </c>
      <c r="M393" s="37" t="str">
        <f t="shared" si="31"/>
        <v/>
      </c>
      <c r="N393" s="37" t="str">
        <f t="shared" si="32"/>
        <v/>
      </c>
      <c r="O393" s="37" t="str">
        <f t="shared" si="34"/>
        <v/>
      </c>
      <c r="P393" s="37" t="str">
        <f t="shared" si="33"/>
        <v>19年月日</v>
      </c>
    </row>
    <row r="394" spans="12:16" x14ac:dyDescent="0.4">
      <c r="L394" s="37" t="str">
        <f t="shared" si="30"/>
        <v/>
      </c>
      <c r="M394" s="37" t="str">
        <f t="shared" si="31"/>
        <v/>
      </c>
      <c r="N394" s="37" t="str">
        <f t="shared" si="32"/>
        <v/>
      </c>
      <c r="O394" s="37" t="str">
        <f t="shared" si="34"/>
        <v/>
      </c>
      <c r="P394" s="37" t="str">
        <f t="shared" si="33"/>
        <v>19年月日</v>
      </c>
    </row>
    <row r="395" spans="12:16" x14ac:dyDescent="0.4">
      <c r="L395" s="37" t="str">
        <f t="shared" si="30"/>
        <v/>
      </c>
      <c r="M395" s="37" t="str">
        <f t="shared" si="31"/>
        <v/>
      </c>
      <c r="N395" s="37" t="str">
        <f t="shared" si="32"/>
        <v/>
      </c>
      <c r="O395" s="37" t="str">
        <f t="shared" si="34"/>
        <v/>
      </c>
      <c r="P395" s="37" t="str">
        <f t="shared" si="33"/>
        <v>19年月日</v>
      </c>
    </row>
    <row r="396" spans="12:16" x14ac:dyDescent="0.4">
      <c r="L396" s="37" t="str">
        <f t="shared" si="30"/>
        <v/>
      </c>
      <c r="M396" s="37" t="str">
        <f t="shared" si="31"/>
        <v/>
      </c>
      <c r="N396" s="37" t="str">
        <f t="shared" si="32"/>
        <v/>
      </c>
      <c r="O396" s="37" t="str">
        <f t="shared" si="34"/>
        <v/>
      </c>
      <c r="P396" s="37" t="str">
        <f t="shared" si="33"/>
        <v>19年月日</v>
      </c>
    </row>
    <row r="397" spans="12:16" x14ac:dyDescent="0.4">
      <c r="L397" s="37" t="str">
        <f t="shared" si="30"/>
        <v/>
      </c>
      <c r="M397" s="37" t="str">
        <f t="shared" si="31"/>
        <v/>
      </c>
      <c r="N397" s="37" t="str">
        <f t="shared" si="32"/>
        <v/>
      </c>
      <c r="O397" s="37" t="str">
        <f t="shared" si="34"/>
        <v/>
      </c>
      <c r="P397" s="37" t="str">
        <f t="shared" si="33"/>
        <v>19年月日</v>
      </c>
    </row>
    <row r="398" spans="12:16" x14ac:dyDescent="0.4">
      <c r="L398" s="37" t="str">
        <f t="shared" si="30"/>
        <v/>
      </c>
      <c r="M398" s="37" t="str">
        <f t="shared" si="31"/>
        <v/>
      </c>
      <c r="N398" s="37" t="str">
        <f t="shared" si="32"/>
        <v/>
      </c>
      <c r="O398" s="37" t="str">
        <f t="shared" si="34"/>
        <v/>
      </c>
      <c r="P398" s="37" t="str">
        <f t="shared" si="33"/>
        <v>19年月日</v>
      </c>
    </row>
    <row r="399" spans="12:16" x14ac:dyDescent="0.4">
      <c r="L399" s="37" t="str">
        <f t="shared" si="30"/>
        <v/>
      </c>
      <c r="M399" s="37" t="str">
        <f t="shared" si="31"/>
        <v/>
      </c>
      <c r="N399" s="37" t="str">
        <f t="shared" si="32"/>
        <v/>
      </c>
      <c r="O399" s="37" t="str">
        <f t="shared" si="34"/>
        <v/>
      </c>
      <c r="P399" s="37" t="str">
        <f t="shared" si="33"/>
        <v>19年月日</v>
      </c>
    </row>
    <row r="400" spans="12:16" x14ac:dyDescent="0.4">
      <c r="L400" s="37" t="str">
        <f t="shared" si="30"/>
        <v/>
      </c>
      <c r="M400" s="37" t="str">
        <f t="shared" si="31"/>
        <v/>
      </c>
      <c r="N400" s="37" t="str">
        <f t="shared" si="32"/>
        <v/>
      </c>
      <c r="O400" s="37" t="str">
        <f t="shared" si="34"/>
        <v/>
      </c>
      <c r="P400" s="37" t="str">
        <f t="shared" si="33"/>
        <v>19年月日</v>
      </c>
    </row>
    <row r="401" spans="12:16" x14ac:dyDescent="0.4">
      <c r="L401" s="37" t="str">
        <f t="shared" si="30"/>
        <v/>
      </c>
      <c r="M401" s="37" t="str">
        <f t="shared" si="31"/>
        <v/>
      </c>
      <c r="N401" s="37" t="str">
        <f t="shared" si="32"/>
        <v/>
      </c>
      <c r="O401" s="37" t="str">
        <f t="shared" si="34"/>
        <v/>
      </c>
      <c r="P401" s="37" t="str">
        <f t="shared" si="33"/>
        <v>19年月日</v>
      </c>
    </row>
    <row r="402" spans="12:16" x14ac:dyDescent="0.4">
      <c r="L402" s="37" t="str">
        <f t="shared" si="30"/>
        <v/>
      </c>
      <c r="M402" s="37" t="str">
        <f t="shared" si="31"/>
        <v/>
      </c>
      <c r="N402" s="37" t="str">
        <f t="shared" si="32"/>
        <v/>
      </c>
      <c r="O402" s="37" t="str">
        <f t="shared" si="34"/>
        <v/>
      </c>
      <c r="P402" s="37" t="str">
        <f t="shared" si="33"/>
        <v>19年月日</v>
      </c>
    </row>
    <row r="403" spans="12:16" x14ac:dyDescent="0.4">
      <c r="L403" s="37" t="str">
        <f t="shared" si="30"/>
        <v/>
      </c>
      <c r="M403" s="37" t="str">
        <f t="shared" si="31"/>
        <v/>
      </c>
      <c r="N403" s="37" t="str">
        <f t="shared" si="32"/>
        <v/>
      </c>
      <c r="O403" s="37" t="str">
        <f t="shared" si="34"/>
        <v/>
      </c>
      <c r="P403" s="37" t="str">
        <f t="shared" si="33"/>
        <v>19年月日</v>
      </c>
    </row>
    <row r="404" spans="12:16" x14ac:dyDescent="0.4">
      <c r="L404" s="37" t="str">
        <f t="shared" si="30"/>
        <v/>
      </c>
      <c r="M404" s="37" t="str">
        <f t="shared" si="31"/>
        <v/>
      </c>
      <c r="N404" s="37" t="str">
        <f t="shared" si="32"/>
        <v/>
      </c>
      <c r="O404" s="37" t="str">
        <f t="shared" si="34"/>
        <v/>
      </c>
      <c r="P404" s="37" t="str">
        <f t="shared" si="33"/>
        <v>19年月日</v>
      </c>
    </row>
    <row r="405" spans="12:16" x14ac:dyDescent="0.4">
      <c r="L405" s="37" t="str">
        <f t="shared" si="30"/>
        <v/>
      </c>
      <c r="M405" s="37" t="str">
        <f t="shared" si="31"/>
        <v/>
      </c>
      <c r="N405" s="37" t="str">
        <f t="shared" si="32"/>
        <v/>
      </c>
      <c r="O405" s="37" t="str">
        <f t="shared" si="34"/>
        <v/>
      </c>
      <c r="P405" s="37" t="str">
        <f t="shared" si="33"/>
        <v>19年月日</v>
      </c>
    </row>
    <row r="406" spans="12:16" x14ac:dyDescent="0.4">
      <c r="L406" s="37" t="str">
        <f t="shared" si="30"/>
        <v/>
      </c>
      <c r="M406" s="37" t="str">
        <f t="shared" si="31"/>
        <v/>
      </c>
      <c r="N406" s="37" t="str">
        <f t="shared" si="32"/>
        <v/>
      </c>
      <c r="O406" s="37" t="str">
        <f t="shared" si="34"/>
        <v/>
      </c>
      <c r="P406" s="37" t="str">
        <f t="shared" si="33"/>
        <v>19年月日</v>
      </c>
    </row>
    <row r="407" spans="12:16" x14ac:dyDescent="0.4">
      <c r="L407" s="37" t="str">
        <f t="shared" si="30"/>
        <v/>
      </c>
      <c r="M407" s="37" t="str">
        <f t="shared" si="31"/>
        <v/>
      </c>
      <c r="N407" s="37" t="str">
        <f t="shared" si="32"/>
        <v/>
      </c>
      <c r="O407" s="37" t="str">
        <f t="shared" si="34"/>
        <v/>
      </c>
      <c r="P407" s="37" t="str">
        <f t="shared" si="33"/>
        <v>19年月日</v>
      </c>
    </row>
    <row r="408" spans="12:16" x14ac:dyDescent="0.4">
      <c r="L408" s="37" t="str">
        <f t="shared" si="30"/>
        <v/>
      </c>
      <c r="M408" s="37" t="str">
        <f t="shared" si="31"/>
        <v/>
      </c>
      <c r="N408" s="37" t="str">
        <f t="shared" si="32"/>
        <v/>
      </c>
      <c r="O408" s="37" t="str">
        <f t="shared" si="34"/>
        <v/>
      </c>
      <c r="P408" s="37" t="str">
        <f t="shared" si="33"/>
        <v>19年月日</v>
      </c>
    </row>
    <row r="409" spans="12:16" x14ac:dyDescent="0.4">
      <c r="L409" s="37" t="str">
        <f t="shared" si="30"/>
        <v/>
      </c>
      <c r="M409" s="37" t="str">
        <f t="shared" si="31"/>
        <v/>
      </c>
      <c r="N409" s="37" t="str">
        <f t="shared" si="32"/>
        <v/>
      </c>
      <c r="O409" s="37" t="str">
        <f t="shared" si="34"/>
        <v/>
      </c>
      <c r="P409" s="37" t="str">
        <f t="shared" si="33"/>
        <v>19年月日</v>
      </c>
    </row>
    <row r="410" spans="12:16" x14ac:dyDescent="0.4">
      <c r="L410" s="37" t="str">
        <f t="shared" si="30"/>
        <v/>
      </c>
      <c r="M410" s="37" t="str">
        <f t="shared" si="31"/>
        <v/>
      </c>
      <c r="N410" s="37" t="str">
        <f t="shared" si="32"/>
        <v/>
      </c>
      <c r="O410" s="37" t="str">
        <f t="shared" si="34"/>
        <v/>
      </c>
      <c r="P410" s="37" t="str">
        <f t="shared" si="33"/>
        <v>19年月日</v>
      </c>
    </row>
    <row r="411" spans="12:16" x14ac:dyDescent="0.4">
      <c r="L411" s="37" t="str">
        <f t="shared" si="30"/>
        <v/>
      </c>
      <c r="M411" s="37" t="str">
        <f t="shared" si="31"/>
        <v/>
      </c>
      <c r="N411" s="37" t="str">
        <f t="shared" si="32"/>
        <v/>
      </c>
      <c r="O411" s="37" t="str">
        <f t="shared" si="34"/>
        <v/>
      </c>
      <c r="P411" s="37" t="str">
        <f t="shared" si="33"/>
        <v>19年月日</v>
      </c>
    </row>
    <row r="412" spans="12:16" x14ac:dyDescent="0.4">
      <c r="L412" s="37" t="str">
        <f t="shared" si="30"/>
        <v/>
      </c>
      <c r="M412" s="37" t="str">
        <f t="shared" si="31"/>
        <v/>
      </c>
      <c r="N412" s="37" t="str">
        <f t="shared" si="32"/>
        <v/>
      </c>
      <c r="O412" s="37" t="str">
        <f t="shared" si="34"/>
        <v/>
      </c>
      <c r="P412" s="37" t="str">
        <f t="shared" si="33"/>
        <v>19年月日</v>
      </c>
    </row>
    <row r="413" spans="12:16" x14ac:dyDescent="0.4">
      <c r="L413" s="37" t="str">
        <f t="shared" si="30"/>
        <v/>
      </c>
      <c r="M413" s="37" t="str">
        <f t="shared" si="31"/>
        <v/>
      </c>
      <c r="N413" s="37" t="str">
        <f t="shared" si="32"/>
        <v/>
      </c>
      <c r="O413" s="37" t="str">
        <f t="shared" si="34"/>
        <v/>
      </c>
      <c r="P413" s="37" t="str">
        <f t="shared" si="33"/>
        <v>19年月日</v>
      </c>
    </row>
    <row r="414" spans="12:16" x14ac:dyDescent="0.4">
      <c r="L414" s="37" t="str">
        <f t="shared" si="30"/>
        <v/>
      </c>
      <c r="M414" s="37" t="str">
        <f t="shared" si="31"/>
        <v/>
      </c>
      <c r="N414" s="37" t="str">
        <f t="shared" si="32"/>
        <v/>
      </c>
      <c r="O414" s="37" t="str">
        <f t="shared" si="34"/>
        <v/>
      </c>
      <c r="P414" s="37" t="str">
        <f t="shared" si="33"/>
        <v>19年月日</v>
      </c>
    </row>
    <row r="415" spans="12:16" x14ac:dyDescent="0.4">
      <c r="L415" s="37" t="str">
        <f t="shared" si="30"/>
        <v/>
      </c>
      <c r="M415" s="37" t="str">
        <f t="shared" si="31"/>
        <v/>
      </c>
      <c r="N415" s="37" t="str">
        <f t="shared" si="32"/>
        <v/>
      </c>
      <c r="O415" s="37" t="str">
        <f t="shared" si="34"/>
        <v/>
      </c>
      <c r="P415" s="37" t="str">
        <f t="shared" si="33"/>
        <v>19年月日</v>
      </c>
    </row>
    <row r="416" spans="12:16" x14ac:dyDescent="0.4">
      <c r="L416" s="37" t="str">
        <f t="shared" si="30"/>
        <v/>
      </c>
      <c r="M416" s="37" t="str">
        <f t="shared" si="31"/>
        <v/>
      </c>
      <c r="N416" s="37" t="str">
        <f t="shared" si="32"/>
        <v/>
      </c>
      <c r="O416" s="37" t="str">
        <f t="shared" si="34"/>
        <v/>
      </c>
      <c r="P416" s="37" t="str">
        <f t="shared" si="33"/>
        <v>19年月日</v>
      </c>
    </row>
    <row r="417" spans="12:16" x14ac:dyDescent="0.4">
      <c r="L417" s="37" t="str">
        <f t="shared" si="30"/>
        <v/>
      </c>
      <c r="M417" s="37" t="str">
        <f t="shared" si="31"/>
        <v/>
      </c>
      <c r="N417" s="37" t="str">
        <f t="shared" si="32"/>
        <v/>
      </c>
      <c r="O417" s="37" t="str">
        <f t="shared" si="34"/>
        <v/>
      </c>
      <c r="P417" s="37" t="str">
        <f t="shared" si="33"/>
        <v>19年月日</v>
      </c>
    </row>
    <row r="418" spans="12:16" x14ac:dyDescent="0.4">
      <c r="L418" s="37" t="str">
        <f t="shared" si="30"/>
        <v/>
      </c>
      <c r="M418" s="37" t="str">
        <f t="shared" si="31"/>
        <v/>
      </c>
      <c r="N418" s="37" t="str">
        <f t="shared" si="32"/>
        <v/>
      </c>
      <c r="O418" s="37" t="str">
        <f t="shared" si="34"/>
        <v/>
      </c>
      <c r="P418" s="37" t="str">
        <f t="shared" si="33"/>
        <v>19年月日</v>
      </c>
    </row>
    <row r="419" spans="12:16" x14ac:dyDescent="0.4">
      <c r="L419" s="37" t="str">
        <f t="shared" si="30"/>
        <v/>
      </c>
      <c r="M419" s="37" t="str">
        <f t="shared" si="31"/>
        <v/>
      </c>
      <c r="N419" s="37" t="str">
        <f t="shared" si="32"/>
        <v/>
      </c>
      <c r="O419" s="37" t="str">
        <f t="shared" si="34"/>
        <v/>
      </c>
      <c r="P419" s="37" t="str">
        <f t="shared" si="33"/>
        <v>19年月日</v>
      </c>
    </row>
    <row r="420" spans="12:16" x14ac:dyDescent="0.4">
      <c r="L420" s="37" t="str">
        <f t="shared" si="30"/>
        <v/>
      </c>
      <c r="M420" s="37" t="str">
        <f t="shared" si="31"/>
        <v/>
      </c>
      <c r="N420" s="37" t="str">
        <f t="shared" si="32"/>
        <v/>
      </c>
      <c r="O420" s="37" t="str">
        <f t="shared" si="34"/>
        <v/>
      </c>
      <c r="P420" s="37" t="str">
        <f t="shared" si="33"/>
        <v>19年月日</v>
      </c>
    </row>
    <row r="421" spans="12:16" x14ac:dyDescent="0.4">
      <c r="L421" s="37" t="str">
        <f t="shared" si="30"/>
        <v/>
      </c>
      <c r="M421" s="37" t="str">
        <f t="shared" si="31"/>
        <v/>
      </c>
      <c r="N421" s="37" t="str">
        <f t="shared" si="32"/>
        <v/>
      </c>
      <c r="O421" s="37" t="str">
        <f t="shared" si="34"/>
        <v/>
      </c>
      <c r="P421" s="37" t="str">
        <f t="shared" si="33"/>
        <v>19年月日</v>
      </c>
    </row>
    <row r="422" spans="12:16" x14ac:dyDescent="0.4">
      <c r="L422" s="37" t="str">
        <f t="shared" si="30"/>
        <v/>
      </c>
      <c r="M422" s="37" t="str">
        <f t="shared" si="31"/>
        <v/>
      </c>
      <c r="N422" s="37" t="str">
        <f t="shared" si="32"/>
        <v/>
      </c>
      <c r="O422" s="37" t="str">
        <f t="shared" si="34"/>
        <v/>
      </c>
      <c r="P422" s="37" t="str">
        <f t="shared" si="33"/>
        <v>19年月日</v>
      </c>
    </row>
    <row r="423" spans="12:16" x14ac:dyDescent="0.4">
      <c r="L423" s="37" t="str">
        <f t="shared" si="30"/>
        <v/>
      </c>
      <c r="M423" s="37" t="str">
        <f t="shared" si="31"/>
        <v/>
      </c>
      <c r="N423" s="37" t="str">
        <f t="shared" si="32"/>
        <v/>
      </c>
      <c r="O423" s="37" t="str">
        <f t="shared" si="34"/>
        <v/>
      </c>
      <c r="P423" s="37" t="str">
        <f t="shared" si="33"/>
        <v>19年月日</v>
      </c>
    </row>
    <row r="424" spans="12:16" x14ac:dyDescent="0.4">
      <c r="L424" s="37" t="str">
        <f t="shared" si="30"/>
        <v/>
      </c>
      <c r="M424" s="37" t="str">
        <f t="shared" si="31"/>
        <v/>
      </c>
      <c r="N424" s="37" t="str">
        <f t="shared" si="32"/>
        <v/>
      </c>
      <c r="O424" s="37" t="str">
        <f t="shared" si="34"/>
        <v/>
      </c>
      <c r="P424" s="37" t="str">
        <f t="shared" si="33"/>
        <v>19年月日</v>
      </c>
    </row>
    <row r="425" spans="12:16" x14ac:dyDescent="0.4">
      <c r="L425" s="37" t="str">
        <f t="shared" si="30"/>
        <v/>
      </c>
      <c r="M425" s="37" t="str">
        <f t="shared" si="31"/>
        <v/>
      </c>
      <c r="N425" s="37" t="str">
        <f t="shared" si="32"/>
        <v/>
      </c>
      <c r="O425" s="37" t="str">
        <f t="shared" si="34"/>
        <v/>
      </c>
      <c r="P425" s="37" t="str">
        <f t="shared" si="33"/>
        <v>19年月日</v>
      </c>
    </row>
    <row r="426" spans="12:16" x14ac:dyDescent="0.4">
      <c r="L426" s="37" t="str">
        <f t="shared" si="30"/>
        <v/>
      </c>
      <c r="M426" s="37" t="str">
        <f t="shared" si="31"/>
        <v/>
      </c>
      <c r="N426" s="37" t="str">
        <f t="shared" si="32"/>
        <v/>
      </c>
      <c r="O426" s="37" t="str">
        <f t="shared" si="34"/>
        <v/>
      </c>
      <c r="P426" s="37" t="str">
        <f t="shared" si="33"/>
        <v>19年月日</v>
      </c>
    </row>
    <row r="427" spans="12:16" x14ac:dyDescent="0.4">
      <c r="L427" s="37" t="str">
        <f t="shared" si="30"/>
        <v/>
      </c>
      <c r="M427" s="37" t="str">
        <f t="shared" si="31"/>
        <v/>
      </c>
      <c r="N427" s="37" t="str">
        <f t="shared" si="32"/>
        <v/>
      </c>
      <c r="O427" s="37" t="str">
        <f t="shared" si="34"/>
        <v/>
      </c>
      <c r="P427" s="37" t="str">
        <f t="shared" si="33"/>
        <v>19年月日</v>
      </c>
    </row>
    <row r="428" spans="12:16" x14ac:dyDescent="0.4">
      <c r="L428" s="37" t="str">
        <f t="shared" si="30"/>
        <v/>
      </c>
      <c r="M428" s="37" t="str">
        <f t="shared" si="31"/>
        <v/>
      </c>
      <c r="N428" s="37" t="str">
        <f t="shared" si="32"/>
        <v/>
      </c>
      <c r="O428" s="37" t="str">
        <f t="shared" si="34"/>
        <v/>
      </c>
      <c r="P428" s="37" t="str">
        <f t="shared" si="33"/>
        <v>19年月日</v>
      </c>
    </row>
    <row r="429" spans="12:16" x14ac:dyDescent="0.4">
      <c r="L429" s="37" t="str">
        <f t="shared" si="30"/>
        <v/>
      </c>
      <c r="M429" s="37" t="str">
        <f t="shared" si="31"/>
        <v/>
      </c>
      <c r="N429" s="37" t="str">
        <f t="shared" si="32"/>
        <v/>
      </c>
      <c r="O429" s="37" t="str">
        <f t="shared" si="34"/>
        <v/>
      </c>
      <c r="P429" s="37" t="str">
        <f t="shared" si="33"/>
        <v>19年月日</v>
      </c>
    </row>
    <row r="430" spans="12:16" x14ac:dyDescent="0.4">
      <c r="L430" s="37" t="str">
        <f t="shared" si="30"/>
        <v/>
      </c>
      <c r="M430" s="37" t="str">
        <f t="shared" si="31"/>
        <v/>
      </c>
      <c r="N430" s="37" t="str">
        <f t="shared" si="32"/>
        <v/>
      </c>
      <c r="O430" s="37" t="str">
        <f t="shared" si="34"/>
        <v/>
      </c>
      <c r="P430" s="37" t="str">
        <f t="shared" si="33"/>
        <v>19年月日</v>
      </c>
    </row>
    <row r="431" spans="12:16" x14ac:dyDescent="0.4">
      <c r="L431" s="37" t="str">
        <f t="shared" si="30"/>
        <v/>
      </c>
      <c r="M431" s="37" t="str">
        <f t="shared" si="31"/>
        <v/>
      </c>
      <c r="N431" s="37" t="str">
        <f t="shared" si="32"/>
        <v/>
      </c>
      <c r="O431" s="37" t="str">
        <f t="shared" si="34"/>
        <v/>
      </c>
      <c r="P431" s="37" t="str">
        <f t="shared" si="33"/>
        <v>19年月日</v>
      </c>
    </row>
    <row r="432" spans="12:16" x14ac:dyDescent="0.4">
      <c r="L432" s="37" t="str">
        <f t="shared" si="30"/>
        <v/>
      </c>
      <c r="M432" s="37" t="str">
        <f t="shared" si="31"/>
        <v/>
      </c>
      <c r="N432" s="37" t="str">
        <f t="shared" si="32"/>
        <v/>
      </c>
      <c r="O432" s="37" t="str">
        <f t="shared" si="34"/>
        <v/>
      </c>
      <c r="P432" s="37" t="str">
        <f t="shared" si="33"/>
        <v>19年月日</v>
      </c>
    </row>
    <row r="433" spans="12:16" x14ac:dyDescent="0.4">
      <c r="L433" s="37" t="str">
        <f t="shared" si="30"/>
        <v/>
      </c>
      <c r="M433" s="37" t="str">
        <f t="shared" si="31"/>
        <v/>
      </c>
      <c r="N433" s="37" t="str">
        <f t="shared" si="32"/>
        <v/>
      </c>
      <c r="O433" s="37" t="str">
        <f t="shared" si="34"/>
        <v/>
      </c>
      <c r="P433" s="37" t="str">
        <f t="shared" si="33"/>
        <v>19年月日</v>
      </c>
    </row>
    <row r="434" spans="12:16" x14ac:dyDescent="0.4">
      <c r="L434" s="37" t="str">
        <f t="shared" si="30"/>
        <v/>
      </c>
      <c r="M434" s="37" t="str">
        <f t="shared" si="31"/>
        <v/>
      </c>
      <c r="N434" s="37" t="str">
        <f t="shared" si="32"/>
        <v/>
      </c>
      <c r="O434" s="37" t="str">
        <f t="shared" si="34"/>
        <v/>
      </c>
      <c r="P434" s="37" t="str">
        <f t="shared" si="33"/>
        <v>19年月日</v>
      </c>
    </row>
    <row r="435" spans="12:16" x14ac:dyDescent="0.4">
      <c r="L435" s="37" t="str">
        <f t="shared" si="30"/>
        <v/>
      </c>
      <c r="M435" s="37" t="str">
        <f t="shared" si="31"/>
        <v/>
      </c>
      <c r="N435" s="37" t="str">
        <f t="shared" si="32"/>
        <v/>
      </c>
      <c r="O435" s="37" t="str">
        <f t="shared" si="34"/>
        <v/>
      </c>
      <c r="P435" s="37" t="str">
        <f t="shared" si="33"/>
        <v>19年月日</v>
      </c>
    </row>
    <row r="436" spans="12:16" x14ac:dyDescent="0.4">
      <c r="L436" s="37" t="str">
        <f t="shared" si="30"/>
        <v/>
      </c>
      <c r="M436" s="37" t="str">
        <f t="shared" si="31"/>
        <v/>
      </c>
      <c r="N436" s="37" t="str">
        <f t="shared" si="32"/>
        <v/>
      </c>
      <c r="O436" s="37" t="str">
        <f t="shared" si="34"/>
        <v/>
      </c>
      <c r="P436" s="37" t="str">
        <f t="shared" si="33"/>
        <v>19年月日</v>
      </c>
    </row>
    <row r="437" spans="12:16" x14ac:dyDescent="0.4">
      <c r="L437" s="37" t="str">
        <f t="shared" si="30"/>
        <v/>
      </c>
      <c r="M437" s="37" t="str">
        <f t="shared" si="31"/>
        <v/>
      </c>
      <c r="N437" s="37" t="str">
        <f t="shared" si="32"/>
        <v/>
      </c>
      <c r="O437" s="37" t="str">
        <f t="shared" si="34"/>
        <v/>
      </c>
      <c r="P437" s="37" t="str">
        <f t="shared" si="33"/>
        <v>19年月日</v>
      </c>
    </row>
    <row r="438" spans="12:16" x14ac:dyDescent="0.4">
      <c r="L438" s="37" t="str">
        <f t="shared" si="30"/>
        <v/>
      </c>
      <c r="M438" s="37" t="str">
        <f t="shared" si="31"/>
        <v/>
      </c>
      <c r="N438" s="37" t="str">
        <f t="shared" si="32"/>
        <v/>
      </c>
      <c r="O438" s="37" t="str">
        <f t="shared" si="34"/>
        <v/>
      </c>
      <c r="P438" s="37" t="str">
        <f t="shared" si="33"/>
        <v>19年月日</v>
      </c>
    </row>
    <row r="439" spans="12:16" x14ac:dyDescent="0.4">
      <c r="L439" s="37" t="str">
        <f t="shared" si="30"/>
        <v/>
      </c>
      <c r="M439" s="37" t="str">
        <f t="shared" si="31"/>
        <v/>
      </c>
      <c r="N439" s="37" t="str">
        <f t="shared" si="32"/>
        <v/>
      </c>
      <c r="O439" s="37" t="str">
        <f t="shared" si="34"/>
        <v/>
      </c>
      <c r="P439" s="37" t="str">
        <f t="shared" si="33"/>
        <v>19年月日</v>
      </c>
    </row>
    <row r="440" spans="12:16" x14ac:dyDescent="0.4">
      <c r="L440" s="37" t="str">
        <f t="shared" si="30"/>
        <v/>
      </c>
      <c r="M440" s="37" t="str">
        <f t="shared" si="31"/>
        <v/>
      </c>
      <c r="N440" s="37" t="str">
        <f t="shared" si="32"/>
        <v/>
      </c>
      <c r="O440" s="37" t="str">
        <f t="shared" si="34"/>
        <v/>
      </c>
      <c r="P440" s="37" t="str">
        <f t="shared" si="33"/>
        <v>19年月日</v>
      </c>
    </row>
    <row r="441" spans="12:16" x14ac:dyDescent="0.4">
      <c r="L441" s="37" t="str">
        <f t="shared" si="30"/>
        <v/>
      </c>
      <c r="M441" s="37" t="str">
        <f t="shared" si="31"/>
        <v/>
      </c>
      <c r="N441" s="37" t="str">
        <f t="shared" si="32"/>
        <v/>
      </c>
      <c r="O441" s="37" t="str">
        <f t="shared" si="34"/>
        <v/>
      </c>
      <c r="P441" s="37" t="str">
        <f t="shared" si="33"/>
        <v>19年月日</v>
      </c>
    </row>
    <row r="442" spans="12:16" x14ac:dyDescent="0.4">
      <c r="L442" s="37" t="str">
        <f t="shared" si="30"/>
        <v/>
      </c>
      <c r="M442" s="37" t="str">
        <f t="shared" si="31"/>
        <v/>
      </c>
      <c r="N442" s="37" t="str">
        <f t="shared" si="32"/>
        <v/>
      </c>
      <c r="O442" s="37" t="str">
        <f t="shared" si="34"/>
        <v/>
      </c>
      <c r="P442" s="37" t="str">
        <f t="shared" si="33"/>
        <v>19年月日</v>
      </c>
    </row>
    <row r="443" spans="12:16" x14ac:dyDescent="0.4">
      <c r="L443" s="37" t="str">
        <f t="shared" si="30"/>
        <v/>
      </c>
      <c r="M443" s="37" t="str">
        <f t="shared" si="31"/>
        <v/>
      </c>
      <c r="N443" s="37" t="str">
        <f t="shared" si="32"/>
        <v/>
      </c>
      <c r="O443" s="37" t="str">
        <f t="shared" si="34"/>
        <v/>
      </c>
      <c r="P443" s="37" t="str">
        <f t="shared" si="33"/>
        <v>19年月日</v>
      </c>
    </row>
    <row r="444" spans="12:16" x14ac:dyDescent="0.4">
      <c r="L444" s="37" t="str">
        <f t="shared" si="30"/>
        <v/>
      </c>
      <c r="M444" s="37" t="str">
        <f t="shared" si="31"/>
        <v/>
      </c>
      <c r="N444" s="37" t="str">
        <f t="shared" si="32"/>
        <v/>
      </c>
      <c r="O444" s="37" t="str">
        <f t="shared" si="34"/>
        <v/>
      </c>
      <c r="P444" s="37" t="str">
        <f t="shared" si="33"/>
        <v>19年月日</v>
      </c>
    </row>
    <row r="445" spans="12:16" x14ac:dyDescent="0.4">
      <c r="L445" s="37" t="str">
        <f t="shared" si="30"/>
        <v/>
      </c>
      <c r="M445" s="37" t="str">
        <f t="shared" si="31"/>
        <v/>
      </c>
      <c r="N445" s="37" t="str">
        <f t="shared" si="32"/>
        <v/>
      </c>
      <c r="O445" s="37" t="str">
        <f t="shared" si="34"/>
        <v/>
      </c>
      <c r="P445" s="37" t="str">
        <f t="shared" si="33"/>
        <v>19年月日</v>
      </c>
    </row>
    <row r="446" spans="12:16" x14ac:dyDescent="0.4">
      <c r="L446" s="37" t="str">
        <f t="shared" si="30"/>
        <v/>
      </c>
      <c r="M446" s="37" t="str">
        <f t="shared" si="31"/>
        <v/>
      </c>
      <c r="N446" s="37" t="str">
        <f t="shared" si="32"/>
        <v/>
      </c>
      <c r="O446" s="37" t="str">
        <f t="shared" si="34"/>
        <v/>
      </c>
      <c r="P446" s="37" t="str">
        <f t="shared" si="33"/>
        <v>19年月日</v>
      </c>
    </row>
    <row r="447" spans="12:16" x14ac:dyDescent="0.4">
      <c r="L447" s="37" t="str">
        <f t="shared" si="30"/>
        <v/>
      </c>
      <c r="M447" s="37" t="str">
        <f t="shared" si="31"/>
        <v/>
      </c>
      <c r="N447" s="37" t="str">
        <f t="shared" si="32"/>
        <v/>
      </c>
      <c r="O447" s="37" t="str">
        <f t="shared" si="34"/>
        <v/>
      </c>
      <c r="P447" s="37" t="str">
        <f t="shared" si="33"/>
        <v>19年月日</v>
      </c>
    </row>
    <row r="448" spans="12:16" x14ac:dyDescent="0.4">
      <c r="L448" s="37" t="str">
        <f t="shared" si="30"/>
        <v/>
      </c>
      <c r="M448" s="37" t="str">
        <f t="shared" si="31"/>
        <v/>
      </c>
      <c r="N448" s="37" t="str">
        <f t="shared" si="32"/>
        <v/>
      </c>
      <c r="O448" s="37" t="str">
        <f t="shared" si="34"/>
        <v/>
      </c>
      <c r="P448" s="37" t="str">
        <f t="shared" si="33"/>
        <v>19年月日</v>
      </c>
    </row>
    <row r="449" spans="12:16" x14ac:dyDescent="0.4">
      <c r="L449" s="37" t="str">
        <f t="shared" si="30"/>
        <v/>
      </c>
      <c r="M449" s="37" t="str">
        <f t="shared" si="31"/>
        <v/>
      </c>
      <c r="N449" s="37" t="str">
        <f t="shared" si="32"/>
        <v/>
      </c>
      <c r="O449" s="37" t="str">
        <f t="shared" si="34"/>
        <v/>
      </c>
      <c r="P449" s="37" t="str">
        <f t="shared" si="33"/>
        <v>19年月日</v>
      </c>
    </row>
    <row r="450" spans="12:16" x14ac:dyDescent="0.4">
      <c r="L450" s="37" t="str">
        <f t="shared" si="30"/>
        <v/>
      </c>
      <c r="M450" s="37" t="str">
        <f t="shared" si="31"/>
        <v/>
      </c>
      <c r="N450" s="37" t="str">
        <f t="shared" si="32"/>
        <v/>
      </c>
      <c r="O450" s="37" t="str">
        <f t="shared" si="34"/>
        <v/>
      </c>
      <c r="P450" s="37" t="str">
        <f t="shared" si="33"/>
        <v>19年月日</v>
      </c>
    </row>
    <row r="451" spans="12:16" x14ac:dyDescent="0.4">
      <c r="L451" s="37" t="str">
        <f t="shared" ref="L451:L514" si="35">IF($A451="","",$D451&amp;" ("&amp;$G451&amp;")")</f>
        <v/>
      </c>
      <c r="M451" s="37" t="str">
        <f t="shared" ref="M451:M514" si="36">IF($A451="","",LEFT($F451,2))</f>
        <v/>
      </c>
      <c r="N451" s="37" t="str">
        <f t="shared" ref="N451:N514" si="37">IF($A451="","",$J451&amp;" "&amp;$I451&amp;" ("&amp;$M451&amp;")")</f>
        <v/>
      </c>
      <c r="O451" s="37" t="str">
        <f t="shared" si="34"/>
        <v/>
      </c>
      <c r="P451" s="37" t="str">
        <f t="shared" ref="P451:P514" si="38">IF(LEFT($F451,1)="0","20","19")&amp;LEFT($F451,2)&amp;"年"&amp;MID($F451,3,2)&amp;"月"&amp;RIGHT($F451,2)&amp;"日"</f>
        <v>19年月日</v>
      </c>
    </row>
    <row r="452" spans="12:16" x14ac:dyDescent="0.4">
      <c r="L452" s="37" t="str">
        <f t="shared" si="35"/>
        <v/>
      </c>
      <c r="M452" s="37" t="str">
        <f t="shared" si="36"/>
        <v/>
      </c>
      <c r="N452" s="37" t="str">
        <f t="shared" si="37"/>
        <v/>
      </c>
      <c r="O452" s="37" t="str">
        <f t="shared" ref="O452:O515" si="39">IF($A452="","",$O451+1)</f>
        <v/>
      </c>
      <c r="P452" s="37" t="str">
        <f t="shared" si="38"/>
        <v>19年月日</v>
      </c>
    </row>
    <row r="453" spans="12:16" x14ac:dyDescent="0.4">
      <c r="L453" s="37" t="str">
        <f t="shared" si="35"/>
        <v/>
      </c>
      <c r="M453" s="37" t="str">
        <f t="shared" si="36"/>
        <v/>
      </c>
      <c r="N453" s="37" t="str">
        <f t="shared" si="37"/>
        <v/>
      </c>
      <c r="O453" s="37" t="str">
        <f t="shared" si="39"/>
        <v/>
      </c>
      <c r="P453" s="37" t="str">
        <f t="shared" si="38"/>
        <v>19年月日</v>
      </c>
    </row>
    <row r="454" spans="12:16" x14ac:dyDescent="0.4">
      <c r="L454" s="37" t="str">
        <f t="shared" si="35"/>
        <v/>
      </c>
      <c r="M454" s="37" t="str">
        <f t="shared" si="36"/>
        <v/>
      </c>
      <c r="N454" s="37" t="str">
        <f t="shared" si="37"/>
        <v/>
      </c>
      <c r="O454" s="37" t="str">
        <f t="shared" si="39"/>
        <v/>
      </c>
      <c r="P454" s="37" t="str">
        <f t="shared" si="38"/>
        <v>19年月日</v>
      </c>
    </row>
    <row r="455" spans="12:16" x14ac:dyDescent="0.4">
      <c r="L455" s="37" t="str">
        <f t="shared" si="35"/>
        <v/>
      </c>
      <c r="M455" s="37" t="str">
        <f t="shared" si="36"/>
        <v/>
      </c>
      <c r="N455" s="37" t="str">
        <f t="shared" si="37"/>
        <v/>
      </c>
      <c r="O455" s="37" t="str">
        <f t="shared" si="39"/>
        <v/>
      </c>
      <c r="P455" s="37" t="str">
        <f t="shared" si="38"/>
        <v>19年月日</v>
      </c>
    </row>
    <row r="456" spans="12:16" x14ac:dyDescent="0.4">
      <c r="L456" s="37" t="str">
        <f t="shared" si="35"/>
        <v/>
      </c>
      <c r="M456" s="37" t="str">
        <f t="shared" si="36"/>
        <v/>
      </c>
      <c r="N456" s="37" t="str">
        <f t="shared" si="37"/>
        <v/>
      </c>
      <c r="O456" s="37" t="str">
        <f t="shared" si="39"/>
        <v/>
      </c>
      <c r="P456" s="37" t="str">
        <f t="shared" si="38"/>
        <v>19年月日</v>
      </c>
    </row>
    <row r="457" spans="12:16" x14ac:dyDescent="0.4">
      <c r="L457" s="37" t="str">
        <f t="shared" si="35"/>
        <v/>
      </c>
      <c r="M457" s="37" t="str">
        <f t="shared" si="36"/>
        <v/>
      </c>
      <c r="N457" s="37" t="str">
        <f t="shared" si="37"/>
        <v/>
      </c>
      <c r="O457" s="37" t="str">
        <f t="shared" si="39"/>
        <v/>
      </c>
      <c r="P457" s="37" t="str">
        <f t="shared" si="38"/>
        <v>19年月日</v>
      </c>
    </row>
    <row r="458" spans="12:16" x14ac:dyDescent="0.4">
      <c r="L458" s="37" t="str">
        <f t="shared" si="35"/>
        <v/>
      </c>
      <c r="M458" s="37" t="str">
        <f t="shared" si="36"/>
        <v/>
      </c>
      <c r="N458" s="37" t="str">
        <f t="shared" si="37"/>
        <v/>
      </c>
      <c r="O458" s="37" t="str">
        <f t="shared" si="39"/>
        <v/>
      </c>
      <c r="P458" s="37" t="str">
        <f t="shared" si="38"/>
        <v>19年月日</v>
      </c>
    </row>
    <row r="459" spans="12:16" x14ac:dyDescent="0.4">
      <c r="L459" s="37" t="str">
        <f t="shared" si="35"/>
        <v/>
      </c>
      <c r="M459" s="37" t="str">
        <f t="shared" si="36"/>
        <v/>
      </c>
      <c r="N459" s="37" t="str">
        <f t="shared" si="37"/>
        <v/>
      </c>
      <c r="O459" s="37" t="str">
        <f t="shared" si="39"/>
        <v/>
      </c>
      <c r="P459" s="37" t="str">
        <f t="shared" si="38"/>
        <v>19年月日</v>
      </c>
    </row>
    <row r="460" spans="12:16" x14ac:dyDescent="0.4">
      <c r="L460" s="37" t="str">
        <f t="shared" si="35"/>
        <v/>
      </c>
      <c r="M460" s="37" t="str">
        <f t="shared" si="36"/>
        <v/>
      </c>
      <c r="N460" s="37" t="str">
        <f t="shared" si="37"/>
        <v/>
      </c>
      <c r="O460" s="37" t="str">
        <f t="shared" si="39"/>
        <v/>
      </c>
      <c r="P460" s="37" t="str">
        <f t="shared" si="38"/>
        <v>19年月日</v>
      </c>
    </row>
    <row r="461" spans="12:16" x14ac:dyDescent="0.4">
      <c r="L461" s="37" t="str">
        <f t="shared" si="35"/>
        <v/>
      </c>
      <c r="M461" s="37" t="str">
        <f t="shared" si="36"/>
        <v/>
      </c>
      <c r="N461" s="37" t="str">
        <f t="shared" si="37"/>
        <v/>
      </c>
      <c r="O461" s="37" t="str">
        <f t="shared" si="39"/>
        <v/>
      </c>
      <c r="P461" s="37" t="str">
        <f t="shared" si="38"/>
        <v>19年月日</v>
      </c>
    </row>
    <row r="462" spans="12:16" x14ac:dyDescent="0.4">
      <c r="L462" s="37" t="str">
        <f t="shared" si="35"/>
        <v/>
      </c>
      <c r="M462" s="37" t="str">
        <f t="shared" si="36"/>
        <v/>
      </c>
      <c r="N462" s="37" t="str">
        <f t="shared" si="37"/>
        <v/>
      </c>
      <c r="O462" s="37" t="str">
        <f t="shared" si="39"/>
        <v/>
      </c>
      <c r="P462" s="37" t="str">
        <f t="shared" si="38"/>
        <v>19年月日</v>
      </c>
    </row>
    <row r="463" spans="12:16" x14ac:dyDescent="0.4">
      <c r="L463" s="37" t="str">
        <f t="shared" si="35"/>
        <v/>
      </c>
      <c r="M463" s="37" t="str">
        <f t="shared" si="36"/>
        <v/>
      </c>
      <c r="N463" s="37" t="str">
        <f t="shared" si="37"/>
        <v/>
      </c>
      <c r="O463" s="37" t="str">
        <f t="shared" si="39"/>
        <v/>
      </c>
      <c r="P463" s="37" t="str">
        <f t="shared" si="38"/>
        <v>19年月日</v>
      </c>
    </row>
    <row r="464" spans="12:16" x14ac:dyDescent="0.4">
      <c r="L464" s="37" t="str">
        <f t="shared" si="35"/>
        <v/>
      </c>
      <c r="M464" s="37" t="str">
        <f t="shared" si="36"/>
        <v/>
      </c>
      <c r="N464" s="37" t="str">
        <f t="shared" si="37"/>
        <v/>
      </c>
      <c r="O464" s="37" t="str">
        <f t="shared" si="39"/>
        <v/>
      </c>
      <c r="P464" s="37" t="str">
        <f t="shared" si="38"/>
        <v>19年月日</v>
      </c>
    </row>
    <row r="465" spans="12:16" x14ac:dyDescent="0.4">
      <c r="L465" s="37" t="str">
        <f t="shared" si="35"/>
        <v/>
      </c>
      <c r="M465" s="37" t="str">
        <f t="shared" si="36"/>
        <v/>
      </c>
      <c r="N465" s="37" t="str">
        <f t="shared" si="37"/>
        <v/>
      </c>
      <c r="O465" s="37" t="str">
        <f t="shared" si="39"/>
        <v/>
      </c>
      <c r="P465" s="37" t="str">
        <f t="shared" si="38"/>
        <v>19年月日</v>
      </c>
    </row>
    <row r="466" spans="12:16" x14ac:dyDescent="0.4">
      <c r="L466" s="37" t="str">
        <f t="shared" si="35"/>
        <v/>
      </c>
      <c r="M466" s="37" t="str">
        <f t="shared" si="36"/>
        <v/>
      </c>
      <c r="N466" s="37" t="str">
        <f t="shared" si="37"/>
        <v/>
      </c>
      <c r="O466" s="37" t="str">
        <f t="shared" si="39"/>
        <v/>
      </c>
      <c r="P466" s="37" t="str">
        <f t="shared" si="38"/>
        <v>19年月日</v>
      </c>
    </row>
    <row r="467" spans="12:16" x14ac:dyDescent="0.4">
      <c r="L467" s="37" t="str">
        <f t="shared" si="35"/>
        <v/>
      </c>
      <c r="M467" s="37" t="str">
        <f t="shared" si="36"/>
        <v/>
      </c>
      <c r="N467" s="37" t="str">
        <f t="shared" si="37"/>
        <v/>
      </c>
      <c r="O467" s="37" t="str">
        <f t="shared" si="39"/>
        <v/>
      </c>
      <c r="P467" s="37" t="str">
        <f t="shared" si="38"/>
        <v>19年月日</v>
      </c>
    </row>
    <row r="468" spans="12:16" x14ac:dyDescent="0.4">
      <c r="L468" s="37" t="str">
        <f t="shared" si="35"/>
        <v/>
      </c>
      <c r="M468" s="37" t="str">
        <f t="shared" si="36"/>
        <v/>
      </c>
      <c r="N468" s="37" t="str">
        <f t="shared" si="37"/>
        <v/>
      </c>
      <c r="O468" s="37" t="str">
        <f t="shared" si="39"/>
        <v/>
      </c>
      <c r="P468" s="37" t="str">
        <f t="shared" si="38"/>
        <v>19年月日</v>
      </c>
    </row>
    <row r="469" spans="12:16" x14ac:dyDescent="0.4">
      <c r="L469" s="37" t="str">
        <f t="shared" si="35"/>
        <v/>
      </c>
      <c r="M469" s="37" t="str">
        <f t="shared" si="36"/>
        <v/>
      </c>
      <c r="N469" s="37" t="str">
        <f t="shared" si="37"/>
        <v/>
      </c>
      <c r="O469" s="37" t="str">
        <f t="shared" si="39"/>
        <v/>
      </c>
      <c r="P469" s="37" t="str">
        <f t="shared" si="38"/>
        <v>19年月日</v>
      </c>
    </row>
    <row r="470" spans="12:16" x14ac:dyDescent="0.4">
      <c r="L470" s="37" t="str">
        <f t="shared" si="35"/>
        <v/>
      </c>
      <c r="M470" s="37" t="str">
        <f t="shared" si="36"/>
        <v/>
      </c>
      <c r="N470" s="37" t="str">
        <f t="shared" si="37"/>
        <v/>
      </c>
      <c r="O470" s="37" t="str">
        <f t="shared" si="39"/>
        <v/>
      </c>
      <c r="P470" s="37" t="str">
        <f t="shared" si="38"/>
        <v>19年月日</v>
      </c>
    </row>
    <row r="471" spans="12:16" x14ac:dyDescent="0.4">
      <c r="L471" s="37" t="str">
        <f t="shared" si="35"/>
        <v/>
      </c>
      <c r="M471" s="37" t="str">
        <f t="shared" si="36"/>
        <v/>
      </c>
      <c r="N471" s="37" t="str">
        <f t="shared" si="37"/>
        <v/>
      </c>
      <c r="O471" s="37" t="str">
        <f t="shared" si="39"/>
        <v/>
      </c>
      <c r="P471" s="37" t="str">
        <f t="shared" si="38"/>
        <v>19年月日</v>
      </c>
    </row>
    <row r="472" spans="12:16" x14ac:dyDescent="0.4">
      <c r="L472" s="37" t="str">
        <f t="shared" si="35"/>
        <v/>
      </c>
      <c r="M472" s="37" t="str">
        <f t="shared" si="36"/>
        <v/>
      </c>
      <c r="N472" s="37" t="str">
        <f t="shared" si="37"/>
        <v/>
      </c>
      <c r="O472" s="37" t="str">
        <f t="shared" si="39"/>
        <v/>
      </c>
      <c r="P472" s="37" t="str">
        <f t="shared" si="38"/>
        <v>19年月日</v>
      </c>
    </row>
    <row r="473" spans="12:16" x14ac:dyDescent="0.4">
      <c r="L473" s="37" t="str">
        <f t="shared" si="35"/>
        <v/>
      </c>
      <c r="M473" s="37" t="str">
        <f t="shared" si="36"/>
        <v/>
      </c>
      <c r="N473" s="37" t="str">
        <f t="shared" si="37"/>
        <v/>
      </c>
      <c r="O473" s="37" t="str">
        <f t="shared" si="39"/>
        <v/>
      </c>
      <c r="P473" s="37" t="str">
        <f t="shared" si="38"/>
        <v>19年月日</v>
      </c>
    </row>
    <row r="474" spans="12:16" x14ac:dyDescent="0.4">
      <c r="L474" s="37" t="str">
        <f t="shared" si="35"/>
        <v/>
      </c>
      <c r="M474" s="37" t="str">
        <f t="shared" si="36"/>
        <v/>
      </c>
      <c r="N474" s="37" t="str">
        <f t="shared" si="37"/>
        <v/>
      </c>
      <c r="O474" s="37" t="str">
        <f t="shared" si="39"/>
        <v/>
      </c>
      <c r="P474" s="37" t="str">
        <f t="shared" si="38"/>
        <v>19年月日</v>
      </c>
    </row>
    <row r="475" spans="12:16" x14ac:dyDescent="0.4">
      <c r="L475" s="37" t="str">
        <f t="shared" si="35"/>
        <v/>
      </c>
      <c r="M475" s="37" t="str">
        <f t="shared" si="36"/>
        <v/>
      </c>
      <c r="N475" s="37" t="str">
        <f t="shared" si="37"/>
        <v/>
      </c>
      <c r="O475" s="37" t="str">
        <f t="shared" si="39"/>
        <v/>
      </c>
      <c r="P475" s="37" t="str">
        <f t="shared" si="38"/>
        <v>19年月日</v>
      </c>
    </row>
    <row r="476" spans="12:16" x14ac:dyDescent="0.4">
      <c r="L476" s="37" t="str">
        <f t="shared" si="35"/>
        <v/>
      </c>
      <c r="M476" s="37" t="str">
        <f t="shared" si="36"/>
        <v/>
      </c>
      <c r="N476" s="37" t="str">
        <f t="shared" si="37"/>
        <v/>
      </c>
      <c r="O476" s="37" t="str">
        <f t="shared" si="39"/>
        <v/>
      </c>
      <c r="P476" s="37" t="str">
        <f t="shared" si="38"/>
        <v>19年月日</v>
      </c>
    </row>
    <row r="477" spans="12:16" x14ac:dyDescent="0.4">
      <c r="L477" s="37" t="str">
        <f t="shared" si="35"/>
        <v/>
      </c>
      <c r="M477" s="37" t="str">
        <f t="shared" si="36"/>
        <v/>
      </c>
      <c r="N477" s="37" t="str">
        <f t="shared" si="37"/>
        <v/>
      </c>
      <c r="O477" s="37" t="str">
        <f t="shared" si="39"/>
        <v/>
      </c>
      <c r="P477" s="37" t="str">
        <f t="shared" si="38"/>
        <v>19年月日</v>
      </c>
    </row>
    <row r="478" spans="12:16" x14ac:dyDescent="0.4">
      <c r="L478" s="37" t="str">
        <f t="shared" si="35"/>
        <v/>
      </c>
      <c r="M478" s="37" t="str">
        <f t="shared" si="36"/>
        <v/>
      </c>
      <c r="N478" s="37" t="str">
        <f t="shared" si="37"/>
        <v/>
      </c>
      <c r="O478" s="37" t="str">
        <f t="shared" si="39"/>
        <v/>
      </c>
      <c r="P478" s="37" t="str">
        <f t="shared" si="38"/>
        <v>19年月日</v>
      </c>
    </row>
    <row r="479" spans="12:16" x14ac:dyDescent="0.4">
      <c r="L479" s="37" t="str">
        <f t="shared" si="35"/>
        <v/>
      </c>
      <c r="M479" s="37" t="str">
        <f t="shared" si="36"/>
        <v/>
      </c>
      <c r="N479" s="37" t="str">
        <f t="shared" si="37"/>
        <v/>
      </c>
      <c r="O479" s="37" t="str">
        <f t="shared" si="39"/>
        <v/>
      </c>
      <c r="P479" s="37" t="str">
        <f t="shared" si="38"/>
        <v>19年月日</v>
      </c>
    </row>
    <row r="480" spans="12:16" x14ac:dyDescent="0.4">
      <c r="L480" s="37" t="str">
        <f t="shared" si="35"/>
        <v/>
      </c>
      <c r="M480" s="37" t="str">
        <f t="shared" si="36"/>
        <v/>
      </c>
      <c r="N480" s="37" t="str">
        <f t="shared" si="37"/>
        <v/>
      </c>
      <c r="O480" s="37" t="str">
        <f t="shared" si="39"/>
        <v/>
      </c>
      <c r="P480" s="37" t="str">
        <f t="shared" si="38"/>
        <v>19年月日</v>
      </c>
    </row>
    <row r="481" spans="12:16" x14ac:dyDescent="0.4">
      <c r="L481" s="37" t="str">
        <f t="shared" si="35"/>
        <v/>
      </c>
      <c r="M481" s="37" t="str">
        <f t="shared" si="36"/>
        <v/>
      </c>
      <c r="N481" s="37" t="str">
        <f t="shared" si="37"/>
        <v/>
      </c>
      <c r="O481" s="37" t="str">
        <f t="shared" si="39"/>
        <v/>
      </c>
      <c r="P481" s="37" t="str">
        <f t="shared" si="38"/>
        <v>19年月日</v>
      </c>
    </row>
    <row r="482" spans="12:16" x14ac:dyDescent="0.4">
      <c r="L482" s="37" t="str">
        <f t="shared" si="35"/>
        <v/>
      </c>
      <c r="M482" s="37" t="str">
        <f t="shared" si="36"/>
        <v/>
      </c>
      <c r="N482" s="37" t="str">
        <f t="shared" si="37"/>
        <v/>
      </c>
      <c r="O482" s="37" t="str">
        <f t="shared" si="39"/>
        <v/>
      </c>
      <c r="P482" s="37" t="str">
        <f t="shared" si="38"/>
        <v>19年月日</v>
      </c>
    </row>
    <row r="483" spans="12:16" x14ac:dyDescent="0.4">
      <c r="L483" s="37" t="str">
        <f t="shared" si="35"/>
        <v/>
      </c>
      <c r="M483" s="37" t="str">
        <f t="shared" si="36"/>
        <v/>
      </c>
      <c r="N483" s="37" t="str">
        <f t="shared" si="37"/>
        <v/>
      </c>
      <c r="O483" s="37" t="str">
        <f t="shared" si="39"/>
        <v/>
      </c>
      <c r="P483" s="37" t="str">
        <f t="shared" si="38"/>
        <v>19年月日</v>
      </c>
    </row>
    <row r="484" spans="12:16" x14ac:dyDescent="0.4">
      <c r="L484" s="37" t="str">
        <f t="shared" si="35"/>
        <v/>
      </c>
      <c r="M484" s="37" t="str">
        <f t="shared" si="36"/>
        <v/>
      </c>
      <c r="N484" s="37" t="str">
        <f t="shared" si="37"/>
        <v/>
      </c>
      <c r="O484" s="37" t="str">
        <f t="shared" si="39"/>
        <v/>
      </c>
      <c r="P484" s="37" t="str">
        <f t="shared" si="38"/>
        <v>19年月日</v>
      </c>
    </row>
    <row r="485" spans="12:16" x14ac:dyDescent="0.4">
      <c r="L485" s="37" t="str">
        <f t="shared" si="35"/>
        <v/>
      </c>
      <c r="M485" s="37" t="str">
        <f t="shared" si="36"/>
        <v/>
      </c>
      <c r="N485" s="37" t="str">
        <f t="shared" si="37"/>
        <v/>
      </c>
      <c r="O485" s="37" t="str">
        <f t="shared" si="39"/>
        <v/>
      </c>
      <c r="P485" s="37" t="str">
        <f t="shared" si="38"/>
        <v>19年月日</v>
      </c>
    </row>
    <row r="486" spans="12:16" x14ac:dyDescent="0.4">
      <c r="L486" s="37" t="str">
        <f t="shared" si="35"/>
        <v/>
      </c>
      <c r="M486" s="37" t="str">
        <f t="shared" si="36"/>
        <v/>
      </c>
      <c r="N486" s="37" t="str">
        <f t="shared" si="37"/>
        <v/>
      </c>
      <c r="O486" s="37" t="str">
        <f t="shared" si="39"/>
        <v/>
      </c>
      <c r="P486" s="37" t="str">
        <f t="shared" si="38"/>
        <v>19年月日</v>
      </c>
    </row>
    <row r="487" spans="12:16" x14ac:dyDescent="0.4">
      <c r="L487" s="37" t="str">
        <f t="shared" si="35"/>
        <v/>
      </c>
      <c r="M487" s="37" t="str">
        <f t="shared" si="36"/>
        <v/>
      </c>
      <c r="N487" s="37" t="str">
        <f t="shared" si="37"/>
        <v/>
      </c>
      <c r="O487" s="37" t="str">
        <f t="shared" si="39"/>
        <v/>
      </c>
      <c r="P487" s="37" t="str">
        <f t="shared" si="38"/>
        <v>19年月日</v>
      </c>
    </row>
    <row r="488" spans="12:16" x14ac:dyDescent="0.4">
      <c r="L488" s="37" t="str">
        <f t="shared" si="35"/>
        <v/>
      </c>
      <c r="M488" s="37" t="str">
        <f t="shared" si="36"/>
        <v/>
      </c>
      <c r="N488" s="37" t="str">
        <f t="shared" si="37"/>
        <v/>
      </c>
      <c r="O488" s="37" t="str">
        <f t="shared" si="39"/>
        <v/>
      </c>
      <c r="P488" s="37" t="str">
        <f t="shared" si="38"/>
        <v>19年月日</v>
      </c>
    </row>
    <row r="489" spans="12:16" x14ac:dyDescent="0.4">
      <c r="L489" s="37" t="str">
        <f t="shared" si="35"/>
        <v/>
      </c>
      <c r="M489" s="37" t="str">
        <f t="shared" si="36"/>
        <v/>
      </c>
      <c r="N489" s="37" t="str">
        <f t="shared" si="37"/>
        <v/>
      </c>
      <c r="O489" s="37" t="str">
        <f t="shared" si="39"/>
        <v/>
      </c>
      <c r="P489" s="37" t="str">
        <f t="shared" si="38"/>
        <v>19年月日</v>
      </c>
    </row>
    <row r="490" spans="12:16" x14ac:dyDescent="0.4">
      <c r="L490" s="37" t="str">
        <f t="shared" si="35"/>
        <v/>
      </c>
      <c r="M490" s="37" t="str">
        <f t="shared" si="36"/>
        <v/>
      </c>
      <c r="N490" s="37" t="str">
        <f t="shared" si="37"/>
        <v/>
      </c>
      <c r="O490" s="37" t="str">
        <f t="shared" si="39"/>
        <v/>
      </c>
      <c r="P490" s="37" t="str">
        <f t="shared" si="38"/>
        <v>19年月日</v>
      </c>
    </row>
    <row r="491" spans="12:16" x14ac:dyDescent="0.4">
      <c r="L491" s="37" t="str">
        <f t="shared" si="35"/>
        <v/>
      </c>
      <c r="M491" s="37" t="str">
        <f t="shared" si="36"/>
        <v/>
      </c>
      <c r="N491" s="37" t="str">
        <f t="shared" si="37"/>
        <v/>
      </c>
      <c r="O491" s="37" t="str">
        <f t="shared" si="39"/>
        <v/>
      </c>
      <c r="P491" s="37" t="str">
        <f t="shared" si="38"/>
        <v>19年月日</v>
      </c>
    </row>
    <row r="492" spans="12:16" x14ac:dyDescent="0.4">
      <c r="L492" s="37" t="str">
        <f t="shared" si="35"/>
        <v/>
      </c>
      <c r="M492" s="37" t="str">
        <f t="shared" si="36"/>
        <v/>
      </c>
      <c r="N492" s="37" t="str">
        <f t="shared" si="37"/>
        <v/>
      </c>
      <c r="O492" s="37" t="str">
        <f t="shared" si="39"/>
        <v/>
      </c>
      <c r="P492" s="37" t="str">
        <f t="shared" si="38"/>
        <v>19年月日</v>
      </c>
    </row>
    <row r="493" spans="12:16" x14ac:dyDescent="0.4">
      <c r="L493" s="37" t="str">
        <f t="shared" si="35"/>
        <v/>
      </c>
      <c r="M493" s="37" t="str">
        <f t="shared" si="36"/>
        <v/>
      </c>
      <c r="N493" s="37" t="str">
        <f t="shared" si="37"/>
        <v/>
      </c>
      <c r="O493" s="37" t="str">
        <f t="shared" si="39"/>
        <v/>
      </c>
      <c r="P493" s="37" t="str">
        <f t="shared" si="38"/>
        <v>19年月日</v>
      </c>
    </row>
    <row r="494" spans="12:16" x14ac:dyDescent="0.4">
      <c r="L494" s="37" t="str">
        <f t="shared" si="35"/>
        <v/>
      </c>
      <c r="M494" s="37" t="str">
        <f t="shared" si="36"/>
        <v/>
      </c>
      <c r="N494" s="37" t="str">
        <f t="shared" si="37"/>
        <v/>
      </c>
      <c r="O494" s="37" t="str">
        <f t="shared" si="39"/>
        <v/>
      </c>
      <c r="P494" s="37" t="str">
        <f t="shared" si="38"/>
        <v>19年月日</v>
      </c>
    </row>
    <row r="495" spans="12:16" x14ac:dyDescent="0.4">
      <c r="L495" s="37" t="str">
        <f t="shared" si="35"/>
        <v/>
      </c>
      <c r="M495" s="37" t="str">
        <f t="shared" si="36"/>
        <v/>
      </c>
      <c r="N495" s="37" t="str">
        <f t="shared" si="37"/>
        <v/>
      </c>
      <c r="O495" s="37" t="str">
        <f t="shared" si="39"/>
        <v/>
      </c>
      <c r="P495" s="37" t="str">
        <f t="shared" si="38"/>
        <v>19年月日</v>
      </c>
    </row>
    <row r="496" spans="12:16" x14ac:dyDescent="0.4">
      <c r="L496" s="37" t="str">
        <f t="shared" si="35"/>
        <v/>
      </c>
      <c r="M496" s="37" t="str">
        <f t="shared" si="36"/>
        <v/>
      </c>
      <c r="N496" s="37" t="str">
        <f t="shared" si="37"/>
        <v/>
      </c>
      <c r="O496" s="37" t="str">
        <f t="shared" si="39"/>
        <v/>
      </c>
      <c r="P496" s="37" t="str">
        <f t="shared" si="38"/>
        <v>19年月日</v>
      </c>
    </row>
    <row r="497" spans="12:16" x14ac:dyDescent="0.4">
      <c r="L497" s="37" t="str">
        <f t="shared" si="35"/>
        <v/>
      </c>
      <c r="M497" s="37" t="str">
        <f t="shared" si="36"/>
        <v/>
      </c>
      <c r="N497" s="37" t="str">
        <f t="shared" si="37"/>
        <v/>
      </c>
      <c r="O497" s="37" t="str">
        <f t="shared" si="39"/>
        <v/>
      </c>
      <c r="P497" s="37" t="str">
        <f t="shared" si="38"/>
        <v>19年月日</v>
      </c>
    </row>
    <row r="498" spans="12:16" x14ac:dyDescent="0.4">
      <c r="L498" s="37" t="str">
        <f t="shared" si="35"/>
        <v/>
      </c>
      <c r="M498" s="37" t="str">
        <f t="shared" si="36"/>
        <v/>
      </c>
      <c r="N498" s="37" t="str">
        <f t="shared" si="37"/>
        <v/>
      </c>
      <c r="O498" s="37" t="str">
        <f t="shared" si="39"/>
        <v/>
      </c>
      <c r="P498" s="37" t="str">
        <f t="shared" si="38"/>
        <v>19年月日</v>
      </c>
    </row>
    <row r="499" spans="12:16" x14ac:dyDescent="0.4">
      <c r="L499" s="37" t="str">
        <f t="shared" si="35"/>
        <v/>
      </c>
      <c r="M499" s="37" t="str">
        <f t="shared" si="36"/>
        <v/>
      </c>
      <c r="N499" s="37" t="str">
        <f t="shared" si="37"/>
        <v/>
      </c>
      <c r="O499" s="37" t="str">
        <f t="shared" si="39"/>
        <v/>
      </c>
      <c r="P499" s="37" t="str">
        <f t="shared" si="38"/>
        <v>19年月日</v>
      </c>
    </row>
    <row r="500" spans="12:16" x14ac:dyDescent="0.4">
      <c r="L500" s="37" t="str">
        <f t="shared" si="35"/>
        <v/>
      </c>
      <c r="M500" s="37" t="str">
        <f t="shared" si="36"/>
        <v/>
      </c>
      <c r="N500" s="37" t="str">
        <f t="shared" si="37"/>
        <v/>
      </c>
      <c r="O500" s="37" t="str">
        <f t="shared" si="39"/>
        <v/>
      </c>
      <c r="P500" s="37" t="str">
        <f t="shared" si="38"/>
        <v>19年月日</v>
      </c>
    </row>
    <row r="501" spans="12:16" x14ac:dyDescent="0.4">
      <c r="L501" s="37" t="str">
        <f t="shared" si="35"/>
        <v/>
      </c>
      <c r="M501" s="37" t="str">
        <f t="shared" si="36"/>
        <v/>
      </c>
      <c r="N501" s="37" t="str">
        <f t="shared" si="37"/>
        <v/>
      </c>
      <c r="O501" s="37" t="str">
        <f t="shared" si="39"/>
        <v/>
      </c>
      <c r="P501" s="37" t="str">
        <f t="shared" si="38"/>
        <v>19年月日</v>
      </c>
    </row>
    <row r="502" spans="12:16" x14ac:dyDescent="0.4">
      <c r="L502" s="37" t="str">
        <f t="shared" si="35"/>
        <v/>
      </c>
      <c r="M502" s="37" t="str">
        <f t="shared" si="36"/>
        <v/>
      </c>
      <c r="N502" s="37" t="str">
        <f t="shared" si="37"/>
        <v/>
      </c>
      <c r="O502" s="37" t="str">
        <f t="shared" si="39"/>
        <v/>
      </c>
      <c r="P502" s="37" t="str">
        <f t="shared" si="38"/>
        <v>19年月日</v>
      </c>
    </row>
    <row r="503" spans="12:16" x14ac:dyDescent="0.4">
      <c r="L503" s="37" t="str">
        <f t="shared" si="35"/>
        <v/>
      </c>
      <c r="M503" s="37" t="str">
        <f t="shared" si="36"/>
        <v/>
      </c>
      <c r="N503" s="37" t="str">
        <f t="shared" si="37"/>
        <v/>
      </c>
      <c r="O503" s="37" t="str">
        <f t="shared" si="39"/>
        <v/>
      </c>
      <c r="P503" s="37" t="str">
        <f t="shared" si="38"/>
        <v>19年月日</v>
      </c>
    </row>
    <row r="504" spans="12:16" x14ac:dyDescent="0.4">
      <c r="L504" s="37" t="str">
        <f t="shared" si="35"/>
        <v/>
      </c>
      <c r="M504" s="37" t="str">
        <f t="shared" si="36"/>
        <v/>
      </c>
      <c r="N504" s="37" t="str">
        <f t="shared" si="37"/>
        <v/>
      </c>
      <c r="O504" s="37" t="str">
        <f t="shared" si="39"/>
        <v/>
      </c>
      <c r="P504" s="37" t="str">
        <f t="shared" si="38"/>
        <v>19年月日</v>
      </c>
    </row>
    <row r="505" spans="12:16" x14ac:dyDescent="0.4">
      <c r="L505" s="37" t="str">
        <f t="shared" si="35"/>
        <v/>
      </c>
      <c r="M505" s="37" t="str">
        <f t="shared" si="36"/>
        <v/>
      </c>
      <c r="N505" s="37" t="str">
        <f t="shared" si="37"/>
        <v/>
      </c>
      <c r="O505" s="37" t="str">
        <f t="shared" si="39"/>
        <v/>
      </c>
      <c r="P505" s="37" t="str">
        <f t="shared" si="38"/>
        <v>19年月日</v>
      </c>
    </row>
    <row r="506" spans="12:16" x14ac:dyDescent="0.4">
      <c r="L506" s="37" t="str">
        <f t="shared" si="35"/>
        <v/>
      </c>
      <c r="M506" s="37" t="str">
        <f t="shared" si="36"/>
        <v/>
      </c>
      <c r="N506" s="37" t="str">
        <f t="shared" si="37"/>
        <v/>
      </c>
      <c r="O506" s="37" t="str">
        <f t="shared" si="39"/>
        <v/>
      </c>
      <c r="P506" s="37" t="str">
        <f t="shared" si="38"/>
        <v>19年月日</v>
      </c>
    </row>
    <row r="507" spans="12:16" x14ac:dyDescent="0.4">
      <c r="L507" s="37" t="str">
        <f t="shared" si="35"/>
        <v/>
      </c>
      <c r="M507" s="37" t="str">
        <f t="shared" si="36"/>
        <v/>
      </c>
      <c r="N507" s="37" t="str">
        <f t="shared" si="37"/>
        <v/>
      </c>
      <c r="O507" s="37" t="str">
        <f t="shared" si="39"/>
        <v/>
      </c>
      <c r="P507" s="37" t="str">
        <f t="shared" si="38"/>
        <v>19年月日</v>
      </c>
    </row>
    <row r="508" spans="12:16" x14ac:dyDescent="0.4">
      <c r="L508" s="37" t="str">
        <f t="shared" si="35"/>
        <v/>
      </c>
      <c r="M508" s="37" t="str">
        <f t="shared" si="36"/>
        <v/>
      </c>
      <c r="N508" s="37" t="str">
        <f t="shared" si="37"/>
        <v/>
      </c>
      <c r="O508" s="37" t="str">
        <f t="shared" si="39"/>
        <v/>
      </c>
      <c r="P508" s="37" t="str">
        <f t="shared" si="38"/>
        <v>19年月日</v>
      </c>
    </row>
    <row r="509" spans="12:16" x14ac:dyDescent="0.4">
      <c r="L509" s="37" t="str">
        <f t="shared" si="35"/>
        <v/>
      </c>
      <c r="M509" s="37" t="str">
        <f t="shared" si="36"/>
        <v/>
      </c>
      <c r="N509" s="37" t="str">
        <f t="shared" si="37"/>
        <v/>
      </c>
      <c r="O509" s="37" t="str">
        <f t="shared" si="39"/>
        <v/>
      </c>
      <c r="P509" s="37" t="str">
        <f t="shared" si="38"/>
        <v>19年月日</v>
      </c>
    </row>
    <row r="510" spans="12:16" x14ac:dyDescent="0.4">
      <c r="L510" s="37" t="str">
        <f t="shared" si="35"/>
        <v/>
      </c>
      <c r="M510" s="37" t="str">
        <f t="shared" si="36"/>
        <v/>
      </c>
      <c r="N510" s="37" t="str">
        <f t="shared" si="37"/>
        <v/>
      </c>
      <c r="O510" s="37" t="str">
        <f t="shared" si="39"/>
        <v/>
      </c>
      <c r="P510" s="37" t="str">
        <f t="shared" si="38"/>
        <v>19年月日</v>
      </c>
    </row>
    <row r="511" spans="12:16" x14ac:dyDescent="0.4">
      <c r="L511" s="37" t="str">
        <f t="shared" si="35"/>
        <v/>
      </c>
      <c r="M511" s="37" t="str">
        <f t="shared" si="36"/>
        <v/>
      </c>
      <c r="N511" s="37" t="str">
        <f t="shared" si="37"/>
        <v/>
      </c>
      <c r="O511" s="37" t="str">
        <f t="shared" si="39"/>
        <v/>
      </c>
      <c r="P511" s="37" t="str">
        <f t="shared" si="38"/>
        <v>19年月日</v>
      </c>
    </row>
    <row r="512" spans="12:16" x14ac:dyDescent="0.4">
      <c r="L512" s="37" t="str">
        <f t="shared" si="35"/>
        <v/>
      </c>
      <c r="M512" s="37" t="str">
        <f t="shared" si="36"/>
        <v/>
      </c>
      <c r="N512" s="37" t="str">
        <f t="shared" si="37"/>
        <v/>
      </c>
      <c r="O512" s="37" t="str">
        <f t="shared" si="39"/>
        <v/>
      </c>
      <c r="P512" s="37" t="str">
        <f t="shared" si="38"/>
        <v>19年月日</v>
      </c>
    </row>
    <row r="513" spans="12:16" x14ac:dyDescent="0.4">
      <c r="L513" s="37" t="str">
        <f t="shared" si="35"/>
        <v/>
      </c>
      <c r="M513" s="37" t="str">
        <f t="shared" si="36"/>
        <v/>
      </c>
      <c r="N513" s="37" t="str">
        <f t="shared" si="37"/>
        <v/>
      </c>
      <c r="O513" s="37" t="str">
        <f t="shared" si="39"/>
        <v/>
      </c>
      <c r="P513" s="37" t="str">
        <f t="shared" si="38"/>
        <v>19年月日</v>
      </c>
    </row>
    <row r="514" spans="12:16" x14ac:dyDescent="0.4">
      <c r="L514" s="37" t="str">
        <f t="shared" si="35"/>
        <v/>
      </c>
      <c r="M514" s="37" t="str">
        <f t="shared" si="36"/>
        <v/>
      </c>
      <c r="N514" s="37" t="str">
        <f t="shared" si="37"/>
        <v/>
      </c>
      <c r="O514" s="37" t="str">
        <f t="shared" si="39"/>
        <v/>
      </c>
      <c r="P514" s="37" t="str">
        <f t="shared" si="38"/>
        <v>19年月日</v>
      </c>
    </row>
    <row r="515" spans="12:16" x14ac:dyDescent="0.4">
      <c r="L515" s="37" t="str">
        <f t="shared" ref="L515:L578" si="40">IF($A515="","",$D515&amp;" ("&amp;$G515&amp;")")</f>
        <v/>
      </c>
      <c r="M515" s="37" t="str">
        <f t="shared" ref="M515:M578" si="41">IF($A515="","",LEFT($F515,2))</f>
        <v/>
      </c>
      <c r="N515" s="37" t="str">
        <f t="shared" ref="N515:N578" si="42">IF($A515="","",$J515&amp;" "&amp;$I515&amp;" ("&amp;$M515&amp;")")</f>
        <v/>
      </c>
      <c r="O515" s="37" t="str">
        <f t="shared" si="39"/>
        <v/>
      </c>
      <c r="P515" s="37" t="str">
        <f t="shared" ref="P515:P578" si="43">IF(LEFT($F515,1)="0","20","19")&amp;LEFT($F515,2)&amp;"年"&amp;MID($F515,3,2)&amp;"月"&amp;RIGHT($F515,2)&amp;"日"</f>
        <v>19年月日</v>
      </c>
    </row>
    <row r="516" spans="12:16" x14ac:dyDescent="0.4">
      <c r="L516" s="37" t="str">
        <f t="shared" si="40"/>
        <v/>
      </c>
      <c r="M516" s="37" t="str">
        <f t="shared" si="41"/>
        <v/>
      </c>
      <c r="N516" s="37" t="str">
        <f t="shared" si="42"/>
        <v/>
      </c>
      <c r="O516" s="37" t="str">
        <f t="shared" ref="O516:O579" si="44">IF($A516="","",$O515+1)</f>
        <v/>
      </c>
      <c r="P516" s="37" t="str">
        <f t="shared" si="43"/>
        <v>19年月日</v>
      </c>
    </row>
    <row r="517" spans="12:16" x14ac:dyDescent="0.4">
      <c r="L517" s="37" t="str">
        <f t="shared" si="40"/>
        <v/>
      </c>
      <c r="M517" s="37" t="str">
        <f t="shared" si="41"/>
        <v/>
      </c>
      <c r="N517" s="37" t="str">
        <f t="shared" si="42"/>
        <v/>
      </c>
      <c r="O517" s="37" t="str">
        <f t="shared" si="44"/>
        <v/>
      </c>
      <c r="P517" s="37" t="str">
        <f t="shared" si="43"/>
        <v>19年月日</v>
      </c>
    </row>
    <row r="518" spans="12:16" x14ac:dyDescent="0.4">
      <c r="L518" s="37" t="str">
        <f t="shared" si="40"/>
        <v/>
      </c>
      <c r="M518" s="37" t="str">
        <f t="shared" si="41"/>
        <v/>
      </c>
      <c r="N518" s="37" t="str">
        <f t="shared" si="42"/>
        <v/>
      </c>
      <c r="O518" s="37" t="str">
        <f t="shared" si="44"/>
        <v/>
      </c>
      <c r="P518" s="37" t="str">
        <f t="shared" si="43"/>
        <v>19年月日</v>
      </c>
    </row>
    <row r="519" spans="12:16" x14ac:dyDescent="0.4">
      <c r="L519" s="37" t="str">
        <f t="shared" si="40"/>
        <v/>
      </c>
      <c r="M519" s="37" t="str">
        <f t="shared" si="41"/>
        <v/>
      </c>
      <c r="N519" s="37" t="str">
        <f t="shared" si="42"/>
        <v/>
      </c>
      <c r="O519" s="37" t="str">
        <f t="shared" si="44"/>
        <v/>
      </c>
      <c r="P519" s="37" t="str">
        <f t="shared" si="43"/>
        <v>19年月日</v>
      </c>
    </row>
    <row r="520" spans="12:16" x14ac:dyDescent="0.4">
      <c r="L520" s="37" t="str">
        <f t="shared" si="40"/>
        <v/>
      </c>
      <c r="M520" s="37" t="str">
        <f t="shared" si="41"/>
        <v/>
      </c>
      <c r="N520" s="37" t="str">
        <f t="shared" si="42"/>
        <v/>
      </c>
      <c r="O520" s="37" t="str">
        <f t="shared" si="44"/>
        <v/>
      </c>
      <c r="P520" s="37" t="str">
        <f t="shared" si="43"/>
        <v>19年月日</v>
      </c>
    </row>
    <row r="521" spans="12:16" x14ac:dyDescent="0.4">
      <c r="L521" s="37" t="str">
        <f t="shared" si="40"/>
        <v/>
      </c>
      <c r="M521" s="37" t="str">
        <f t="shared" si="41"/>
        <v/>
      </c>
      <c r="N521" s="37" t="str">
        <f t="shared" si="42"/>
        <v/>
      </c>
      <c r="O521" s="37" t="str">
        <f t="shared" si="44"/>
        <v/>
      </c>
      <c r="P521" s="37" t="str">
        <f t="shared" si="43"/>
        <v>19年月日</v>
      </c>
    </row>
    <row r="522" spans="12:16" x14ac:dyDescent="0.4">
      <c r="L522" s="37" t="str">
        <f t="shared" si="40"/>
        <v/>
      </c>
      <c r="M522" s="37" t="str">
        <f t="shared" si="41"/>
        <v/>
      </c>
      <c r="N522" s="37" t="str">
        <f t="shared" si="42"/>
        <v/>
      </c>
      <c r="O522" s="37" t="str">
        <f t="shared" si="44"/>
        <v/>
      </c>
      <c r="P522" s="37" t="str">
        <f t="shared" si="43"/>
        <v>19年月日</v>
      </c>
    </row>
    <row r="523" spans="12:16" x14ac:dyDescent="0.4">
      <c r="L523" s="37" t="str">
        <f t="shared" si="40"/>
        <v/>
      </c>
      <c r="M523" s="37" t="str">
        <f t="shared" si="41"/>
        <v/>
      </c>
      <c r="N523" s="37" t="str">
        <f t="shared" si="42"/>
        <v/>
      </c>
      <c r="O523" s="37" t="str">
        <f t="shared" si="44"/>
        <v/>
      </c>
      <c r="P523" s="37" t="str">
        <f t="shared" si="43"/>
        <v>19年月日</v>
      </c>
    </row>
    <row r="524" spans="12:16" x14ac:dyDescent="0.4">
      <c r="L524" s="37" t="str">
        <f t="shared" si="40"/>
        <v/>
      </c>
      <c r="M524" s="37" t="str">
        <f t="shared" si="41"/>
        <v/>
      </c>
      <c r="N524" s="37" t="str">
        <f t="shared" si="42"/>
        <v/>
      </c>
      <c r="O524" s="37" t="str">
        <f t="shared" si="44"/>
        <v/>
      </c>
      <c r="P524" s="37" t="str">
        <f t="shared" si="43"/>
        <v>19年月日</v>
      </c>
    </row>
    <row r="525" spans="12:16" x14ac:dyDescent="0.4">
      <c r="L525" s="37" t="str">
        <f t="shared" si="40"/>
        <v/>
      </c>
      <c r="M525" s="37" t="str">
        <f t="shared" si="41"/>
        <v/>
      </c>
      <c r="N525" s="37" t="str">
        <f t="shared" si="42"/>
        <v/>
      </c>
      <c r="O525" s="37" t="str">
        <f t="shared" si="44"/>
        <v/>
      </c>
      <c r="P525" s="37" t="str">
        <f t="shared" si="43"/>
        <v>19年月日</v>
      </c>
    </row>
    <row r="526" spans="12:16" x14ac:dyDescent="0.4">
      <c r="L526" s="37" t="str">
        <f t="shared" si="40"/>
        <v/>
      </c>
      <c r="M526" s="37" t="str">
        <f t="shared" si="41"/>
        <v/>
      </c>
      <c r="N526" s="37" t="str">
        <f t="shared" si="42"/>
        <v/>
      </c>
      <c r="O526" s="37" t="str">
        <f t="shared" si="44"/>
        <v/>
      </c>
      <c r="P526" s="37" t="str">
        <f t="shared" si="43"/>
        <v>19年月日</v>
      </c>
    </row>
    <row r="527" spans="12:16" x14ac:dyDescent="0.4">
      <c r="L527" s="37" t="str">
        <f t="shared" si="40"/>
        <v/>
      </c>
      <c r="M527" s="37" t="str">
        <f t="shared" si="41"/>
        <v/>
      </c>
      <c r="N527" s="37" t="str">
        <f t="shared" si="42"/>
        <v/>
      </c>
      <c r="O527" s="37" t="str">
        <f t="shared" si="44"/>
        <v/>
      </c>
      <c r="P527" s="37" t="str">
        <f t="shared" si="43"/>
        <v>19年月日</v>
      </c>
    </row>
    <row r="528" spans="12:16" x14ac:dyDescent="0.4">
      <c r="L528" s="37" t="str">
        <f t="shared" si="40"/>
        <v/>
      </c>
      <c r="M528" s="37" t="str">
        <f t="shared" si="41"/>
        <v/>
      </c>
      <c r="N528" s="37" t="str">
        <f t="shared" si="42"/>
        <v/>
      </c>
      <c r="O528" s="37" t="str">
        <f t="shared" si="44"/>
        <v/>
      </c>
      <c r="P528" s="37" t="str">
        <f t="shared" si="43"/>
        <v>19年月日</v>
      </c>
    </row>
    <row r="529" spans="12:16" x14ac:dyDescent="0.4">
      <c r="L529" s="37" t="str">
        <f t="shared" si="40"/>
        <v/>
      </c>
      <c r="M529" s="37" t="str">
        <f t="shared" si="41"/>
        <v/>
      </c>
      <c r="N529" s="37" t="str">
        <f t="shared" si="42"/>
        <v/>
      </c>
      <c r="O529" s="37" t="str">
        <f t="shared" si="44"/>
        <v/>
      </c>
      <c r="P529" s="37" t="str">
        <f t="shared" si="43"/>
        <v>19年月日</v>
      </c>
    </row>
    <row r="530" spans="12:16" x14ac:dyDescent="0.4">
      <c r="L530" s="37" t="str">
        <f t="shared" si="40"/>
        <v/>
      </c>
      <c r="M530" s="37" t="str">
        <f t="shared" si="41"/>
        <v/>
      </c>
      <c r="N530" s="37" t="str">
        <f t="shared" si="42"/>
        <v/>
      </c>
      <c r="O530" s="37" t="str">
        <f t="shared" si="44"/>
        <v/>
      </c>
      <c r="P530" s="37" t="str">
        <f t="shared" si="43"/>
        <v>19年月日</v>
      </c>
    </row>
    <row r="531" spans="12:16" x14ac:dyDescent="0.4">
      <c r="L531" s="37" t="str">
        <f t="shared" si="40"/>
        <v/>
      </c>
      <c r="M531" s="37" t="str">
        <f t="shared" si="41"/>
        <v/>
      </c>
      <c r="N531" s="37" t="str">
        <f t="shared" si="42"/>
        <v/>
      </c>
      <c r="O531" s="37" t="str">
        <f t="shared" si="44"/>
        <v/>
      </c>
      <c r="P531" s="37" t="str">
        <f t="shared" si="43"/>
        <v>19年月日</v>
      </c>
    </row>
    <row r="532" spans="12:16" x14ac:dyDescent="0.4">
      <c r="L532" s="37" t="str">
        <f t="shared" si="40"/>
        <v/>
      </c>
      <c r="M532" s="37" t="str">
        <f t="shared" si="41"/>
        <v/>
      </c>
      <c r="N532" s="37" t="str">
        <f t="shared" si="42"/>
        <v/>
      </c>
      <c r="O532" s="37" t="str">
        <f t="shared" si="44"/>
        <v/>
      </c>
      <c r="P532" s="37" t="str">
        <f t="shared" si="43"/>
        <v>19年月日</v>
      </c>
    </row>
    <row r="533" spans="12:16" x14ac:dyDescent="0.4">
      <c r="L533" s="37" t="str">
        <f t="shared" si="40"/>
        <v/>
      </c>
      <c r="M533" s="37" t="str">
        <f t="shared" si="41"/>
        <v/>
      </c>
      <c r="N533" s="37" t="str">
        <f t="shared" si="42"/>
        <v/>
      </c>
      <c r="O533" s="37" t="str">
        <f t="shared" si="44"/>
        <v/>
      </c>
      <c r="P533" s="37" t="str">
        <f t="shared" si="43"/>
        <v>19年月日</v>
      </c>
    </row>
    <row r="534" spans="12:16" x14ac:dyDescent="0.4">
      <c r="L534" s="37" t="str">
        <f t="shared" si="40"/>
        <v/>
      </c>
      <c r="M534" s="37" t="str">
        <f t="shared" si="41"/>
        <v/>
      </c>
      <c r="N534" s="37" t="str">
        <f t="shared" si="42"/>
        <v/>
      </c>
      <c r="O534" s="37" t="str">
        <f t="shared" si="44"/>
        <v/>
      </c>
      <c r="P534" s="37" t="str">
        <f t="shared" si="43"/>
        <v>19年月日</v>
      </c>
    </row>
    <row r="535" spans="12:16" x14ac:dyDescent="0.4">
      <c r="L535" s="37" t="str">
        <f t="shared" si="40"/>
        <v/>
      </c>
      <c r="M535" s="37" t="str">
        <f t="shared" si="41"/>
        <v/>
      </c>
      <c r="N535" s="37" t="str">
        <f t="shared" si="42"/>
        <v/>
      </c>
      <c r="O535" s="37" t="str">
        <f t="shared" si="44"/>
        <v/>
      </c>
      <c r="P535" s="37" t="str">
        <f t="shared" si="43"/>
        <v>19年月日</v>
      </c>
    </row>
    <row r="536" spans="12:16" x14ac:dyDescent="0.4">
      <c r="L536" s="37" t="str">
        <f t="shared" si="40"/>
        <v/>
      </c>
      <c r="M536" s="37" t="str">
        <f t="shared" si="41"/>
        <v/>
      </c>
      <c r="N536" s="37" t="str">
        <f t="shared" si="42"/>
        <v/>
      </c>
      <c r="O536" s="37" t="str">
        <f t="shared" si="44"/>
        <v/>
      </c>
      <c r="P536" s="37" t="str">
        <f t="shared" si="43"/>
        <v>19年月日</v>
      </c>
    </row>
    <row r="537" spans="12:16" x14ac:dyDescent="0.4">
      <c r="L537" s="37" t="str">
        <f t="shared" si="40"/>
        <v/>
      </c>
      <c r="M537" s="37" t="str">
        <f t="shared" si="41"/>
        <v/>
      </c>
      <c r="N537" s="37" t="str">
        <f t="shared" si="42"/>
        <v/>
      </c>
      <c r="O537" s="37" t="str">
        <f t="shared" si="44"/>
        <v/>
      </c>
      <c r="P537" s="37" t="str">
        <f t="shared" si="43"/>
        <v>19年月日</v>
      </c>
    </row>
    <row r="538" spans="12:16" x14ac:dyDescent="0.4">
      <c r="L538" s="37" t="str">
        <f t="shared" si="40"/>
        <v/>
      </c>
      <c r="M538" s="37" t="str">
        <f t="shared" si="41"/>
        <v/>
      </c>
      <c r="N538" s="37" t="str">
        <f t="shared" si="42"/>
        <v/>
      </c>
      <c r="O538" s="37" t="str">
        <f t="shared" si="44"/>
        <v/>
      </c>
      <c r="P538" s="37" t="str">
        <f t="shared" si="43"/>
        <v>19年月日</v>
      </c>
    </row>
    <row r="539" spans="12:16" x14ac:dyDescent="0.4">
      <c r="L539" s="37" t="str">
        <f t="shared" si="40"/>
        <v/>
      </c>
      <c r="M539" s="37" t="str">
        <f t="shared" si="41"/>
        <v/>
      </c>
      <c r="N539" s="37" t="str">
        <f t="shared" si="42"/>
        <v/>
      </c>
      <c r="O539" s="37" t="str">
        <f t="shared" si="44"/>
        <v/>
      </c>
      <c r="P539" s="37" t="str">
        <f t="shared" si="43"/>
        <v>19年月日</v>
      </c>
    </row>
    <row r="540" spans="12:16" x14ac:dyDescent="0.4">
      <c r="L540" s="37" t="str">
        <f t="shared" si="40"/>
        <v/>
      </c>
      <c r="M540" s="37" t="str">
        <f t="shared" si="41"/>
        <v/>
      </c>
      <c r="N540" s="37" t="str">
        <f t="shared" si="42"/>
        <v/>
      </c>
      <c r="O540" s="37" t="str">
        <f t="shared" si="44"/>
        <v/>
      </c>
      <c r="P540" s="37" t="str">
        <f t="shared" si="43"/>
        <v>19年月日</v>
      </c>
    </row>
    <row r="541" spans="12:16" x14ac:dyDescent="0.4">
      <c r="L541" s="37" t="str">
        <f t="shared" si="40"/>
        <v/>
      </c>
      <c r="M541" s="37" t="str">
        <f t="shared" si="41"/>
        <v/>
      </c>
      <c r="N541" s="37" t="str">
        <f t="shared" si="42"/>
        <v/>
      </c>
      <c r="O541" s="37" t="str">
        <f t="shared" si="44"/>
        <v/>
      </c>
      <c r="P541" s="37" t="str">
        <f t="shared" si="43"/>
        <v>19年月日</v>
      </c>
    </row>
    <row r="542" spans="12:16" x14ac:dyDescent="0.4">
      <c r="L542" s="37" t="str">
        <f t="shared" si="40"/>
        <v/>
      </c>
      <c r="M542" s="37" t="str">
        <f t="shared" si="41"/>
        <v/>
      </c>
      <c r="N542" s="37" t="str">
        <f t="shared" si="42"/>
        <v/>
      </c>
      <c r="O542" s="37" t="str">
        <f t="shared" si="44"/>
        <v/>
      </c>
      <c r="P542" s="37" t="str">
        <f t="shared" si="43"/>
        <v>19年月日</v>
      </c>
    </row>
    <row r="543" spans="12:16" x14ac:dyDescent="0.4">
      <c r="L543" s="37" t="str">
        <f t="shared" si="40"/>
        <v/>
      </c>
      <c r="M543" s="37" t="str">
        <f t="shared" si="41"/>
        <v/>
      </c>
      <c r="N543" s="37" t="str">
        <f t="shared" si="42"/>
        <v/>
      </c>
      <c r="O543" s="37" t="str">
        <f t="shared" si="44"/>
        <v/>
      </c>
      <c r="P543" s="37" t="str">
        <f t="shared" si="43"/>
        <v>19年月日</v>
      </c>
    </row>
    <row r="544" spans="12:16" x14ac:dyDescent="0.4">
      <c r="L544" s="37" t="str">
        <f t="shared" si="40"/>
        <v/>
      </c>
      <c r="M544" s="37" t="str">
        <f t="shared" si="41"/>
        <v/>
      </c>
      <c r="N544" s="37" t="str">
        <f t="shared" si="42"/>
        <v/>
      </c>
      <c r="O544" s="37" t="str">
        <f t="shared" si="44"/>
        <v/>
      </c>
      <c r="P544" s="37" t="str">
        <f t="shared" si="43"/>
        <v>19年月日</v>
      </c>
    </row>
    <row r="545" spans="12:16" x14ac:dyDescent="0.4">
      <c r="L545" s="37" t="str">
        <f t="shared" si="40"/>
        <v/>
      </c>
      <c r="M545" s="37" t="str">
        <f t="shared" si="41"/>
        <v/>
      </c>
      <c r="N545" s="37" t="str">
        <f t="shared" si="42"/>
        <v/>
      </c>
      <c r="O545" s="37" t="str">
        <f t="shared" si="44"/>
        <v/>
      </c>
      <c r="P545" s="37" t="str">
        <f t="shared" si="43"/>
        <v>19年月日</v>
      </c>
    </row>
    <row r="546" spans="12:16" x14ac:dyDescent="0.4">
      <c r="L546" s="37" t="str">
        <f t="shared" si="40"/>
        <v/>
      </c>
      <c r="M546" s="37" t="str">
        <f t="shared" si="41"/>
        <v/>
      </c>
      <c r="N546" s="37" t="str">
        <f t="shared" si="42"/>
        <v/>
      </c>
      <c r="O546" s="37" t="str">
        <f t="shared" si="44"/>
        <v/>
      </c>
      <c r="P546" s="37" t="str">
        <f t="shared" si="43"/>
        <v>19年月日</v>
      </c>
    </row>
    <row r="547" spans="12:16" x14ac:dyDescent="0.4">
      <c r="L547" s="37" t="str">
        <f t="shared" si="40"/>
        <v/>
      </c>
      <c r="M547" s="37" t="str">
        <f t="shared" si="41"/>
        <v/>
      </c>
      <c r="N547" s="37" t="str">
        <f t="shared" si="42"/>
        <v/>
      </c>
      <c r="O547" s="37" t="str">
        <f t="shared" si="44"/>
        <v/>
      </c>
      <c r="P547" s="37" t="str">
        <f t="shared" si="43"/>
        <v>19年月日</v>
      </c>
    </row>
    <row r="548" spans="12:16" x14ac:dyDescent="0.4">
      <c r="L548" s="37" t="str">
        <f t="shared" si="40"/>
        <v/>
      </c>
      <c r="M548" s="37" t="str">
        <f t="shared" si="41"/>
        <v/>
      </c>
      <c r="N548" s="37" t="str">
        <f t="shared" si="42"/>
        <v/>
      </c>
      <c r="O548" s="37" t="str">
        <f t="shared" si="44"/>
        <v/>
      </c>
      <c r="P548" s="37" t="str">
        <f t="shared" si="43"/>
        <v>19年月日</v>
      </c>
    </row>
    <row r="549" spans="12:16" x14ac:dyDescent="0.4">
      <c r="L549" s="37" t="str">
        <f t="shared" si="40"/>
        <v/>
      </c>
      <c r="M549" s="37" t="str">
        <f t="shared" si="41"/>
        <v/>
      </c>
      <c r="N549" s="37" t="str">
        <f t="shared" si="42"/>
        <v/>
      </c>
      <c r="O549" s="37" t="str">
        <f t="shared" si="44"/>
        <v/>
      </c>
      <c r="P549" s="37" t="str">
        <f t="shared" si="43"/>
        <v>19年月日</v>
      </c>
    </row>
    <row r="550" spans="12:16" x14ac:dyDescent="0.4">
      <c r="L550" s="37" t="str">
        <f t="shared" si="40"/>
        <v/>
      </c>
      <c r="M550" s="37" t="str">
        <f t="shared" si="41"/>
        <v/>
      </c>
      <c r="N550" s="37" t="str">
        <f t="shared" si="42"/>
        <v/>
      </c>
      <c r="O550" s="37" t="str">
        <f t="shared" si="44"/>
        <v/>
      </c>
      <c r="P550" s="37" t="str">
        <f t="shared" si="43"/>
        <v>19年月日</v>
      </c>
    </row>
    <row r="551" spans="12:16" x14ac:dyDescent="0.4">
      <c r="L551" s="37" t="str">
        <f t="shared" si="40"/>
        <v/>
      </c>
      <c r="M551" s="37" t="str">
        <f t="shared" si="41"/>
        <v/>
      </c>
      <c r="N551" s="37" t="str">
        <f t="shared" si="42"/>
        <v/>
      </c>
      <c r="O551" s="37" t="str">
        <f t="shared" si="44"/>
        <v/>
      </c>
      <c r="P551" s="37" t="str">
        <f t="shared" si="43"/>
        <v>19年月日</v>
      </c>
    </row>
    <row r="552" spans="12:16" x14ac:dyDescent="0.4">
      <c r="L552" s="37" t="str">
        <f t="shared" si="40"/>
        <v/>
      </c>
      <c r="M552" s="37" t="str">
        <f t="shared" si="41"/>
        <v/>
      </c>
      <c r="N552" s="37" t="str">
        <f t="shared" si="42"/>
        <v/>
      </c>
      <c r="O552" s="37" t="str">
        <f t="shared" si="44"/>
        <v/>
      </c>
      <c r="P552" s="37" t="str">
        <f t="shared" si="43"/>
        <v>19年月日</v>
      </c>
    </row>
    <row r="553" spans="12:16" x14ac:dyDescent="0.4">
      <c r="L553" s="37" t="str">
        <f t="shared" si="40"/>
        <v/>
      </c>
      <c r="M553" s="37" t="str">
        <f t="shared" si="41"/>
        <v/>
      </c>
      <c r="N553" s="37" t="str">
        <f t="shared" si="42"/>
        <v/>
      </c>
      <c r="O553" s="37" t="str">
        <f t="shared" si="44"/>
        <v/>
      </c>
      <c r="P553" s="37" t="str">
        <f t="shared" si="43"/>
        <v>19年月日</v>
      </c>
    </row>
    <row r="554" spans="12:16" x14ac:dyDescent="0.4">
      <c r="L554" s="37" t="str">
        <f t="shared" si="40"/>
        <v/>
      </c>
      <c r="M554" s="37" t="str">
        <f t="shared" si="41"/>
        <v/>
      </c>
      <c r="N554" s="37" t="str">
        <f t="shared" si="42"/>
        <v/>
      </c>
      <c r="O554" s="37" t="str">
        <f t="shared" si="44"/>
        <v/>
      </c>
      <c r="P554" s="37" t="str">
        <f t="shared" si="43"/>
        <v>19年月日</v>
      </c>
    </row>
    <row r="555" spans="12:16" x14ac:dyDescent="0.4">
      <c r="L555" s="37" t="str">
        <f t="shared" si="40"/>
        <v/>
      </c>
      <c r="M555" s="37" t="str">
        <f t="shared" si="41"/>
        <v/>
      </c>
      <c r="N555" s="37" t="str">
        <f t="shared" si="42"/>
        <v/>
      </c>
      <c r="O555" s="37" t="str">
        <f t="shared" si="44"/>
        <v/>
      </c>
      <c r="P555" s="37" t="str">
        <f t="shared" si="43"/>
        <v>19年月日</v>
      </c>
    </row>
    <row r="556" spans="12:16" x14ac:dyDescent="0.4">
      <c r="L556" s="37" t="str">
        <f t="shared" si="40"/>
        <v/>
      </c>
      <c r="M556" s="37" t="str">
        <f t="shared" si="41"/>
        <v/>
      </c>
      <c r="N556" s="37" t="str">
        <f t="shared" si="42"/>
        <v/>
      </c>
      <c r="O556" s="37" t="str">
        <f t="shared" si="44"/>
        <v/>
      </c>
      <c r="P556" s="37" t="str">
        <f t="shared" si="43"/>
        <v>19年月日</v>
      </c>
    </row>
    <row r="557" spans="12:16" x14ac:dyDescent="0.4">
      <c r="L557" s="37" t="str">
        <f t="shared" si="40"/>
        <v/>
      </c>
      <c r="M557" s="37" t="str">
        <f t="shared" si="41"/>
        <v/>
      </c>
      <c r="N557" s="37" t="str">
        <f t="shared" si="42"/>
        <v/>
      </c>
      <c r="O557" s="37" t="str">
        <f t="shared" si="44"/>
        <v/>
      </c>
      <c r="P557" s="37" t="str">
        <f t="shared" si="43"/>
        <v>19年月日</v>
      </c>
    </row>
    <row r="558" spans="12:16" x14ac:dyDescent="0.4">
      <c r="L558" s="37" t="str">
        <f t="shared" si="40"/>
        <v/>
      </c>
      <c r="M558" s="37" t="str">
        <f t="shared" si="41"/>
        <v/>
      </c>
      <c r="N558" s="37" t="str">
        <f t="shared" si="42"/>
        <v/>
      </c>
      <c r="O558" s="37" t="str">
        <f t="shared" si="44"/>
        <v/>
      </c>
      <c r="P558" s="37" t="str">
        <f t="shared" si="43"/>
        <v>19年月日</v>
      </c>
    </row>
    <row r="559" spans="12:16" x14ac:dyDescent="0.4">
      <c r="L559" s="37" t="str">
        <f t="shared" si="40"/>
        <v/>
      </c>
      <c r="M559" s="37" t="str">
        <f t="shared" si="41"/>
        <v/>
      </c>
      <c r="N559" s="37" t="str">
        <f t="shared" si="42"/>
        <v/>
      </c>
      <c r="O559" s="37" t="str">
        <f t="shared" si="44"/>
        <v/>
      </c>
      <c r="P559" s="37" t="str">
        <f t="shared" si="43"/>
        <v>19年月日</v>
      </c>
    </row>
    <row r="560" spans="12:16" x14ac:dyDescent="0.4">
      <c r="L560" s="37" t="str">
        <f t="shared" si="40"/>
        <v/>
      </c>
      <c r="M560" s="37" t="str">
        <f t="shared" si="41"/>
        <v/>
      </c>
      <c r="N560" s="37" t="str">
        <f t="shared" si="42"/>
        <v/>
      </c>
      <c r="O560" s="37" t="str">
        <f t="shared" si="44"/>
        <v/>
      </c>
      <c r="P560" s="37" t="str">
        <f t="shared" si="43"/>
        <v>19年月日</v>
      </c>
    </row>
    <row r="561" spans="12:16" x14ac:dyDescent="0.4">
      <c r="L561" s="37" t="str">
        <f t="shared" si="40"/>
        <v/>
      </c>
      <c r="M561" s="37" t="str">
        <f t="shared" si="41"/>
        <v/>
      </c>
      <c r="N561" s="37" t="str">
        <f t="shared" si="42"/>
        <v/>
      </c>
      <c r="O561" s="37" t="str">
        <f t="shared" si="44"/>
        <v/>
      </c>
      <c r="P561" s="37" t="str">
        <f t="shared" si="43"/>
        <v>19年月日</v>
      </c>
    </row>
    <row r="562" spans="12:16" x14ac:dyDescent="0.4">
      <c r="L562" s="37" t="str">
        <f t="shared" si="40"/>
        <v/>
      </c>
      <c r="M562" s="37" t="str">
        <f t="shared" si="41"/>
        <v/>
      </c>
      <c r="N562" s="37" t="str">
        <f t="shared" si="42"/>
        <v/>
      </c>
      <c r="O562" s="37" t="str">
        <f t="shared" si="44"/>
        <v/>
      </c>
      <c r="P562" s="37" t="str">
        <f t="shared" si="43"/>
        <v>19年月日</v>
      </c>
    </row>
    <row r="563" spans="12:16" x14ac:dyDescent="0.4">
      <c r="L563" s="37" t="str">
        <f t="shared" si="40"/>
        <v/>
      </c>
      <c r="M563" s="37" t="str">
        <f t="shared" si="41"/>
        <v/>
      </c>
      <c r="N563" s="37" t="str">
        <f t="shared" si="42"/>
        <v/>
      </c>
      <c r="O563" s="37" t="str">
        <f t="shared" si="44"/>
        <v/>
      </c>
      <c r="P563" s="37" t="str">
        <f t="shared" si="43"/>
        <v>19年月日</v>
      </c>
    </row>
    <row r="564" spans="12:16" x14ac:dyDescent="0.4">
      <c r="L564" s="37" t="str">
        <f t="shared" si="40"/>
        <v/>
      </c>
      <c r="M564" s="37" t="str">
        <f t="shared" si="41"/>
        <v/>
      </c>
      <c r="N564" s="37" t="str">
        <f t="shared" si="42"/>
        <v/>
      </c>
      <c r="O564" s="37" t="str">
        <f t="shared" si="44"/>
        <v/>
      </c>
      <c r="P564" s="37" t="str">
        <f t="shared" si="43"/>
        <v>19年月日</v>
      </c>
    </row>
    <row r="565" spans="12:16" x14ac:dyDescent="0.4">
      <c r="L565" s="37" t="str">
        <f t="shared" si="40"/>
        <v/>
      </c>
      <c r="M565" s="37" t="str">
        <f t="shared" si="41"/>
        <v/>
      </c>
      <c r="N565" s="37" t="str">
        <f t="shared" si="42"/>
        <v/>
      </c>
      <c r="O565" s="37" t="str">
        <f t="shared" si="44"/>
        <v/>
      </c>
      <c r="P565" s="37" t="str">
        <f t="shared" si="43"/>
        <v>19年月日</v>
      </c>
    </row>
    <row r="566" spans="12:16" x14ac:dyDescent="0.4">
      <c r="L566" s="37" t="str">
        <f t="shared" si="40"/>
        <v/>
      </c>
      <c r="M566" s="37" t="str">
        <f t="shared" si="41"/>
        <v/>
      </c>
      <c r="N566" s="37" t="str">
        <f t="shared" si="42"/>
        <v/>
      </c>
      <c r="O566" s="37" t="str">
        <f t="shared" si="44"/>
        <v/>
      </c>
      <c r="P566" s="37" t="str">
        <f t="shared" si="43"/>
        <v>19年月日</v>
      </c>
    </row>
    <row r="567" spans="12:16" x14ac:dyDescent="0.4">
      <c r="L567" s="37" t="str">
        <f t="shared" si="40"/>
        <v/>
      </c>
      <c r="M567" s="37" t="str">
        <f t="shared" si="41"/>
        <v/>
      </c>
      <c r="N567" s="37" t="str">
        <f t="shared" si="42"/>
        <v/>
      </c>
      <c r="O567" s="37" t="str">
        <f t="shared" si="44"/>
        <v/>
      </c>
      <c r="P567" s="37" t="str">
        <f t="shared" si="43"/>
        <v>19年月日</v>
      </c>
    </row>
    <row r="568" spans="12:16" x14ac:dyDescent="0.4">
      <c r="L568" s="37" t="str">
        <f t="shared" si="40"/>
        <v/>
      </c>
      <c r="M568" s="37" t="str">
        <f t="shared" si="41"/>
        <v/>
      </c>
      <c r="N568" s="37" t="str">
        <f t="shared" si="42"/>
        <v/>
      </c>
      <c r="O568" s="37" t="str">
        <f t="shared" si="44"/>
        <v/>
      </c>
      <c r="P568" s="37" t="str">
        <f t="shared" si="43"/>
        <v>19年月日</v>
      </c>
    </row>
    <row r="569" spans="12:16" x14ac:dyDescent="0.4">
      <c r="L569" s="37" t="str">
        <f t="shared" si="40"/>
        <v/>
      </c>
      <c r="M569" s="37" t="str">
        <f t="shared" si="41"/>
        <v/>
      </c>
      <c r="N569" s="37" t="str">
        <f t="shared" si="42"/>
        <v/>
      </c>
      <c r="O569" s="37" t="str">
        <f t="shared" si="44"/>
        <v/>
      </c>
      <c r="P569" s="37" t="str">
        <f t="shared" si="43"/>
        <v>19年月日</v>
      </c>
    </row>
    <row r="570" spans="12:16" x14ac:dyDescent="0.4">
      <c r="L570" s="37" t="str">
        <f t="shared" si="40"/>
        <v/>
      </c>
      <c r="M570" s="37" t="str">
        <f t="shared" si="41"/>
        <v/>
      </c>
      <c r="N570" s="37" t="str">
        <f t="shared" si="42"/>
        <v/>
      </c>
      <c r="O570" s="37" t="str">
        <f t="shared" si="44"/>
        <v/>
      </c>
      <c r="P570" s="37" t="str">
        <f t="shared" si="43"/>
        <v>19年月日</v>
      </c>
    </row>
    <row r="571" spans="12:16" x14ac:dyDescent="0.4">
      <c r="L571" s="37" t="str">
        <f t="shared" si="40"/>
        <v/>
      </c>
      <c r="M571" s="37" t="str">
        <f t="shared" si="41"/>
        <v/>
      </c>
      <c r="N571" s="37" t="str">
        <f t="shared" si="42"/>
        <v/>
      </c>
      <c r="O571" s="37" t="str">
        <f t="shared" si="44"/>
        <v/>
      </c>
      <c r="P571" s="37" t="str">
        <f t="shared" si="43"/>
        <v>19年月日</v>
      </c>
    </row>
    <row r="572" spans="12:16" x14ac:dyDescent="0.4">
      <c r="L572" s="37" t="str">
        <f t="shared" si="40"/>
        <v/>
      </c>
      <c r="M572" s="37" t="str">
        <f t="shared" si="41"/>
        <v/>
      </c>
      <c r="N572" s="37" t="str">
        <f t="shared" si="42"/>
        <v/>
      </c>
      <c r="O572" s="37" t="str">
        <f t="shared" si="44"/>
        <v/>
      </c>
      <c r="P572" s="37" t="str">
        <f t="shared" si="43"/>
        <v>19年月日</v>
      </c>
    </row>
    <row r="573" spans="12:16" x14ac:dyDescent="0.4">
      <c r="L573" s="37" t="str">
        <f t="shared" si="40"/>
        <v/>
      </c>
      <c r="M573" s="37" t="str">
        <f t="shared" si="41"/>
        <v/>
      </c>
      <c r="N573" s="37" t="str">
        <f t="shared" si="42"/>
        <v/>
      </c>
      <c r="O573" s="37" t="str">
        <f t="shared" si="44"/>
        <v/>
      </c>
      <c r="P573" s="37" t="str">
        <f t="shared" si="43"/>
        <v>19年月日</v>
      </c>
    </row>
    <row r="574" spans="12:16" x14ac:dyDescent="0.4">
      <c r="L574" s="37" t="str">
        <f t="shared" si="40"/>
        <v/>
      </c>
      <c r="M574" s="37" t="str">
        <f t="shared" si="41"/>
        <v/>
      </c>
      <c r="N574" s="37" t="str">
        <f t="shared" si="42"/>
        <v/>
      </c>
      <c r="O574" s="37" t="str">
        <f t="shared" si="44"/>
        <v/>
      </c>
      <c r="P574" s="37" t="str">
        <f t="shared" si="43"/>
        <v>19年月日</v>
      </c>
    </row>
    <row r="575" spans="12:16" x14ac:dyDescent="0.4">
      <c r="L575" s="37" t="str">
        <f t="shared" si="40"/>
        <v/>
      </c>
      <c r="M575" s="37" t="str">
        <f t="shared" si="41"/>
        <v/>
      </c>
      <c r="N575" s="37" t="str">
        <f t="shared" si="42"/>
        <v/>
      </c>
      <c r="O575" s="37" t="str">
        <f t="shared" si="44"/>
        <v/>
      </c>
      <c r="P575" s="37" t="str">
        <f t="shared" si="43"/>
        <v>19年月日</v>
      </c>
    </row>
    <row r="576" spans="12:16" x14ac:dyDescent="0.4">
      <c r="L576" s="37" t="str">
        <f t="shared" si="40"/>
        <v/>
      </c>
      <c r="M576" s="37" t="str">
        <f t="shared" si="41"/>
        <v/>
      </c>
      <c r="N576" s="37" t="str">
        <f t="shared" si="42"/>
        <v/>
      </c>
      <c r="O576" s="37" t="str">
        <f t="shared" si="44"/>
        <v/>
      </c>
      <c r="P576" s="37" t="str">
        <f t="shared" si="43"/>
        <v>19年月日</v>
      </c>
    </row>
    <row r="577" spans="12:16" x14ac:dyDescent="0.4">
      <c r="L577" s="37" t="str">
        <f t="shared" si="40"/>
        <v/>
      </c>
      <c r="M577" s="37" t="str">
        <f t="shared" si="41"/>
        <v/>
      </c>
      <c r="N577" s="37" t="str">
        <f t="shared" si="42"/>
        <v/>
      </c>
      <c r="O577" s="37" t="str">
        <f t="shared" si="44"/>
        <v/>
      </c>
      <c r="P577" s="37" t="str">
        <f t="shared" si="43"/>
        <v>19年月日</v>
      </c>
    </row>
    <row r="578" spans="12:16" x14ac:dyDescent="0.4">
      <c r="L578" s="37" t="str">
        <f t="shared" si="40"/>
        <v/>
      </c>
      <c r="M578" s="37" t="str">
        <f t="shared" si="41"/>
        <v/>
      </c>
      <c r="N578" s="37" t="str">
        <f t="shared" si="42"/>
        <v/>
      </c>
      <c r="O578" s="37" t="str">
        <f t="shared" si="44"/>
        <v/>
      </c>
      <c r="P578" s="37" t="str">
        <f t="shared" si="43"/>
        <v>19年月日</v>
      </c>
    </row>
    <row r="579" spans="12:16" x14ac:dyDescent="0.4">
      <c r="L579" s="37" t="str">
        <f t="shared" ref="L579:L642" si="45">IF($A579="","",$D579&amp;" ("&amp;$G579&amp;")")</f>
        <v/>
      </c>
      <c r="M579" s="37" t="str">
        <f t="shared" ref="M579:M642" si="46">IF($A579="","",LEFT($F579,2))</f>
        <v/>
      </c>
      <c r="N579" s="37" t="str">
        <f t="shared" ref="N579:N642" si="47">IF($A579="","",$J579&amp;" "&amp;$I579&amp;" ("&amp;$M579&amp;")")</f>
        <v/>
      </c>
      <c r="O579" s="37" t="str">
        <f t="shared" si="44"/>
        <v/>
      </c>
      <c r="P579" s="37" t="str">
        <f t="shared" ref="P579:P642" si="48">IF(LEFT($F579,1)="0","20","19")&amp;LEFT($F579,2)&amp;"年"&amp;MID($F579,3,2)&amp;"月"&amp;RIGHT($F579,2)&amp;"日"</f>
        <v>19年月日</v>
      </c>
    </row>
    <row r="580" spans="12:16" x14ac:dyDescent="0.4">
      <c r="L580" s="37" t="str">
        <f t="shared" si="45"/>
        <v/>
      </c>
      <c r="M580" s="37" t="str">
        <f t="shared" si="46"/>
        <v/>
      </c>
      <c r="N580" s="37" t="str">
        <f t="shared" si="47"/>
        <v/>
      </c>
      <c r="O580" s="37" t="str">
        <f t="shared" ref="O580:O643" si="49">IF($A580="","",$O579+1)</f>
        <v/>
      </c>
      <c r="P580" s="37" t="str">
        <f t="shared" si="48"/>
        <v>19年月日</v>
      </c>
    </row>
    <row r="581" spans="12:16" x14ac:dyDescent="0.4">
      <c r="L581" s="37" t="str">
        <f t="shared" si="45"/>
        <v/>
      </c>
      <c r="M581" s="37" t="str">
        <f t="shared" si="46"/>
        <v/>
      </c>
      <c r="N581" s="37" t="str">
        <f t="shared" si="47"/>
        <v/>
      </c>
      <c r="O581" s="37" t="str">
        <f t="shared" si="49"/>
        <v/>
      </c>
      <c r="P581" s="37" t="str">
        <f t="shared" si="48"/>
        <v>19年月日</v>
      </c>
    </row>
    <row r="582" spans="12:16" x14ac:dyDescent="0.4">
      <c r="L582" s="37" t="str">
        <f t="shared" si="45"/>
        <v/>
      </c>
      <c r="M582" s="37" t="str">
        <f t="shared" si="46"/>
        <v/>
      </c>
      <c r="N582" s="37" t="str">
        <f t="shared" si="47"/>
        <v/>
      </c>
      <c r="O582" s="37" t="str">
        <f t="shared" si="49"/>
        <v/>
      </c>
      <c r="P582" s="37" t="str">
        <f t="shared" si="48"/>
        <v>19年月日</v>
      </c>
    </row>
    <row r="583" spans="12:16" x14ac:dyDescent="0.4">
      <c r="L583" s="37" t="str">
        <f t="shared" si="45"/>
        <v/>
      </c>
      <c r="M583" s="37" t="str">
        <f t="shared" si="46"/>
        <v/>
      </c>
      <c r="N583" s="37" t="str">
        <f t="shared" si="47"/>
        <v/>
      </c>
      <c r="O583" s="37" t="str">
        <f t="shared" si="49"/>
        <v/>
      </c>
      <c r="P583" s="37" t="str">
        <f t="shared" si="48"/>
        <v>19年月日</v>
      </c>
    </row>
    <row r="584" spans="12:16" x14ac:dyDescent="0.4">
      <c r="L584" s="37" t="str">
        <f t="shared" si="45"/>
        <v/>
      </c>
      <c r="M584" s="37" t="str">
        <f t="shared" si="46"/>
        <v/>
      </c>
      <c r="N584" s="37" t="str">
        <f t="shared" si="47"/>
        <v/>
      </c>
      <c r="O584" s="37" t="str">
        <f t="shared" si="49"/>
        <v/>
      </c>
      <c r="P584" s="37" t="str">
        <f t="shared" si="48"/>
        <v>19年月日</v>
      </c>
    </row>
    <row r="585" spans="12:16" x14ac:dyDescent="0.4">
      <c r="L585" s="37" t="str">
        <f t="shared" si="45"/>
        <v/>
      </c>
      <c r="M585" s="37" t="str">
        <f t="shared" si="46"/>
        <v/>
      </c>
      <c r="N585" s="37" t="str">
        <f t="shared" si="47"/>
        <v/>
      </c>
      <c r="O585" s="37" t="str">
        <f t="shared" si="49"/>
        <v/>
      </c>
      <c r="P585" s="37" t="str">
        <f t="shared" si="48"/>
        <v>19年月日</v>
      </c>
    </row>
    <row r="586" spans="12:16" x14ac:dyDescent="0.4">
      <c r="L586" s="37" t="str">
        <f t="shared" si="45"/>
        <v/>
      </c>
      <c r="M586" s="37" t="str">
        <f t="shared" si="46"/>
        <v/>
      </c>
      <c r="N586" s="37" t="str">
        <f t="shared" si="47"/>
        <v/>
      </c>
      <c r="O586" s="37" t="str">
        <f t="shared" si="49"/>
        <v/>
      </c>
      <c r="P586" s="37" t="str">
        <f t="shared" si="48"/>
        <v>19年月日</v>
      </c>
    </row>
    <row r="587" spans="12:16" x14ac:dyDescent="0.4">
      <c r="L587" s="37" t="str">
        <f t="shared" si="45"/>
        <v/>
      </c>
      <c r="M587" s="37" t="str">
        <f t="shared" si="46"/>
        <v/>
      </c>
      <c r="N587" s="37" t="str">
        <f t="shared" si="47"/>
        <v/>
      </c>
      <c r="O587" s="37" t="str">
        <f t="shared" si="49"/>
        <v/>
      </c>
      <c r="P587" s="37" t="str">
        <f t="shared" si="48"/>
        <v>19年月日</v>
      </c>
    </row>
    <row r="588" spans="12:16" x14ac:dyDescent="0.4">
      <c r="L588" s="37" t="str">
        <f t="shared" si="45"/>
        <v/>
      </c>
      <c r="M588" s="37" t="str">
        <f t="shared" si="46"/>
        <v/>
      </c>
      <c r="N588" s="37" t="str">
        <f t="shared" si="47"/>
        <v/>
      </c>
      <c r="O588" s="37" t="str">
        <f t="shared" si="49"/>
        <v/>
      </c>
      <c r="P588" s="37" t="str">
        <f t="shared" si="48"/>
        <v>19年月日</v>
      </c>
    </row>
    <row r="589" spans="12:16" x14ac:dyDescent="0.4">
      <c r="L589" s="37" t="str">
        <f t="shared" si="45"/>
        <v/>
      </c>
      <c r="M589" s="37" t="str">
        <f t="shared" si="46"/>
        <v/>
      </c>
      <c r="N589" s="37" t="str">
        <f t="shared" si="47"/>
        <v/>
      </c>
      <c r="O589" s="37" t="str">
        <f t="shared" si="49"/>
        <v/>
      </c>
      <c r="P589" s="37" t="str">
        <f t="shared" si="48"/>
        <v>19年月日</v>
      </c>
    </row>
    <row r="590" spans="12:16" x14ac:dyDescent="0.4">
      <c r="L590" s="37" t="str">
        <f t="shared" si="45"/>
        <v/>
      </c>
      <c r="M590" s="37" t="str">
        <f t="shared" si="46"/>
        <v/>
      </c>
      <c r="N590" s="37" t="str">
        <f t="shared" si="47"/>
        <v/>
      </c>
      <c r="O590" s="37" t="str">
        <f t="shared" si="49"/>
        <v/>
      </c>
      <c r="P590" s="37" t="str">
        <f t="shared" si="48"/>
        <v>19年月日</v>
      </c>
    </row>
    <row r="591" spans="12:16" x14ac:dyDescent="0.4">
      <c r="L591" s="37" t="str">
        <f t="shared" si="45"/>
        <v/>
      </c>
      <c r="M591" s="37" t="str">
        <f t="shared" si="46"/>
        <v/>
      </c>
      <c r="N591" s="37" t="str">
        <f t="shared" si="47"/>
        <v/>
      </c>
      <c r="O591" s="37" t="str">
        <f t="shared" si="49"/>
        <v/>
      </c>
      <c r="P591" s="37" t="str">
        <f t="shared" si="48"/>
        <v>19年月日</v>
      </c>
    </row>
    <row r="592" spans="12:16" x14ac:dyDescent="0.4">
      <c r="L592" s="37" t="str">
        <f t="shared" si="45"/>
        <v/>
      </c>
      <c r="M592" s="37" t="str">
        <f t="shared" si="46"/>
        <v/>
      </c>
      <c r="N592" s="37" t="str">
        <f t="shared" si="47"/>
        <v/>
      </c>
      <c r="O592" s="37" t="str">
        <f t="shared" si="49"/>
        <v/>
      </c>
      <c r="P592" s="37" t="str">
        <f t="shared" si="48"/>
        <v>19年月日</v>
      </c>
    </row>
    <row r="593" spans="12:16" x14ac:dyDescent="0.4">
      <c r="L593" s="37" t="str">
        <f t="shared" si="45"/>
        <v/>
      </c>
      <c r="M593" s="37" t="str">
        <f t="shared" si="46"/>
        <v/>
      </c>
      <c r="N593" s="37" t="str">
        <f t="shared" si="47"/>
        <v/>
      </c>
      <c r="O593" s="37" t="str">
        <f t="shared" si="49"/>
        <v/>
      </c>
      <c r="P593" s="37" t="str">
        <f t="shared" si="48"/>
        <v>19年月日</v>
      </c>
    </row>
    <row r="594" spans="12:16" x14ac:dyDescent="0.4">
      <c r="L594" s="37" t="str">
        <f t="shared" si="45"/>
        <v/>
      </c>
      <c r="M594" s="37" t="str">
        <f t="shared" si="46"/>
        <v/>
      </c>
      <c r="N594" s="37" t="str">
        <f t="shared" si="47"/>
        <v/>
      </c>
      <c r="O594" s="37" t="str">
        <f t="shared" si="49"/>
        <v/>
      </c>
      <c r="P594" s="37" t="str">
        <f t="shared" si="48"/>
        <v>19年月日</v>
      </c>
    </row>
    <row r="595" spans="12:16" x14ac:dyDescent="0.4">
      <c r="L595" s="37" t="str">
        <f t="shared" si="45"/>
        <v/>
      </c>
      <c r="M595" s="37" t="str">
        <f t="shared" si="46"/>
        <v/>
      </c>
      <c r="N595" s="37" t="str">
        <f t="shared" si="47"/>
        <v/>
      </c>
      <c r="O595" s="37" t="str">
        <f t="shared" si="49"/>
        <v/>
      </c>
      <c r="P595" s="37" t="str">
        <f t="shared" si="48"/>
        <v>19年月日</v>
      </c>
    </row>
    <row r="596" spans="12:16" x14ac:dyDescent="0.4">
      <c r="L596" s="37" t="str">
        <f t="shared" si="45"/>
        <v/>
      </c>
      <c r="M596" s="37" t="str">
        <f t="shared" si="46"/>
        <v/>
      </c>
      <c r="N596" s="37" t="str">
        <f t="shared" si="47"/>
        <v/>
      </c>
      <c r="O596" s="37" t="str">
        <f t="shared" si="49"/>
        <v/>
      </c>
      <c r="P596" s="37" t="str">
        <f t="shared" si="48"/>
        <v>19年月日</v>
      </c>
    </row>
    <row r="597" spans="12:16" x14ac:dyDescent="0.4">
      <c r="L597" s="37" t="str">
        <f t="shared" si="45"/>
        <v/>
      </c>
      <c r="M597" s="37" t="str">
        <f t="shared" si="46"/>
        <v/>
      </c>
      <c r="N597" s="37" t="str">
        <f t="shared" si="47"/>
        <v/>
      </c>
      <c r="O597" s="37" t="str">
        <f t="shared" si="49"/>
        <v/>
      </c>
      <c r="P597" s="37" t="str">
        <f t="shared" si="48"/>
        <v>19年月日</v>
      </c>
    </row>
    <row r="598" spans="12:16" x14ac:dyDescent="0.4">
      <c r="L598" s="37" t="str">
        <f t="shared" si="45"/>
        <v/>
      </c>
      <c r="M598" s="37" t="str">
        <f t="shared" si="46"/>
        <v/>
      </c>
      <c r="N598" s="37" t="str">
        <f t="shared" si="47"/>
        <v/>
      </c>
      <c r="O598" s="37" t="str">
        <f t="shared" si="49"/>
        <v/>
      </c>
      <c r="P598" s="37" t="str">
        <f t="shared" si="48"/>
        <v>19年月日</v>
      </c>
    </row>
    <row r="599" spans="12:16" x14ac:dyDescent="0.4">
      <c r="L599" s="37" t="str">
        <f t="shared" si="45"/>
        <v/>
      </c>
      <c r="M599" s="37" t="str">
        <f t="shared" si="46"/>
        <v/>
      </c>
      <c r="N599" s="37" t="str">
        <f t="shared" si="47"/>
        <v/>
      </c>
      <c r="O599" s="37" t="str">
        <f t="shared" si="49"/>
        <v/>
      </c>
      <c r="P599" s="37" t="str">
        <f t="shared" si="48"/>
        <v>19年月日</v>
      </c>
    </row>
    <row r="600" spans="12:16" x14ac:dyDescent="0.4">
      <c r="L600" s="37" t="str">
        <f t="shared" si="45"/>
        <v/>
      </c>
      <c r="M600" s="37" t="str">
        <f t="shared" si="46"/>
        <v/>
      </c>
      <c r="N600" s="37" t="str">
        <f t="shared" si="47"/>
        <v/>
      </c>
      <c r="O600" s="37" t="str">
        <f t="shared" si="49"/>
        <v/>
      </c>
      <c r="P600" s="37" t="str">
        <f t="shared" si="48"/>
        <v>19年月日</v>
      </c>
    </row>
    <row r="601" spans="12:16" x14ac:dyDescent="0.4">
      <c r="L601" s="37" t="str">
        <f t="shared" si="45"/>
        <v/>
      </c>
      <c r="M601" s="37" t="str">
        <f t="shared" si="46"/>
        <v/>
      </c>
      <c r="N601" s="37" t="str">
        <f t="shared" si="47"/>
        <v/>
      </c>
      <c r="O601" s="37" t="str">
        <f t="shared" si="49"/>
        <v/>
      </c>
      <c r="P601" s="37" t="str">
        <f t="shared" si="48"/>
        <v>19年月日</v>
      </c>
    </row>
    <row r="602" spans="12:16" x14ac:dyDescent="0.4">
      <c r="L602" s="37" t="str">
        <f t="shared" si="45"/>
        <v/>
      </c>
      <c r="M602" s="37" t="str">
        <f t="shared" si="46"/>
        <v/>
      </c>
      <c r="N602" s="37" t="str">
        <f t="shared" si="47"/>
        <v/>
      </c>
      <c r="O602" s="37" t="str">
        <f t="shared" si="49"/>
        <v/>
      </c>
      <c r="P602" s="37" t="str">
        <f t="shared" si="48"/>
        <v>19年月日</v>
      </c>
    </row>
    <row r="603" spans="12:16" x14ac:dyDescent="0.4">
      <c r="L603" s="37" t="str">
        <f t="shared" si="45"/>
        <v/>
      </c>
      <c r="M603" s="37" t="str">
        <f t="shared" si="46"/>
        <v/>
      </c>
      <c r="N603" s="37" t="str">
        <f t="shared" si="47"/>
        <v/>
      </c>
      <c r="O603" s="37" t="str">
        <f t="shared" si="49"/>
        <v/>
      </c>
      <c r="P603" s="37" t="str">
        <f t="shared" si="48"/>
        <v>19年月日</v>
      </c>
    </row>
    <row r="604" spans="12:16" x14ac:dyDescent="0.4">
      <c r="L604" s="37" t="str">
        <f t="shared" si="45"/>
        <v/>
      </c>
      <c r="M604" s="37" t="str">
        <f t="shared" si="46"/>
        <v/>
      </c>
      <c r="N604" s="37" t="str">
        <f t="shared" si="47"/>
        <v/>
      </c>
      <c r="O604" s="37" t="str">
        <f t="shared" si="49"/>
        <v/>
      </c>
      <c r="P604" s="37" t="str">
        <f t="shared" si="48"/>
        <v>19年月日</v>
      </c>
    </row>
    <row r="605" spans="12:16" x14ac:dyDescent="0.4">
      <c r="L605" s="37" t="str">
        <f t="shared" si="45"/>
        <v/>
      </c>
      <c r="M605" s="37" t="str">
        <f t="shared" si="46"/>
        <v/>
      </c>
      <c r="N605" s="37" t="str">
        <f t="shared" si="47"/>
        <v/>
      </c>
      <c r="O605" s="37" t="str">
        <f t="shared" si="49"/>
        <v/>
      </c>
      <c r="P605" s="37" t="str">
        <f t="shared" si="48"/>
        <v>19年月日</v>
      </c>
    </row>
    <row r="606" spans="12:16" x14ac:dyDescent="0.4">
      <c r="L606" s="37" t="str">
        <f t="shared" si="45"/>
        <v/>
      </c>
      <c r="M606" s="37" t="str">
        <f t="shared" si="46"/>
        <v/>
      </c>
      <c r="N606" s="37" t="str">
        <f t="shared" si="47"/>
        <v/>
      </c>
      <c r="O606" s="37" t="str">
        <f t="shared" si="49"/>
        <v/>
      </c>
      <c r="P606" s="37" t="str">
        <f t="shared" si="48"/>
        <v>19年月日</v>
      </c>
    </row>
    <row r="607" spans="12:16" x14ac:dyDescent="0.4">
      <c r="L607" s="37" t="str">
        <f t="shared" si="45"/>
        <v/>
      </c>
      <c r="M607" s="37" t="str">
        <f t="shared" si="46"/>
        <v/>
      </c>
      <c r="N607" s="37" t="str">
        <f t="shared" si="47"/>
        <v/>
      </c>
      <c r="O607" s="37" t="str">
        <f t="shared" si="49"/>
        <v/>
      </c>
      <c r="P607" s="37" t="str">
        <f t="shared" si="48"/>
        <v>19年月日</v>
      </c>
    </row>
    <row r="608" spans="12:16" x14ac:dyDescent="0.4">
      <c r="L608" s="37" t="str">
        <f t="shared" si="45"/>
        <v/>
      </c>
      <c r="M608" s="37" t="str">
        <f t="shared" si="46"/>
        <v/>
      </c>
      <c r="N608" s="37" t="str">
        <f t="shared" si="47"/>
        <v/>
      </c>
      <c r="O608" s="37" t="str">
        <f t="shared" si="49"/>
        <v/>
      </c>
      <c r="P608" s="37" t="str">
        <f t="shared" si="48"/>
        <v>19年月日</v>
      </c>
    </row>
    <row r="609" spans="12:16" x14ac:dyDescent="0.4">
      <c r="L609" s="37" t="str">
        <f t="shared" si="45"/>
        <v/>
      </c>
      <c r="M609" s="37" t="str">
        <f t="shared" si="46"/>
        <v/>
      </c>
      <c r="N609" s="37" t="str">
        <f t="shared" si="47"/>
        <v/>
      </c>
      <c r="O609" s="37" t="str">
        <f t="shared" si="49"/>
        <v/>
      </c>
      <c r="P609" s="37" t="str">
        <f t="shared" si="48"/>
        <v>19年月日</v>
      </c>
    </row>
    <row r="610" spans="12:16" x14ac:dyDescent="0.4">
      <c r="L610" s="37" t="str">
        <f t="shared" si="45"/>
        <v/>
      </c>
      <c r="M610" s="37" t="str">
        <f t="shared" si="46"/>
        <v/>
      </c>
      <c r="N610" s="37" t="str">
        <f t="shared" si="47"/>
        <v/>
      </c>
      <c r="O610" s="37" t="str">
        <f t="shared" si="49"/>
        <v/>
      </c>
      <c r="P610" s="37" t="str">
        <f t="shared" si="48"/>
        <v>19年月日</v>
      </c>
    </row>
    <row r="611" spans="12:16" x14ac:dyDescent="0.4">
      <c r="L611" s="37" t="str">
        <f t="shared" si="45"/>
        <v/>
      </c>
      <c r="M611" s="37" t="str">
        <f t="shared" si="46"/>
        <v/>
      </c>
      <c r="N611" s="37" t="str">
        <f t="shared" si="47"/>
        <v/>
      </c>
      <c r="O611" s="37" t="str">
        <f t="shared" si="49"/>
        <v/>
      </c>
      <c r="P611" s="37" t="str">
        <f t="shared" si="48"/>
        <v>19年月日</v>
      </c>
    </row>
    <row r="612" spans="12:16" x14ac:dyDescent="0.4">
      <c r="L612" s="37" t="str">
        <f t="shared" si="45"/>
        <v/>
      </c>
      <c r="M612" s="37" t="str">
        <f t="shared" si="46"/>
        <v/>
      </c>
      <c r="N612" s="37" t="str">
        <f t="shared" si="47"/>
        <v/>
      </c>
      <c r="O612" s="37" t="str">
        <f t="shared" si="49"/>
        <v/>
      </c>
      <c r="P612" s="37" t="str">
        <f t="shared" si="48"/>
        <v>19年月日</v>
      </c>
    </row>
    <row r="613" spans="12:16" x14ac:dyDescent="0.4">
      <c r="L613" s="37" t="str">
        <f t="shared" si="45"/>
        <v/>
      </c>
      <c r="M613" s="37" t="str">
        <f t="shared" si="46"/>
        <v/>
      </c>
      <c r="N613" s="37" t="str">
        <f t="shared" si="47"/>
        <v/>
      </c>
      <c r="O613" s="37" t="str">
        <f t="shared" si="49"/>
        <v/>
      </c>
      <c r="P613" s="37" t="str">
        <f t="shared" si="48"/>
        <v>19年月日</v>
      </c>
    </row>
    <row r="614" spans="12:16" x14ac:dyDescent="0.4">
      <c r="L614" s="37" t="str">
        <f t="shared" si="45"/>
        <v/>
      </c>
      <c r="M614" s="37" t="str">
        <f t="shared" si="46"/>
        <v/>
      </c>
      <c r="N614" s="37" t="str">
        <f t="shared" si="47"/>
        <v/>
      </c>
      <c r="O614" s="37" t="str">
        <f t="shared" si="49"/>
        <v/>
      </c>
      <c r="P614" s="37" t="str">
        <f t="shared" si="48"/>
        <v>19年月日</v>
      </c>
    </row>
    <row r="615" spans="12:16" x14ac:dyDescent="0.4">
      <c r="L615" s="37" t="str">
        <f t="shared" si="45"/>
        <v/>
      </c>
      <c r="M615" s="37" t="str">
        <f t="shared" si="46"/>
        <v/>
      </c>
      <c r="N615" s="37" t="str">
        <f t="shared" si="47"/>
        <v/>
      </c>
      <c r="O615" s="37" t="str">
        <f t="shared" si="49"/>
        <v/>
      </c>
      <c r="P615" s="37" t="str">
        <f t="shared" si="48"/>
        <v>19年月日</v>
      </c>
    </row>
    <row r="616" spans="12:16" x14ac:dyDescent="0.4">
      <c r="L616" s="37" t="str">
        <f t="shared" si="45"/>
        <v/>
      </c>
      <c r="M616" s="37" t="str">
        <f t="shared" si="46"/>
        <v/>
      </c>
      <c r="N616" s="37" t="str">
        <f t="shared" si="47"/>
        <v/>
      </c>
      <c r="O616" s="37" t="str">
        <f t="shared" si="49"/>
        <v/>
      </c>
      <c r="P616" s="37" t="str">
        <f t="shared" si="48"/>
        <v>19年月日</v>
      </c>
    </row>
    <row r="617" spans="12:16" x14ac:dyDescent="0.4">
      <c r="L617" s="37" t="str">
        <f t="shared" si="45"/>
        <v/>
      </c>
      <c r="M617" s="37" t="str">
        <f t="shared" si="46"/>
        <v/>
      </c>
      <c r="N617" s="37" t="str">
        <f t="shared" si="47"/>
        <v/>
      </c>
      <c r="O617" s="37" t="str">
        <f t="shared" si="49"/>
        <v/>
      </c>
      <c r="P617" s="37" t="str">
        <f t="shared" si="48"/>
        <v>19年月日</v>
      </c>
    </row>
    <row r="618" spans="12:16" x14ac:dyDescent="0.4">
      <c r="L618" s="37" t="str">
        <f t="shared" si="45"/>
        <v/>
      </c>
      <c r="M618" s="37" t="str">
        <f t="shared" si="46"/>
        <v/>
      </c>
      <c r="N618" s="37" t="str">
        <f t="shared" si="47"/>
        <v/>
      </c>
      <c r="O618" s="37" t="str">
        <f t="shared" si="49"/>
        <v/>
      </c>
      <c r="P618" s="37" t="str">
        <f t="shared" si="48"/>
        <v>19年月日</v>
      </c>
    </row>
    <row r="619" spans="12:16" x14ac:dyDescent="0.4">
      <c r="L619" s="37" t="str">
        <f t="shared" si="45"/>
        <v/>
      </c>
      <c r="M619" s="37" t="str">
        <f t="shared" si="46"/>
        <v/>
      </c>
      <c r="N619" s="37" t="str">
        <f t="shared" si="47"/>
        <v/>
      </c>
      <c r="O619" s="37" t="str">
        <f t="shared" si="49"/>
        <v/>
      </c>
      <c r="P619" s="37" t="str">
        <f t="shared" si="48"/>
        <v>19年月日</v>
      </c>
    </row>
    <row r="620" spans="12:16" x14ac:dyDescent="0.4">
      <c r="L620" s="37" t="str">
        <f t="shared" si="45"/>
        <v/>
      </c>
      <c r="M620" s="37" t="str">
        <f t="shared" si="46"/>
        <v/>
      </c>
      <c r="N620" s="37" t="str">
        <f t="shared" si="47"/>
        <v/>
      </c>
      <c r="O620" s="37" t="str">
        <f t="shared" si="49"/>
        <v/>
      </c>
      <c r="P620" s="37" t="str">
        <f t="shared" si="48"/>
        <v>19年月日</v>
      </c>
    </row>
    <row r="621" spans="12:16" x14ac:dyDescent="0.4">
      <c r="L621" s="37" t="str">
        <f t="shared" si="45"/>
        <v/>
      </c>
      <c r="M621" s="37" t="str">
        <f t="shared" si="46"/>
        <v/>
      </c>
      <c r="N621" s="37" t="str">
        <f t="shared" si="47"/>
        <v/>
      </c>
      <c r="O621" s="37" t="str">
        <f t="shared" si="49"/>
        <v/>
      </c>
      <c r="P621" s="37" t="str">
        <f t="shared" si="48"/>
        <v>19年月日</v>
      </c>
    </row>
    <row r="622" spans="12:16" x14ac:dyDescent="0.4">
      <c r="L622" s="37" t="str">
        <f t="shared" si="45"/>
        <v/>
      </c>
      <c r="M622" s="37" t="str">
        <f t="shared" si="46"/>
        <v/>
      </c>
      <c r="N622" s="37" t="str">
        <f t="shared" si="47"/>
        <v/>
      </c>
      <c r="O622" s="37" t="str">
        <f t="shared" si="49"/>
        <v/>
      </c>
      <c r="P622" s="37" t="str">
        <f t="shared" si="48"/>
        <v>19年月日</v>
      </c>
    </row>
    <row r="623" spans="12:16" x14ac:dyDescent="0.4">
      <c r="L623" s="37" t="str">
        <f t="shared" si="45"/>
        <v/>
      </c>
      <c r="M623" s="37" t="str">
        <f t="shared" si="46"/>
        <v/>
      </c>
      <c r="N623" s="37" t="str">
        <f t="shared" si="47"/>
        <v/>
      </c>
      <c r="O623" s="37" t="str">
        <f t="shared" si="49"/>
        <v/>
      </c>
      <c r="P623" s="37" t="str">
        <f t="shared" si="48"/>
        <v>19年月日</v>
      </c>
    </row>
    <row r="624" spans="12:16" x14ac:dyDescent="0.4">
      <c r="L624" s="37" t="str">
        <f t="shared" si="45"/>
        <v/>
      </c>
      <c r="M624" s="37" t="str">
        <f t="shared" si="46"/>
        <v/>
      </c>
      <c r="N624" s="37" t="str">
        <f t="shared" si="47"/>
        <v/>
      </c>
      <c r="O624" s="37" t="str">
        <f t="shared" si="49"/>
        <v/>
      </c>
      <c r="P624" s="37" t="str">
        <f t="shared" si="48"/>
        <v>19年月日</v>
      </c>
    </row>
    <row r="625" spans="12:16" x14ac:dyDescent="0.4">
      <c r="L625" s="37" t="str">
        <f t="shared" si="45"/>
        <v/>
      </c>
      <c r="M625" s="37" t="str">
        <f t="shared" si="46"/>
        <v/>
      </c>
      <c r="N625" s="37" t="str">
        <f t="shared" si="47"/>
        <v/>
      </c>
      <c r="O625" s="37" t="str">
        <f t="shared" si="49"/>
        <v/>
      </c>
      <c r="P625" s="37" t="str">
        <f t="shared" si="48"/>
        <v>19年月日</v>
      </c>
    </row>
    <row r="626" spans="12:16" x14ac:dyDescent="0.4">
      <c r="L626" s="37" t="str">
        <f t="shared" si="45"/>
        <v/>
      </c>
      <c r="M626" s="37" t="str">
        <f t="shared" si="46"/>
        <v/>
      </c>
      <c r="N626" s="37" t="str">
        <f t="shared" si="47"/>
        <v/>
      </c>
      <c r="O626" s="37" t="str">
        <f t="shared" si="49"/>
        <v/>
      </c>
      <c r="P626" s="37" t="str">
        <f t="shared" si="48"/>
        <v>19年月日</v>
      </c>
    </row>
    <row r="627" spans="12:16" x14ac:dyDescent="0.4">
      <c r="L627" s="37" t="str">
        <f t="shared" si="45"/>
        <v/>
      </c>
      <c r="M627" s="37" t="str">
        <f t="shared" si="46"/>
        <v/>
      </c>
      <c r="N627" s="37" t="str">
        <f t="shared" si="47"/>
        <v/>
      </c>
      <c r="O627" s="37" t="str">
        <f t="shared" si="49"/>
        <v/>
      </c>
      <c r="P627" s="37" t="str">
        <f t="shared" si="48"/>
        <v>19年月日</v>
      </c>
    </row>
    <row r="628" spans="12:16" x14ac:dyDescent="0.4">
      <c r="L628" s="37" t="str">
        <f t="shared" si="45"/>
        <v/>
      </c>
      <c r="M628" s="37" t="str">
        <f t="shared" si="46"/>
        <v/>
      </c>
      <c r="N628" s="37" t="str">
        <f t="shared" si="47"/>
        <v/>
      </c>
      <c r="O628" s="37" t="str">
        <f t="shared" si="49"/>
        <v/>
      </c>
      <c r="P628" s="37" t="str">
        <f t="shared" si="48"/>
        <v>19年月日</v>
      </c>
    </row>
    <row r="629" spans="12:16" x14ac:dyDescent="0.4">
      <c r="L629" s="37" t="str">
        <f t="shared" si="45"/>
        <v/>
      </c>
      <c r="M629" s="37" t="str">
        <f t="shared" si="46"/>
        <v/>
      </c>
      <c r="N629" s="37" t="str">
        <f t="shared" si="47"/>
        <v/>
      </c>
      <c r="O629" s="37" t="str">
        <f t="shared" si="49"/>
        <v/>
      </c>
      <c r="P629" s="37" t="str">
        <f t="shared" si="48"/>
        <v>19年月日</v>
      </c>
    </row>
    <row r="630" spans="12:16" x14ac:dyDescent="0.4">
      <c r="L630" s="37" t="str">
        <f t="shared" si="45"/>
        <v/>
      </c>
      <c r="M630" s="37" t="str">
        <f t="shared" si="46"/>
        <v/>
      </c>
      <c r="N630" s="37" t="str">
        <f t="shared" si="47"/>
        <v/>
      </c>
      <c r="O630" s="37" t="str">
        <f t="shared" si="49"/>
        <v/>
      </c>
      <c r="P630" s="37" t="str">
        <f t="shared" si="48"/>
        <v>19年月日</v>
      </c>
    </row>
    <row r="631" spans="12:16" x14ac:dyDescent="0.4">
      <c r="L631" s="37" t="str">
        <f t="shared" si="45"/>
        <v/>
      </c>
      <c r="M631" s="37" t="str">
        <f t="shared" si="46"/>
        <v/>
      </c>
      <c r="N631" s="37" t="str">
        <f t="shared" si="47"/>
        <v/>
      </c>
      <c r="O631" s="37" t="str">
        <f t="shared" si="49"/>
        <v/>
      </c>
      <c r="P631" s="37" t="str">
        <f t="shared" si="48"/>
        <v>19年月日</v>
      </c>
    </row>
    <row r="632" spans="12:16" x14ac:dyDescent="0.4">
      <c r="L632" s="37" t="str">
        <f t="shared" si="45"/>
        <v/>
      </c>
      <c r="M632" s="37" t="str">
        <f t="shared" si="46"/>
        <v/>
      </c>
      <c r="N632" s="37" t="str">
        <f t="shared" si="47"/>
        <v/>
      </c>
      <c r="O632" s="37" t="str">
        <f t="shared" si="49"/>
        <v/>
      </c>
      <c r="P632" s="37" t="str">
        <f t="shared" si="48"/>
        <v>19年月日</v>
      </c>
    </row>
    <row r="633" spans="12:16" x14ac:dyDescent="0.4">
      <c r="L633" s="37" t="str">
        <f t="shared" si="45"/>
        <v/>
      </c>
      <c r="M633" s="37" t="str">
        <f t="shared" si="46"/>
        <v/>
      </c>
      <c r="N633" s="37" t="str">
        <f t="shared" si="47"/>
        <v/>
      </c>
      <c r="O633" s="37" t="str">
        <f t="shared" si="49"/>
        <v/>
      </c>
      <c r="P633" s="37" t="str">
        <f t="shared" si="48"/>
        <v>19年月日</v>
      </c>
    </row>
    <row r="634" spans="12:16" x14ac:dyDescent="0.4">
      <c r="L634" s="37" t="str">
        <f t="shared" si="45"/>
        <v/>
      </c>
      <c r="M634" s="37" t="str">
        <f t="shared" si="46"/>
        <v/>
      </c>
      <c r="N634" s="37" t="str">
        <f t="shared" si="47"/>
        <v/>
      </c>
      <c r="O634" s="37" t="str">
        <f t="shared" si="49"/>
        <v/>
      </c>
      <c r="P634" s="37" t="str">
        <f t="shared" si="48"/>
        <v>19年月日</v>
      </c>
    </row>
    <row r="635" spans="12:16" x14ac:dyDescent="0.4">
      <c r="L635" s="37" t="str">
        <f t="shared" si="45"/>
        <v/>
      </c>
      <c r="M635" s="37" t="str">
        <f t="shared" si="46"/>
        <v/>
      </c>
      <c r="N635" s="37" t="str">
        <f t="shared" si="47"/>
        <v/>
      </c>
      <c r="O635" s="37" t="str">
        <f t="shared" si="49"/>
        <v/>
      </c>
      <c r="P635" s="37" t="str">
        <f t="shared" si="48"/>
        <v>19年月日</v>
      </c>
    </row>
    <row r="636" spans="12:16" x14ac:dyDescent="0.4">
      <c r="L636" s="37" t="str">
        <f t="shared" si="45"/>
        <v/>
      </c>
      <c r="M636" s="37" t="str">
        <f t="shared" si="46"/>
        <v/>
      </c>
      <c r="N636" s="37" t="str">
        <f t="shared" si="47"/>
        <v/>
      </c>
      <c r="O636" s="37" t="str">
        <f t="shared" si="49"/>
        <v/>
      </c>
      <c r="P636" s="37" t="str">
        <f t="shared" si="48"/>
        <v>19年月日</v>
      </c>
    </row>
    <row r="637" spans="12:16" x14ac:dyDescent="0.4">
      <c r="L637" s="37" t="str">
        <f t="shared" si="45"/>
        <v/>
      </c>
      <c r="M637" s="37" t="str">
        <f t="shared" si="46"/>
        <v/>
      </c>
      <c r="N637" s="37" t="str">
        <f t="shared" si="47"/>
        <v/>
      </c>
      <c r="O637" s="37" t="str">
        <f t="shared" si="49"/>
        <v/>
      </c>
      <c r="P637" s="37" t="str">
        <f t="shared" si="48"/>
        <v>19年月日</v>
      </c>
    </row>
    <row r="638" spans="12:16" x14ac:dyDescent="0.4">
      <c r="L638" s="37" t="str">
        <f t="shared" si="45"/>
        <v/>
      </c>
      <c r="M638" s="37" t="str">
        <f t="shared" si="46"/>
        <v/>
      </c>
      <c r="N638" s="37" t="str">
        <f t="shared" si="47"/>
        <v/>
      </c>
      <c r="O638" s="37" t="str">
        <f t="shared" si="49"/>
        <v/>
      </c>
      <c r="P638" s="37" t="str">
        <f t="shared" si="48"/>
        <v>19年月日</v>
      </c>
    </row>
    <row r="639" spans="12:16" x14ac:dyDescent="0.4">
      <c r="L639" s="37" t="str">
        <f t="shared" si="45"/>
        <v/>
      </c>
      <c r="M639" s="37" t="str">
        <f t="shared" si="46"/>
        <v/>
      </c>
      <c r="N639" s="37" t="str">
        <f t="shared" si="47"/>
        <v/>
      </c>
      <c r="O639" s="37" t="str">
        <f t="shared" si="49"/>
        <v/>
      </c>
      <c r="P639" s="37" t="str">
        <f t="shared" si="48"/>
        <v>19年月日</v>
      </c>
    </row>
    <row r="640" spans="12:16" x14ac:dyDescent="0.4">
      <c r="L640" s="37" t="str">
        <f t="shared" si="45"/>
        <v/>
      </c>
      <c r="M640" s="37" t="str">
        <f t="shared" si="46"/>
        <v/>
      </c>
      <c r="N640" s="37" t="str">
        <f t="shared" si="47"/>
        <v/>
      </c>
      <c r="O640" s="37" t="str">
        <f t="shared" si="49"/>
        <v/>
      </c>
      <c r="P640" s="37" t="str">
        <f t="shared" si="48"/>
        <v>19年月日</v>
      </c>
    </row>
    <row r="641" spans="12:16" x14ac:dyDescent="0.4">
      <c r="L641" s="37" t="str">
        <f t="shared" si="45"/>
        <v/>
      </c>
      <c r="M641" s="37" t="str">
        <f t="shared" si="46"/>
        <v/>
      </c>
      <c r="N641" s="37" t="str">
        <f t="shared" si="47"/>
        <v/>
      </c>
      <c r="O641" s="37" t="str">
        <f t="shared" si="49"/>
        <v/>
      </c>
      <c r="P641" s="37" t="str">
        <f t="shared" si="48"/>
        <v>19年月日</v>
      </c>
    </row>
    <row r="642" spans="12:16" x14ac:dyDescent="0.4">
      <c r="L642" s="37" t="str">
        <f t="shared" si="45"/>
        <v/>
      </c>
      <c r="M642" s="37" t="str">
        <f t="shared" si="46"/>
        <v/>
      </c>
      <c r="N642" s="37" t="str">
        <f t="shared" si="47"/>
        <v/>
      </c>
      <c r="O642" s="37" t="str">
        <f t="shared" si="49"/>
        <v/>
      </c>
      <c r="P642" s="37" t="str">
        <f t="shared" si="48"/>
        <v>19年月日</v>
      </c>
    </row>
    <row r="643" spans="12:16" x14ac:dyDescent="0.4">
      <c r="L643" s="37" t="str">
        <f t="shared" ref="L643:L706" si="50">IF($A643="","",$D643&amp;" ("&amp;$G643&amp;")")</f>
        <v/>
      </c>
      <c r="M643" s="37" t="str">
        <f t="shared" ref="M643:M706" si="51">IF($A643="","",LEFT($F643,2))</f>
        <v/>
      </c>
      <c r="N643" s="37" t="str">
        <f t="shared" ref="N643:N706" si="52">IF($A643="","",$J643&amp;" "&amp;$I643&amp;" ("&amp;$M643&amp;")")</f>
        <v/>
      </c>
      <c r="O643" s="37" t="str">
        <f t="shared" si="49"/>
        <v/>
      </c>
      <c r="P643" s="37" t="str">
        <f t="shared" ref="P643:P706" si="53">IF(LEFT($F643,1)="0","20","19")&amp;LEFT($F643,2)&amp;"年"&amp;MID($F643,3,2)&amp;"月"&amp;RIGHT($F643,2)&amp;"日"</f>
        <v>19年月日</v>
      </c>
    </row>
    <row r="644" spans="12:16" x14ac:dyDescent="0.4">
      <c r="L644" s="37" t="str">
        <f t="shared" si="50"/>
        <v/>
      </c>
      <c r="M644" s="37" t="str">
        <f t="shared" si="51"/>
        <v/>
      </c>
      <c r="N644" s="37" t="str">
        <f t="shared" si="52"/>
        <v/>
      </c>
      <c r="O644" s="37" t="str">
        <f t="shared" ref="O644:O707" si="54">IF($A644="","",$O643+1)</f>
        <v/>
      </c>
      <c r="P644" s="37" t="str">
        <f t="shared" si="53"/>
        <v>19年月日</v>
      </c>
    </row>
    <row r="645" spans="12:16" x14ac:dyDescent="0.4">
      <c r="L645" s="37" t="str">
        <f t="shared" si="50"/>
        <v/>
      </c>
      <c r="M645" s="37" t="str">
        <f t="shared" si="51"/>
        <v/>
      </c>
      <c r="N645" s="37" t="str">
        <f t="shared" si="52"/>
        <v/>
      </c>
      <c r="O645" s="37" t="str">
        <f t="shared" si="54"/>
        <v/>
      </c>
      <c r="P645" s="37" t="str">
        <f t="shared" si="53"/>
        <v>19年月日</v>
      </c>
    </row>
    <row r="646" spans="12:16" x14ac:dyDescent="0.4">
      <c r="L646" s="37" t="str">
        <f t="shared" si="50"/>
        <v/>
      </c>
      <c r="M646" s="37" t="str">
        <f t="shared" si="51"/>
        <v/>
      </c>
      <c r="N646" s="37" t="str">
        <f t="shared" si="52"/>
        <v/>
      </c>
      <c r="O646" s="37" t="str">
        <f t="shared" si="54"/>
        <v/>
      </c>
      <c r="P646" s="37" t="str">
        <f t="shared" si="53"/>
        <v>19年月日</v>
      </c>
    </row>
    <row r="647" spans="12:16" x14ac:dyDescent="0.4">
      <c r="L647" s="37" t="str">
        <f t="shared" si="50"/>
        <v/>
      </c>
      <c r="M647" s="37" t="str">
        <f t="shared" si="51"/>
        <v/>
      </c>
      <c r="N647" s="37" t="str">
        <f t="shared" si="52"/>
        <v/>
      </c>
      <c r="O647" s="37" t="str">
        <f t="shared" si="54"/>
        <v/>
      </c>
      <c r="P647" s="37" t="str">
        <f t="shared" si="53"/>
        <v>19年月日</v>
      </c>
    </row>
    <row r="648" spans="12:16" x14ac:dyDescent="0.4">
      <c r="L648" s="37" t="str">
        <f t="shared" si="50"/>
        <v/>
      </c>
      <c r="M648" s="37" t="str">
        <f t="shared" si="51"/>
        <v/>
      </c>
      <c r="N648" s="37" t="str">
        <f t="shared" si="52"/>
        <v/>
      </c>
      <c r="O648" s="37" t="str">
        <f t="shared" si="54"/>
        <v/>
      </c>
      <c r="P648" s="37" t="str">
        <f t="shared" si="53"/>
        <v>19年月日</v>
      </c>
    </row>
    <row r="649" spans="12:16" x14ac:dyDescent="0.4">
      <c r="L649" s="37" t="str">
        <f t="shared" si="50"/>
        <v/>
      </c>
      <c r="M649" s="37" t="str">
        <f t="shared" si="51"/>
        <v/>
      </c>
      <c r="N649" s="37" t="str">
        <f t="shared" si="52"/>
        <v/>
      </c>
      <c r="O649" s="37" t="str">
        <f t="shared" si="54"/>
        <v/>
      </c>
      <c r="P649" s="37" t="str">
        <f t="shared" si="53"/>
        <v>19年月日</v>
      </c>
    </row>
    <row r="650" spans="12:16" x14ac:dyDescent="0.4">
      <c r="L650" s="37" t="str">
        <f t="shared" si="50"/>
        <v/>
      </c>
      <c r="M650" s="37" t="str">
        <f t="shared" si="51"/>
        <v/>
      </c>
      <c r="N650" s="37" t="str">
        <f t="shared" si="52"/>
        <v/>
      </c>
      <c r="O650" s="37" t="str">
        <f t="shared" si="54"/>
        <v/>
      </c>
      <c r="P650" s="37" t="str">
        <f t="shared" si="53"/>
        <v>19年月日</v>
      </c>
    </row>
    <row r="651" spans="12:16" x14ac:dyDescent="0.4">
      <c r="L651" s="37" t="str">
        <f t="shared" si="50"/>
        <v/>
      </c>
      <c r="M651" s="37" t="str">
        <f t="shared" si="51"/>
        <v/>
      </c>
      <c r="N651" s="37" t="str">
        <f t="shared" si="52"/>
        <v/>
      </c>
      <c r="O651" s="37" t="str">
        <f t="shared" si="54"/>
        <v/>
      </c>
      <c r="P651" s="37" t="str">
        <f t="shared" si="53"/>
        <v>19年月日</v>
      </c>
    </row>
    <row r="652" spans="12:16" x14ac:dyDescent="0.4">
      <c r="L652" s="37" t="str">
        <f t="shared" si="50"/>
        <v/>
      </c>
      <c r="M652" s="37" t="str">
        <f t="shared" si="51"/>
        <v/>
      </c>
      <c r="N652" s="37" t="str">
        <f t="shared" si="52"/>
        <v/>
      </c>
      <c r="O652" s="37" t="str">
        <f t="shared" si="54"/>
        <v/>
      </c>
      <c r="P652" s="37" t="str">
        <f t="shared" si="53"/>
        <v>19年月日</v>
      </c>
    </row>
    <row r="653" spans="12:16" x14ac:dyDescent="0.4">
      <c r="L653" s="37" t="str">
        <f t="shared" si="50"/>
        <v/>
      </c>
      <c r="M653" s="37" t="str">
        <f t="shared" si="51"/>
        <v/>
      </c>
      <c r="N653" s="37" t="str">
        <f t="shared" si="52"/>
        <v/>
      </c>
      <c r="O653" s="37" t="str">
        <f t="shared" si="54"/>
        <v/>
      </c>
      <c r="P653" s="37" t="str">
        <f t="shared" si="53"/>
        <v>19年月日</v>
      </c>
    </row>
    <row r="654" spans="12:16" x14ac:dyDescent="0.4">
      <c r="L654" s="37" t="str">
        <f t="shared" si="50"/>
        <v/>
      </c>
      <c r="M654" s="37" t="str">
        <f t="shared" si="51"/>
        <v/>
      </c>
      <c r="N654" s="37" t="str">
        <f t="shared" si="52"/>
        <v/>
      </c>
      <c r="O654" s="37" t="str">
        <f t="shared" si="54"/>
        <v/>
      </c>
      <c r="P654" s="37" t="str">
        <f t="shared" si="53"/>
        <v>19年月日</v>
      </c>
    </row>
    <row r="655" spans="12:16" x14ac:dyDescent="0.4">
      <c r="L655" s="37" t="str">
        <f t="shared" si="50"/>
        <v/>
      </c>
      <c r="M655" s="37" t="str">
        <f t="shared" si="51"/>
        <v/>
      </c>
      <c r="N655" s="37" t="str">
        <f t="shared" si="52"/>
        <v/>
      </c>
      <c r="O655" s="37" t="str">
        <f t="shared" si="54"/>
        <v/>
      </c>
      <c r="P655" s="37" t="str">
        <f t="shared" si="53"/>
        <v>19年月日</v>
      </c>
    </row>
    <row r="656" spans="12:16" x14ac:dyDescent="0.4">
      <c r="L656" s="37" t="str">
        <f t="shared" si="50"/>
        <v/>
      </c>
      <c r="M656" s="37" t="str">
        <f t="shared" si="51"/>
        <v/>
      </c>
      <c r="N656" s="37" t="str">
        <f t="shared" si="52"/>
        <v/>
      </c>
      <c r="O656" s="37" t="str">
        <f t="shared" si="54"/>
        <v/>
      </c>
      <c r="P656" s="37" t="str">
        <f t="shared" si="53"/>
        <v>19年月日</v>
      </c>
    </row>
    <row r="657" spans="12:16" x14ac:dyDescent="0.4">
      <c r="L657" s="37" t="str">
        <f t="shared" si="50"/>
        <v/>
      </c>
      <c r="M657" s="37" t="str">
        <f t="shared" si="51"/>
        <v/>
      </c>
      <c r="N657" s="37" t="str">
        <f t="shared" si="52"/>
        <v/>
      </c>
      <c r="O657" s="37" t="str">
        <f t="shared" si="54"/>
        <v/>
      </c>
      <c r="P657" s="37" t="str">
        <f t="shared" si="53"/>
        <v>19年月日</v>
      </c>
    </row>
    <row r="658" spans="12:16" x14ac:dyDescent="0.4">
      <c r="L658" s="37" t="str">
        <f t="shared" si="50"/>
        <v/>
      </c>
      <c r="M658" s="37" t="str">
        <f t="shared" si="51"/>
        <v/>
      </c>
      <c r="N658" s="37" t="str">
        <f t="shared" si="52"/>
        <v/>
      </c>
      <c r="O658" s="37" t="str">
        <f t="shared" si="54"/>
        <v/>
      </c>
      <c r="P658" s="37" t="str">
        <f t="shared" si="53"/>
        <v>19年月日</v>
      </c>
    </row>
    <row r="659" spans="12:16" x14ac:dyDescent="0.4">
      <c r="L659" s="37" t="str">
        <f t="shared" si="50"/>
        <v/>
      </c>
      <c r="M659" s="37" t="str">
        <f t="shared" si="51"/>
        <v/>
      </c>
      <c r="N659" s="37" t="str">
        <f t="shared" si="52"/>
        <v/>
      </c>
      <c r="O659" s="37" t="str">
        <f t="shared" si="54"/>
        <v/>
      </c>
      <c r="P659" s="37" t="str">
        <f t="shared" si="53"/>
        <v>19年月日</v>
      </c>
    </row>
    <row r="660" spans="12:16" x14ac:dyDescent="0.4">
      <c r="L660" s="37" t="str">
        <f t="shared" si="50"/>
        <v/>
      </c>
      <c r="M660" s="37" t="str">
        <f t="shared" si="51"/>
        <v/>
      </c>
      <c r="N660" s="37" t="str">
        <f t="shared" si="52"/>
        <v/>
      </c>
      <c r="O660" s="37" t="str">
        <f t="shared" si="54"/>
        <v/>
      </c>
      <c r="P660" s="37" t="str">
        <f t="shared" si="53"/>
        <v>19年月日</v>
      </c>
    </row>
    <row r="661" spans="12:16" x14ac:dyDescent="0.4">
      <c r="L661" s="37" t="str">
        <f t="shared" si="50"/>
        <v/>
      </c>
      <c r="M661" s="37" t="str">
        <f t="shared" si="51"/>
        <v/>
      </c>
      <c r="N661" s="37" t="str">
        <f t="shared" si="52"/>
        <v/>
      </c>
      <c r="O661" s="37" t="str">
        <f t="shared" si="54"/>
        <v/>
      </c>
      <c r="P661" s="37" t="str">
        <f t="shared" si="53"/>
        <v>19年月日</v>
      </c>
    </row>
    <row r="662" spans="12:16" x14ac:dyDescent="0.4">
      <c r="L662" s="37" t="str">
        <f t="shared" si="50"/>
        <v/>
      </c>
      <c r="M662" s="37" t="str">
        <f t="shared" si="51"/>
        <v/>
      </c>
      <c r="N662" s="37" t="str">
        <f t="shared" si="52"/>
        <v/>
      </c>
      <c r="O662" s="37" t="str">
        <f t="shared" si="54"/>
        <v/>
      </c>
      <c r="P662" s="37" t="str">
        <f t="shared" si="53"/>
        <v>19年月日</v>
      </c>
    </row>
    <row r="663" spans="12:16" x14ac:dyDescent="0.4">
      <c r="L663" s="37" t="str">
        <f t="shared" si="50"/>
        <v/>
      </c>
      <c r="M663" s="37" t="str">
        <f t="shared" si="51"/>
        <v/>
      </c>
      <c r="N663" s="37" t="str">
        <f t="shared" si="52"/>
        <v/>
      </c>
      <c r="O663" s="37" t="str">
        <f t="shared" si="54"/>
        <v/>
      </c>
      <c r="P663" s="37" t="str">
        <f t="shared" si="53"/>
        <v>19年月日</v>
      </c>
    </row>
    <row r="664" spans="12:16" x14ac:dyDescent="0.4">
      <c r="L664" s="37" t="str">
        <f t="shared" si="50"/>
        <v/>
      </c>
      <c r="M664" s="37" t="str">
        <f t="shared" si="51"/>
        <v/>
      </c>
      <c r="N664" s="37" t="str">
        <f t="shared" si="52"/>
        <v/>
      </c>
      <c r="O664" s="37" t="str">
        <f t="shared" si="54"/>
        <v/>
      </c>
      <c r="P664" s="37" t="str">
        <f t="shared" si="53"/>
        <v>19年月日</v>
      </c>
    </row>
    <row r="665" spans="12:16" x14ac:dyDescent="0.4">
      <c r="L665" s="37" t="str">
        <f t="shared" si="50"/>
        <v/>
      </c>
      <c r="M665" s="37" t="str">
        <f t="shared" si="51"/>
        <v/>
      </c>
      <c r="N665" s="37" t="str">
        <f t="shared" si="52"/>
        <v/>
      </c>
      <c r="O665" s="37" t="str">
        <f t="shared" si="54"/>
        <v/>
      </c>
      <c r="P665" s="37" t="str">
        <f t="shared" si="53"/>
        <v>19年月日</v>
      </c>
    </row>
    <row r="666" spans="12:16" x14ac:dyDescent="0.4">
      <c r="L666" s="37" t="str">
        <f t="shared" si="50"/>
        <v/>
      </c>
      <c r="M666" s="37" t="str">
        <f t="shared" si="51"/>
        <v/>
      </c>
      <c r="N666" s="37" t="str">
        <f t="shared" si="52"/>
        <v/>
      </c>
      <c r="O666" s="37" t="str">
        <f t="shared" si="54"/>
        <v/>
      </c>
      <c r="P666" s="37" t="str">
        <f t="shared" si="53"/>
        <v>19年月日</v>
      </c>
    </row>
    <row r="667" spans="12:16" x14ac:dyDescent="0.4">
      <c r="L667" s="37" t="str">
        <f t="shared" si="50"/>
        <v/>
      </c>
      <c r="M667" s="37" t="str">
        <f t="shared" si="51"/>
        <v/>
      </c>
      <c r="N667" s="37" t="str">
        <f t="shared" si="52"/>
        <v/>
      </c>
      <c r="O667" s="37" t="str">
        <f t="shared" si="54"/>
        <v/>
      </c>
      <c r="P667" s="37" t="str">
        <f t="shared" si="53"/>
        <v>19年月日</v>
      </c>
    </row>
    <row r="668" spans="12:16" x14ac:dyDescent="0.4">
      <c r="L668" s="37" t="str">
        <f t="shared" si="50"/>
        <v/>
      </c>
      <c r="M668" s="37" t="str">
        <f t="shared" si="51"/>
        <v/>
      </c>
      <c r="N668" s="37" t="str">
        <f t="shared" si="52"/>
        <v/>
      </c>
      <c r="O668" s="37" t="str">
        <f t="shared" si="54"/>
        <v/>
      </c>
      <c r="P668" s="37" t="str">
        <f t="shared" si="53"/>
        <v>19年月日</v>
      </c>
    </row>
    <row r="669" spans="12:16" x14ac:dyDescent="0.4">
      <c r="L669" s="37" t="str">
        <f t="shared" si="50"/>
        <v/>
      </c>
      <c r="M669" s="37" t="str">
        <f t="shared" si="51"/>
        <v/>
      </c>
      <c r="N669" s="37" t="str">
        <f t="shared" si="52"/>
        <v/>
      </c>
      <c r="O669" s="37" t="str">
        <f t="shared" si="54"/>
        <v/>
      </c>
      <c r="P669" s="37" t="str">
        <f t="shared" si="53"/>
        <v>19年月日</v>
      </c>
    </row>
    <row r="670" spans="12:16" x14ac:dyDescent="0.4">
      <c r="L670" s="37" t="str">
        <f t="shared" si="50"/>
        <v/>
      </c>
      <c r="M670" s="37" t="str">
        <f t="shared" si="51"/>
        <v/>
      </c>
      <c r="N670" s="37" t="str">
        <f t="shared" si="52"/>
        <v/>
      </c>
      <c r="O670" s="37" t="str">
        <f t="shared" si="54"/>
        <v/>
      </c>
      <c r="P670" s="37" t="str">
        <f t="shared" si="53"/>
        <v>19年月日</v>
      </c>
    </row>
    <row r="671" spans="12:16" x14ac:dyDescent="0.4">
      <c r="L671" s="37" t="str">
        <f t="shared" si="50"/>
        <v/>
      </c>
      <c r="M671" s="37" t="str">
        <f t="shared" si="51"/>
        <v/>
      </c>
      <c r="N671" s="37" t="str">
        <f t="shared" si="52"/>
        <v/>
      </c>
      <c r="O671" s="37" t="str">
        <f t="shared" si="54"/>
        <v/>
      </c>
      <c r="P671" s="37" t="str">
        <f t="shared" si="53"/>
        <v>19年月日</v>
      </c>
    </row>
    <row r="672" spans="12:16" x14ac:dyDescent="0.4">
      <c r="L672" s="37" t="str">
        <f t="shared" si="50"/>
        <v/>
      </c>
      <c r="M672" s="37" t="str">
        <f t="shared" si="51"/>
        <v/>
      </c>
      <c r="N672" s="37" t="str">
        <f t="shared" si="52"/>
        <v/>
      </c>
      <c r="O672" s="37" t="str">
        <f t="shared" si="54"/>
        <v/>
      </c>
      <c r="P672" s="37" t="str">
        <f t="shared" si="53"/>
        <v>19年月日</v>
      </c>
    </row>
    <row r="673" spans="12:16" x14ac:dyDescent="0.4">
      <c r="L673" s="37" t="str">
        <f t="shared" si="50"/>
        <v/>
      </c>
      <c r="M673" s="37" t="str">
        <f t="shared" si="51"/>
        <v/>
      </c>
      <c r="N673" s="37" t="str">
        <f t="shared" si="52"/>
        <v/>
      </c>
      <c r="O673" s="37" t="str">
        <f t="shared" si="54"/>
        <v/>
      </c>
      <c r="P673" s="37" t="str">
        <f t="shared" si="53"/>
        <v>19年月日</v>
      </c>
    </row>
    <row r="674" spans="12:16" x14ac:dyDescent="0.4">
      <c r="L674" s="37" t="str">
        <f t="shared" si="50"/>
        <v/>
      </c>
      <c r="M674" s="37" t="str">
        <f t="shared" si="51"/>
        <v/>
      </c>
      <c r="N674" s="37" t="str">
        <f t="shared" si="52"/>
        <v/>
      </c>
      <c r="O674" s="37" t="str">
        <f t="shared" si="54"/>
        <v/>
      </c>
      <c r="P674" s="37" t="str">
        <f t="shared" si="53"/>
        <v>19年月日</v>
      </c>
    </row>
    <row r="675" spans="12:16" x14ac:dyDescent="0.4">
      <c r="L675" s="37" t="str">
        <f t="shared" si="50"/>
        <v/>
      </c>
      <c r="M675" s="37" t="str">
        <f t="shared" si="51"/>
        <v/>
      </c>
      <c r="N675" s="37" t="str">
        <f t="shared" si="52"/>
        <v/>
      </c>
      <c r="O675" s="37" t="str">
        <f t="shared" si="54"/>
        <v/>
      </c>
      <c r="P675" s="37" t="str">
        <f t="shared" si="53"/>
        <v>19年月日</v>
      </c>
    </row>
    <row r="676" spans="12:16" x14ac:dyDescent="0.4">
      <c r="L676" s="37" t="str">
        <f t="shared" si="50"/>
        <v/>
      </c>
      <c r="M676" s="37" t="str">
        <f t="shared" si="51"/>
        <v/>
      </c>
      <c r="N676" s="37" t="str">
        <f t="shared" si="52"/>
        <v/>
      </c>
      <c r="O676" s="37" t="str">
        <f t="shared" si="54"/>
        <v/>
      </c>
      <c r="P676" s="37" t="str">
        <f t="shared" si="53"/>
        <v>19年月日</v>
      </c>
    </row>
    <row r="677" spans="12:16" x14ac:dyDescent="0.4">
      <c r="L677" s="37" t="str">
        <f t="shared" si="50"/>
        <v/>
      </c>
      <c r="M677" s="37" t="str">
        <f t="shared" si="51"/>
        <v/>
      </c>
      <c r="N677" s="37" t="str">
        <f t="shared" si="52"/>
        <v/>
      </c>
      <c r="O677" s="37" t="str">
        <f t="shared" si="54"/>
        <v/>
      </c>
      <c r="P677" s="37" t="str">
        <f t="shared" si="53"/>
        <v>19年月日</v>
      </c>
    </row>
    <row r="678" spans="12:16" x14ac:dyDescent="0.4">
      <c r="L678" s="37" t="str">
        <f t="shared" si="50"/>
        <v/>
      </c>
      <c r="M678" s="37" t="str">
        <f t="shared" si="51"/>
        <v/>
      </c>
      <c r="N678" s="37" t="str">
        <f t="shared" si="52"/>
        <v/>
      </c>
      <c r="O678" s="37" t="str">
        <f t="shared" si="54"/>
        <v/>
      </c>
      <c r="P678" s="37" t="str">
        <f t="shared" si="53"/>
        <v>19年月日</v>
      </c>
    </row>
    <row r="679" spans="12:16" x14ac:dyDescent="0.4">
      <c r="L679" s="37" t="str">
        <f t="shared" si="50"/>
        <v/>
      </c>
      <c r="M679" s="37" t="str">
        <f t="shared" si="51"/>
        <v/>
      </c>
      <c r="N679" s="37" t="str">
        <f t="shared" si="52"/>
        <v/>
      </c>
      <c r="O679" s="37" t="str">
        <f t="shared" si="54"/>
        <v/>
      </c>
      <c r="P679" s="37" t="str">
        <f t="shared" si="53"/>
        <v>19年月日</v>
      </c>
    </row>
    <row r="680" spans="12:16" x14ac:dyDescent="0.4">
      <c r="L680" s="37" t="str">
        <f t="shared" si="50"/>
        <v/>
      </c>
      <c r="M680" s="37" t="str">
        <f t="shared" si="51"/>
        <v/>
      </c>
      <c r="N680" s="37" t="str">
        <f t="shared" si="52"/>
        <v/>
      </c>
      <c r="O680" s="37" t="str">
        <f t="shared" si="54"/>
        <v/>
      </c>
      <c r="P680" s="37" t="str">
        <f t="shared" si="53"/>
        <v>19年月日</v>
      </c>
    </row>
    <row r="681" spans="12:16" x14ac:dyDescent="0.4">
      <c r="L681" s="37" t="str">
        <f t="shared" si="50"/>
        <v/>
      </c>
      <c r="M681" s="37" t="str">
        <f t="shared" si="51"/>
        <v/>
      </c>
      <c r="N681" s="37" t="str">
        <f t="shared" si="52"/>
        <v/>
      </c>
      <c r="O681" s="37" t="str">
        <f t="shared" si="54"/>
        <v/>
      </c>
      <c r="P681" s="37" t="str">
        <f t="shared" si="53"/>
        <v>19年月日</v>
      </c>
    </row>
    <row r="682" spans="12:16" x14ac:dyDescent="0.4">
      <c r="L682" s="37" t="str">
        <f t="shared" si="50"/>
        <v/>
      </c>
      <c r="M682" s="37" t="str">
        <f t="shared" si="51"/>
        <v/>
      </c>
      <c r="N682" s="37" t="str">
        <f t="shared" si="52"/>
        <v/>
      </c>
      <c r="O682" s="37" t="str">
        <f t="shared" si="54"/>
        <v/>
      </c>
      <c r="P682" s="37" t="str">
        <f t="shared" si="53"/>
        <v>19年月日</v>
      </c>
    </row>
    <row r="683" spans="12:16" x14ac:dyDescent="0.4">
      <c r="L683" s="37" t="str">
        <f t="shared" si="50"/>
        <v/>
      </c>
      <c r="M683" s="37" t="str">
        <f t="shared" si="51"/>
        <v/>
      </c>
      <c r="N683" s="37" t="str">
        <f t="shared" si="52"/>
        <v/>
      </c>
      <c r="O683" s="37" t="str">
        <f t="shared" si="54"/>
        <v/>
      </c>
      <c r="P683" s="37" t="str">
        <f t="shared" si="53"/>
        <v>19年月日</v>
      </c>
    </row>
    <row r="684" spans="12:16" x14ac:dyDescent="0.4">
      <c r="L684" s="37" t="str">
        <f t="shared" si="50"/>
        <v/>
      </c>
      <c r="M684" s="37" t="str">
        <f t="shared" si="51"/>
        <v/>
      </c>
      <c r="N684" s="37" t="str">
        <f t="shared" si="52"/>
        <v/>
      </c>
      <c r="O684" s="37" t="str">
        <f t="shared" si="54"/>
        <v/>
      </c>
      <c r="P684" s="37" t="str">
        <f t="shared" si="53"/>
        <v>19年月日</v>
      </c>
    </row>
    <row r="685" spans="12:16" x14ac:dyDescent="0.4">
      <c r="L685" s="37" t="str">
        <f t="shared" si="50"/>
        <v/>
      </c>
      <c r="M685" s="37" t="str">
        <f t="shared" si="51"/>
        <v/>
      </c>
      <c r="N685" s="37" t="str">
        <f t="shared" si="52"/>
        <v/>
      </c>
      <c r="O685" s="37" t="str">
        <f t="shared" si="54"/>
        <v/>
      </c>
      <c r="P685" s="37" t="str">
        <f t="shared" si="53"/>
        <v>19年月日</v>
      </c>
    </row>
    <row r="686" spans="12:16" x14ac:dyDescent="0.4">
      <c r="L686" s="37" t="str">
        <f t="shared" si="50"/>
        <v/>
      </c>
      <c r="M686" s="37" t="str">
        <f t="shared" si="51"/>
        <v/>
      </c>
      <c r="N686" s="37" t="str">
        <f t="shared" si="52"/>
        <v/>
      </c>
      <c r="O686" s="37" t="str">
        <f t="shared" si="54"/>
        <v/>
      </c>
      <c r="P686" s="37" t="str">
        <f t="shared" si="53"/>
        <v>19年月日</v>
      </c>
    </row>
    <row r="687" spans="12:16" x14ac:dyDescent="0.4">
      <c r="L687" s="37" t="str">
        <f t="shared" si="50"/>
        <v/>
      </c>
      <c r="M687" s="37" t="str">
        <f t="shared" si="51"/>
        <v/>
      </c>
      <c r="N687" s="37" t="str">
        <f t="shared" si="52"/>
        <v/>
      </c>
      <c r="O687" s="37" t="str">
        <f t="shared" si="54"/>
        <v/>
      </c>
      <c r="P687" s="37" t="str">
        <f t="shared" si="53"/>
        <v>19年月日</v>
      </c>
    </row>
    <row r="688" spans="12:16" x14ac:dyDescent="0.4">
      <c r="L688" s="37" t="str">
        <f t="shared" si="50"/>
        <v/>
      </c>
      <c r="M688" s="37" t="str">
        <f t="shared" si="51"/>
        <v/>
      </c>
      <c r="N688" s="37" t="str">
        <f t="shared" si="52"/>
        <v/>
      </c>
      <c r="O688" s="37" t="str">
        <f t="shared" si="54"/>
        <v/>
      </c>
      <c r="P688" s="37" t="str">
        <f t="shared" si="53"/>
        <v>19年月日</v>
      </c>
    </row>
    <row r="689" spans="12:16" x14ac:dyDescent="0.4">
      <c r="L689" s="37" t="str">
        <f t="shared" si="50"/>
        <v/>
      </c>
      <c r="M689" s="37" t="str">
        <f t="shared" si="51"/>
        <v/>
      </c>
      <c r="N689" s="37" t="str">
        <f t="shared" si="52"/>
        <v/>
      </c>
      <c r="O689" s="37" t="str">
        <f t="shared" si="54"/>
        <v/>
      </c>
      <c r="P689" s="37" t="str">
        <f t="shared" si="53"/>
        <v>19年月日</v>
      </c>
    </row>
    <row r="690" spans="12:16" x14ac:dyDescent="0.4">
      <c r="L690" s="37" t="str">
        <f t="shared" si="50"/>
        <v/>
      </c>
      <c r="M690" s="37" t="str">
        <f t="shared" si="51"/>
        <v/>
      </c>
      <c r="N690" s="37" t="str">
        <f t="shared" si="52"/>
        <v/>
      </c>
      <c r="O690" s="37" t="str">
        <f t="shared" si="54"/>
        <v/>
      </c>
      <c r="P690" s="37" t="str">
        <f t="shared" si="53"/>
        <v>19年月日</v>
      </c>
    </row>
    <row r="691" spans="12:16" x14ac:dyDescent="0.4">
      <c r="L691" s="37" t="str">
        <f t="shared" si="50"/>
        <v/>
      </c>
      <c r="M691" s="37" t="str">
        <f t="shared" si="51"/>
        <v/>
      </c>
      <c r="N691" s="37" t="str">
        <f t="shared" si="52"/>
        <v/>
      </c>
      <c r="O691" s="37" t="str">
        <f t="shared" si="54"/>
        <v/>
      </c>
      <c r="P691" s="37" t="str">
        <f t="shared" si="53"/>
        <v>19年月日</v>
      </c>
    </row>
    <row r="692" spans="12:16" x14ac:dyDescent="0.4">
      <c r="L692" s="37" t="str">
        <f t="shared" si="50"/>
        <v/>
      </c>
      <c r="M692" s="37" t="str">
        <f t="shared" si="51"/>
        <v/>
      </c>
      <c r="N692" s="37" t="str">
        <f t="shared" si="52"/>
        <v/>
      </c>
      <c r="O692" s="37" t="str">
        <f t="shared" si="54"/>
        <v/>
      </c>
      <c r="P692" s="37" t="str">
        <f t="shared" si="53"/>
        <v>19年月日</v>
      </c>
    </row>
    <row r="693" spans="12:16" x14ac:dyDescent="0.4">
      <c r="L693" s="37" t="str">
        <f t="shared" si="50"/>
        <v/>
      </c>
      <c r="M693" s="37" t="str">
        <f t="shared" si="51"/>
        <v/>
      </c>
      <c r="N693" s="37" t="str">
        <f t="shared" si="52"/>
        <v/>
      </c>
      <c r="O693" s="37" t="str">
        <f t="shared" si="54"/>
        <v/>
      </c>
      <c r="P693" s="37" t="str">
        <f t="shared" si="53"/>
        <v>19年月日</v>
      </c>
    </row>
    <row r="694" spans="12:16" x14ac:dyDescent="0.4">
      <c r="L694" s="37" t="str">
        <f t="shared" si="50"/>
        <v/>
      </c>
      <c r="M694" s="37" t="str">
        <f t="shared" si="51"/>
        <v/>
      </c>
      <c r="N694" s="37" t="str">
        <f t="shared" si="52"/>
        <v/>
      </c>
      <c r="O694" s="37" t="str">
        <f t="shared" si="54"/>
        <v/>
      </c>
      <c r="P694" s="37" t="str">
        <f t="shared" si="53"/>
        <v>19年月日</v>
      </c>
    </row>
    <row r="695" spans="12:16" x14ac:dyDescent="0.4">
      <c r="L695" s="37" t="str">
        <f t="shared" si="50"/>
        <v/>
      </c>
      <c r="M695" s="37" t="str">
        <f t="shared" si="51"/>
        <v/>
      </c>
      <c r="N695" s="37" t="str">
        <f t="shared" si="52"/>
        <v/>
      </c>
      <c r="O695" s="37" t="str">
        <f t="shared" si="54"/>
        <v/>
      </c>
      <c r="P695" s="37" t="str">
        <f t="shared" si="53"/>
        <v>19年月日</v>
      </c>
    </row>
    <row r="696" spans="12:16" x14ac:dyDescent="0.4">
      <c r="L696" s="37" t="str">
        <f t="shared" si="50"/>
        <v/>
      </c>
      <c r="M696" s="37" t="str">
        <f t="shared" si="51"/>
        <v/>
      </c>
      <c r="N696" s="37" t="str">
        <f t="shared" si="52"/>
        <v/>
      </c>
      <c r="O696" s="37" t="str">
        <f t="shared" si="54"/>
        <v/>
      </c>
      <c r="P696" s="37" t="str">
        <f t="shared" si="53"/>
        <v>19年月日</v>
      </c>
    </row>
    <row r="697" spans="12:16" x14ac:dyDescent="0.4">
      <c r="L697" s="37" t="str">
        <f t="shared" si="50"/>
        <v/>
      </c>
      <c r="M697" s="37" t="str">
        <f t="shared" si="51"/>
        <v/>
      </c>
      <c r="N697" s="37" t="str">
        <f t="shared" si="52"/>
        <v/>
      </c>
      <c r="O697" s="37" t="str">
        <f t="shared" si="54"/>
        <v/>
      </c>
      <c r="P697" s="37" t="str">
        <f t="shared" si="53"/>
        <v>19年月日</v>
      </c>
    </row>
    <row r="698" spans="12:16" x14ac:dyDescent="0.4">
      <c r="L698" s="37" t="str">
        <f t="shared" si="50"/>
        <v/>
      </c>
      <c r="M698" s="37" t="str">
        <f t="shared" si="51"/>
        <v/>
      </c>
      <c r="N698" s="37" t="str">
        <f t="shared" si="52"/>
        <v/>
      </c>
      <c r="O698" s="37" t="str">
        <f t="shared" si="54"/>
        <v/>
      </c>
      <c r="P698" s="37" t="str">
        <f t="shared" si="53"/>
        <v>19年月日</v>
      </c>
    </row>
    <row r="699" spans="12:16" x14ac:dyDescent="0.4">
      <c r="L699" s="37" t="str">
        <f t="shared" si="50"/>
        <v/>
      </c>
      <c r="M699" s="37" t="str">
        <f t="shared" si="51"/>
        <v/>
      </c>
      <c r="N699" s="37" t="str">
        <f t="shared" si="52"/>
        <v/>
      </c>
      <c r="O699" s="37" t="str">
        <f t="shared" si="54"/>
        <v/>
      </c>
      <c r="P699" s="37" t="str">
        <f t="shared" si="53"/>
        <v>19年月日</v>
      </c>
    </row>
    <row r="700" spans="12:16" x14ac:dyDescent="0.4">
      <c r="L700" s="37" t="str">
        <f t="shared" si="50"/>
        <v/>
      </c>
      <c r="M700" s="37" t="str">
        <f t="shared" si="51"/>
        <v/>
      </c>
      <c r="N700" s="37" t="str">
        <f t="shared" si="52"/>
        <v/>
      </c>
      <c r="O700" s="37" t="str">
        <f t="shared" si="54"/>
        <v/>
      </c>
      <c r="P700" s="37" t="str">
        <f t="shared" si="53"/>
        <v>19年月日</v>
      </c>
    </row>
    <row r="701" spans="12:16" x14ac:dyDescent="0.4">
      <c r="L701" s="37" t="str">
        <f t="shared" si="50"/>
        <v/>
      </c>
      <c r="M701" s="37" t="str">
        <f t="shared" si="51"/>
        <v/>
      </c>
      <c r="N701" s="37" t="str">
        <f t="shared" si="52"/>
        <v/>
      </c>
      <c r="O701" s="37" t="str">
        <f t="shared" si="54"/>
        <v/>
      </c>
      <c r="P701" s="37" t="str">
        <f t="shared" si="53"/>
        <v>19年月日</v>
      </c>
    </row>
    <row r="702" spans="12:16" x14ac:dyDescent="0.4">
      <c r="L702" s="37" t="str">
        <f t="shared" si="50"/>
        <v/>
      </c>
      <c r="M702" s="37" t="str">
        <f t="shared" si="51"/>
        <v/>
      </c>
      <c r="N702" s="37" t="str">
        <f t="shared" si="52"/>
        <v/>
      </c>
      <c r="O702" s="37" t="str">
        <f t="shared" si="54"/>
        <v/>
      </c>
      <c r="P702" s="37" t="str">
        <f t="shared" si="53"/>
        <v>19年月日</v>
      </c>
    </row>
    <row r="703" spans="12:16" x14ac:dyDescent="0.4">
      <c r="L703" s="37" t="str">
        <f t="shared" si="50"/>
        <v/>
      </c>
      <c r="M703" s="37" t="str">
        <f t="shared" si="51"/>
        <v/>
      </c>
      <c r="N703" s="37" t="str">
        <f t="shared" si="52"/>
        <v/>
      </c>
      <c r="O703" s="37" t="str">
        <f t="shared" si="54"/>
        <v/>
      </c>
      <c r="P703" s="37" t="str">
        <f t="shared" si="53"/>
        <v>19年月日</v>
      </c>
    </row>
    <row r="704" spans="12:16" x14ac:dyDescent="0.4">
      <c r="L704" s="37" t="str">
        <f t="shared" si="50"/>
        <v/>
      </c>
      <c r="M704" s="37" t="str">
        <f t="shared" si="51"/>
        <v/>
      </c>
      <c r="N704" s="37" t="str">
        <f t="shared" si="52"/>
        <v/>
      </c>
      <c r="O704" s="37" t="str">
        <f t="shared" si="54"/>
        <v/>
      </c>
      <c r="P704" s="37" t="str">
        <f t="shared" si="53"/>
        <v>19年月日</v>
      </c>
    </row>
    <row r="705" spans="12:16" x14ac:dyDescent="0.4">
      <c r="L705" s="37" t="str">
        <f t="shared" si="50"/>
        <v/>
      </c>
      <c r="M705" s="37" t="str">
        <f t="shared" si="51"/>
        <v/>
      </c>
      <c r="N705" s="37" t="str">
        <f t="shared" si="52"/>
        <v/>
      </c>
      <c r="O705" s="37" t="str">
        <f t="shared" si="54"/>
        <v/>
      </c>
      <c r="P705" s="37" t="str">
        <f t="shared" si="53"/>
        <v>19年月日</v>
      </c>
    </row>
    <row r="706" spans="12:16" x14ac:dyDescent="0.4">
      <c r="L706" s="37" t="str">
        <f t="shared" si="50"/>
        <v/>
      </c>
      <c r="M706" s="37" t="str">
        <f t="shared" si="51"/>
        <v/>
      </c>
      <c r="N706" s="37" t="str">
        <f t="shared" si="52"/>
        <v/>
      </c>
      <c r="O706" s="37" t="str">
        <f t="shared" si="54"/>
        <v/>
      </c>
      <c r="P706" s="37" t="str">
        <f t="shared" si="53"/>
        <v>19年月日</v>
      </c>
    </row>
    <row r="707" spans="12:16" x14ac:dyDescent="0.4">
      <c r="L707" s="37" t="str">
        <f t="shared" ref="L707:L770" si="55">IF($A707="","",$D707&amp;" ("&amp;$G707&amp;")")</f>
        <v/>
      </c>
      <c r="M707" s="37" t="str">
        <f t="shared" ref="M707:M770" si="56">IF($A707="","",LEFT($F707,2))</f>
        <v/>
      </c>
      <c r="N707" s="37" t="str">
        <f t="shared" ref="N707:N770" si="57">IF($A707="","",$J707&amp;" "&amp;$I707&amp;" ("&amp;$M707&amp;")")</f>
        <v/>
      </c>
      <c r="O707" s="37" t="str">
        <f t="shared" si="54"/>
        <v/>
      </c>
      <c r="P707" s="37" t="str">
        <f t="shared" ref="P707:P770" si="58">IF(LEFT($F707,1)="0","20","19")&amp;LEFT($F707,2)&amp;"年"&amp;MID($F707,3,2)&amp;"月"&amp;RIGHT($F707,2)&amp;"日"</f>
        <v>19年月日</v>
      </c>
    </row>
    <row r="708" spans="12:16" x14ac:dyDescent="0.4">
      <c r="L708" s="37" t="str">
        <f t="shared" si="55"/>
        <v/>
      </c>
      <c r="M708" s="37" t="str">
        <f t="shared" si="56"/>
        <v/>
      </c>
      <c r="N708" s="37" t="str">
        <f t="shared" si="57"/>
        <v/>
      </c>
      <c r="O708" s="37" t="str">
        <f t="shared" ref="O708:O771" si="59">IF($A708="","",$O707+1)</f>
        <v/>
      </c>
      <c r="P708" s="37" t="str">
        <f t="shared" si="58"/>
        <v>19年月日</v>
      </c>
    </row>
    <row r="709" spans="12:16" x14ac:dyDescent="0.4">
      <c r="L709" s="37" t="str">
        <f t="shared" si="55"/>
        <v/>
      </c>
      <c r="M709" s="37" t="str">
        <f t="shared" si="56"/>
        <v/>
      </c>
      <c r="N709" s="37" t="str">
        <f t="shared" si="57"/>
        <v/>
      </c>
      <c r="O709" s="37" t="str">
        <f t="shared" si="59"/>
        <v/>
      </c>
      <c r="P709" s="37" t="str">
        <f t="shared" si="58"/>
        <v>19年月日</v>
      </c>
    </row>
    <row r="710" spans="12:16" x14ac:dyDescent="0.4">
      <c r="L710" s="37" t="str">
        <f t="shared" si="55"/>
        <v/>
      </c>
      <c r="M710" s="37" t="str">
        <f t="shared" si="56"/>
        <v/>
      </c>
      <c r="N710" s="37" t="str">
        <f t="shared" si="57"/>
        <v/>
      </c>
      <c r="O710" s="37" t="str">
        <f t="shared" si="59"/>
        <v/>
      </c>
      <c r="P710" s="37" t="str">
        <f t="shared" si="58"/>
        <v>19年月日</v>
      </c>
    </row>
    <row r="711" spans="12:16" x14ac:dyDescent="0.4">
      <c r="L711" s="37" t="str">
        <f t="shared" si="55"/>
        <v/>
      </c>
      <c r="M711" s="37" t="str">
        <f t="shared" si="56"/>
        <v/>
      </c>
      <c r="N711" s="37" t="str">
        <f t="shared" si="57"/>
        <v/>
      </c>
      <c r="O711" s="37" t="str">
        <f t="shared" si="59"/>
        <v/>
      </c>
      <c r="P711" s="37" t="str">
        <f t="shared" si="58"/>
        <v>19年月日</v>
      </c>
    </row>
    <row r="712" spans="12:16" x14ac:dyDescent="0.4">
      <c r="L712" s="37" t="str">
        <f t="shared" si="55"/>
        <v/>
      </c>
      <c r="M712" s="37" t="str">
        <f t="shared" si="56"/>
        <v/>
      </c>
      <c r="N712" s="37" t="str">
        <f t="shared" si="57"/>
        <v/>
      </c>
      <c r="O712" s="37" t="str">
        <f t="shared" si="59"/>
        <v/>
      </c>
      <c r="P712" s="37" t="str">
        <f t="shared" si="58"/>
        <v>19年月日</v>
      </c>
    </row>
    <row r="713" spans="12:16" x14ac:dyDescent="0.4">
      <c r="L713" s="37" t="str">
        <f t="shared" si="55"/>
        <v/>
      </c>
      <c r="M713" s="37" t="str">
        <f t="shared" si="56"/>
        <v/>
      </c>
      <c r="N713" s="37" t="str">
        <f t="shared" si="57"/>
        <v/>
      </c>
      <c r="O713" s="37" t="str">
        <f t="shared" si="59"/>
        <v/>
      </c>
      <c r="P713" s="37" t="str">
        <f t="shared" si="58"/>
        <v>19年月日</v>
      </c>
    </row>
    <row r="714" spans="12:16" x14ac:dyDescent="0.4">
      <c r="L714" s="37" t="str">
        <f t="shared" si="55"/>
        <v/>
      </c>
      <c r="M714" s="37" t="str">
        <f t="shared" si="56"/>
        <v/>
      </c>
      <c r="N714" s="37" t="str">
        <f t="shared" si="57"/>
        <v/>
      </c>
      <c r="O714" s="37" t="str">
        <f t="shared" si="59"/>
        <v/>
      </c>
      <c r="P714" s="37" t="str">
        <f t="shared" si="58"/>
        <v>19年月日</v>
      </c>
    </row>
    <row r="715" spans="12:16" x14ac:dyDescent="0.4">
      <c r="L715" s="37" t="str">
        <f t="shared" si="55"/>
        <v/>
      </c>
      <c r="M715" s="37" t="str">
        <f t="shared" si="56"/>
        <v/>
      </c>
      <c r="N715" s="37" t="str">
        <f t="shared" si="57"/>
        <v/>
      </c>
      <c r="O715" s="37" t="str">
        <f t="shared" si="59"/>
        <v/>
      </c>
      <c r="P715" s="37" t="str">
        <f t="shared" si="58"/>
        <v>19年月日</v>
      </c>
    </row>
    <row r="716" spans="12:16" x14ac:dyDescent="0.4">
      <c r="L716" s="37" t="str">
        <f t="shared" si="55"/>
        <v/>
      </c>
      <c r="M716" s="37" t="str">
        <f t="shared" si="56"/>
        <v/>
      </c>
      <c r="N716" s="37" t="str">
        <f t="shared" si="57"/>
        <v/>
      </c>
      <c r="O716" s="37" t="str">
        <f t="shared" si="59"/>
        <v/>
      </c>
      <c r="P716" s="37" t="str">
        <f t="shared" si="58"/>
        <v>19年月日</v>
      </c>
    </row>
    <row r="717" spans="12:16" x14ac:dyDescent="0.4">
      <c r="L717" s="37" t="str">
        <f t="shared" si="55"/>
        <v/>
      </c>
      <c r="M717" s="37" t="str">
        <f t="shared" si="56"/>
        <v/>
      </c>
      <c r="N717" s="37" t="str">
        <f t="shared" si="57"/>
        <v/>
      </c>
      <c r="O717" s="37" t="str">
        <f t="shared" si="59"/>
        <v/>
      </c>
      <c r="P717" s="37" t="str">
        <f t="shared" si="58"/>
        <v>19年月日</v>
      </c>
    </row>
    <row r="718" spans="12:16" x14ac:dyDescent="0.4">
      <c r="L718" s="37" t="str">
        <f t="shared" si="55"/>
        <v/>
      </c>
      <c r="M718" s="37" t="str">
        <f t="shared" si="56"/>
        <v/>
      </c>
      <c r="N718" s="37" t="str">
        <f t="shared" si="57"/>
        <v/>
      </c>
      <c r="O718" s="37" t="str">
        <f t="shared" si="59"/>
        <v/>
      </c>
      <c r="P718" s="37" t="str">
        <f t="shared" si="58"/>
        <v>19年月日</v>
      </c>
    </row>
    <row r="719" spans="12:16" x14ac:dyDescent="0.4">
      <c r="L719" s="37" t="str">
        <f t="shared" si="55"/>
        <v/>
      </c>
      <c r="M719" s="37" t="str">
        <f t="shared" si="56"/>
        <v/>
      </c>
      <c r="N719" s="37" t="str">
        <f t="shared" si="57"/>
        <v/>
      </c>
      <c r="O719" s="37" t="str">
        <f t="shared" si="59"/>
        <v/>
      </c>
      <c r="P719" s="37" t="str">
        <f t="shared" si="58"/>
        <v>19年月日</v>
      </c>
    </row>
    <row r="720" spans="12:16" x14ac:dyDescent="0.4">
      <c r="L720" s="37" t="str">
        <f t="shared" si="55"/>
        <v/>
      </c>
      <c r="M720" s="37" t="str">
        <f t="shared" si="56"/>
        <v/>
      </c>
      <c r="N720" s="37" t="str">
        <f t="shared" si="57"/>
        <v/>
      </c>
      <c r="O720" s="37" t="str">
        <f t="shared" si="59"/>
        <v/>
      </c>
      <c r="P720" s="37" t="str">
        <f t="shared" si="58"/>
        <v>19年月日</v>
      </c>
    </row>
    <row r="721" spans="12:16" x14ac:dyDescent="0.4">
      <c r="L721" s="37" t="str">
        <f t="shared" si="55"/>
        <v/>
      </c>
      <c r="M721" s="37" t="str">
        <f t="shared" si="56"/>
        <v/>
      </c>
      <c r="N721" s="37" t="str">
        <f t="shared" si="57"/>
        <v/>
      </c>
      <c r="O721" s="37" t="str">
        <f t="shared" si="59"/>
        <v/>
      </c>
      <c r="P721" s="37" t="str">
        <f t="shared" si="58"/>
        <v>19年月日</v>
      </c>
    </row>
    <row r="722" spans="12:16" x14ac:dyDescent="0.4">
      <c r="L722" s="37" t="str">
        <f t="shared" si="55"/>
        <v/>
      </c>
      <c r="M722" s="37" t="str">
        <f t="shared" si="56"/>
        <v/>
      </c>
      <c r="N722" s="37" t="str">
        <f t="shared" si="57"/>
        <v/>
      </c>
      <c r="O722" s="37" t="str">
        <f t="shared" si="59"/>
        <v/>
      </c>
      <c r="P722" s="37" t="str">
        <f t="shared" si="58"/>
        <v>19年月日</v>
      </c>
    </row>
    <row r="723" spans="12:16" x14ac:dyDescent="0.4">
      <c r="L723" s="37" t="str">
        <f t="shared" si="55"/>
        <v/>
      </c>
      <c r="M723" s="37" t="str">
        <f t="shared" si="56"/>
        <v/>
      </c>
      <c r="N723" s="37" t="str">
        <f t="shared" si="57"/>
        <v/>
      </c>
      <c r="O723" s="37" t="str">
        <f t="shared" si="59"/>
        <v/>
      </c>
      <c r="P723" s="37" t="str">
        <f t="shared" si="58"/>
        <v>19年月日</v>
      </c>
    </row>
    <row r="724" spans="12:16" x14ac:dyDescent="0.4">
      <c r="L724" s="37" t="str">
        <f t="shared" si="55"/>
        <v/>
      </c>
      <c r="M724" s="37" t="str">
        <f t="shared" si="56"/>
        <v/>
      </c>
      <c r="N724" s="37" t="str">
        <f t="shared" si="57"/>
        <v/>
      </c>
      <c r="O724" s="37" t="str">
        <f t="shared" si="59"/>
        <v/>
      </c>
      <c r="P724" s="37" t="str">
        <f t="shared" si="58"/>
        <v>19年月日</v>
      </c>
    </row>
    <row r="725" spans="12:16" x14ac:dyDescent="0.4">
      <c r="L725" s="37" t="str">
        <f t="shared" si="55"/>
        <v/>
      </c>
      <c r="M725" s="37" t="str">
        <f t="shared" si="56"/>
        <v/>
      </c>
      <c r="N725" s="37" t="str">
        <f t="shared" si="57"/>
        <v/>
      </c>
      <c r="O725" s="37" t="str">
        <f t="shared" si="59"/>
        <v/>
      </c>
      <c r="P725" s="37" t="str">
        <f t="shared" si="58"/>
        <v>19年月日</v>
      </c>
    </row>
    <row r="726" spans="12:16" x14ac:dyDescent="0.4">
      <c r="L726" s="37" t="str">
        <f t="shared" si="55"/>
        <v/>
      </c>
      <c r="M726" s="37" t="str">
        <f t="shared" si="56"/>
        <v/>
      </c>
      <c r="N726" s="37" t="str">
        <f t="shared" si="57"/>
        <v/>
      </c>
      <c r="O726" s="37" t="str">
        <f t="shared" si="59"/>
        <v/>
      </c>
      <c r="P726" s="37" t="str">
        <f t="shared" si="58"/>
        <v>19年月日</v>
      </c>
    </row>
    <row r="727" spans="12:16" x14ac:dyDescent="0.4">
      <c r="L727" s="37" t="str">
        <f t="shared" si="55"/>
        <v/>
      </c>
      <c r="M727" s="37" t="str">
        <f t="shared" si="56"/>
        <v/>
      </c>
      <c r="N727" s="37" t="str">
        <f t="shared" si="57"/>
        <v/>
      </c>
      <c r="O727" s="37" t="str">
        <f t="shared" si="59"/>
        <v/>
      </c>
      <c r="P727" s="37" t="str">
        <f t="shared" si="58"/>
        <v>19年月日</v>
      </c>
    </row>
    <row r="728" spans="12:16" x14ac:dyDescent="0.4">
      <c r="L728" s="37" t="str">
        <f t="shared" si="55"/>
        <v/>
      </c>
      <c r="M728" s="37" t="str">
        <f t="shared" si="56"/>
        <v/>
      </c>
      <c r="N728" s="37" t="str">
        <f t="shared" si="57"/>
        <v/>
      </c>
      <c r="O728" s="37" t="str">
        <f t="shared" si="59"/>
        <v/>
      </c>
      <c r="P728" s="37" t="str">
        <f t="shared" si="58"/>
        <v>19年月日</v>
      </c>
    </row>
    <row r="729" spans="12:16" x14ac:dyDescent="0.4">
      <c r="L729" s="37" t="str">
        <f t="shared" si="55"/>
        <v/>
      </c>
      <c r="M729" s="37" t="str">
        <f t="shared" si="56"/>
        <v/>
      </c>
      <c r="N729" s="37" t="str">
        <f t="shared" si="57"/>
        <v/>
      </c>
      <c r="O729" s="37" t="str">
        <f t="shared" si="59"/>
        <v/>
      </c>
      <c r="P729" s="37" t="str">
        <f t="shared" si="58"/>
        <v>19年月日</v>
      </c>
    </row>
    <row r="730" spans="12:16" x14ac:dyDescent="0.4">
      <c r="L730" s="37" t="str">
        <f t="shared" si="55"/>
        <v/>
      </c>
      <c r="M730" s="37" t="str">
        <f t="shared" si="56"/>
        <v/>
      </c>
      <c r="N730" s="37" t="str">
        <f t="shared" si="57"/>
        <v/>
      </c>
      <c r="O730" s="37" t="str">
        <f t="shared" si="59"/>
        <v/>
      </c>
      <c r="P730" s="37" t="str">
        <f t="shared" si="58"/>
        <v>19年月日</v>
      </c>
    </row>
    <row r="731" spans="12:16" x14ac:dyDescent="0.4">
      <c r="L731" s="37" t="str">
        <f t="shared" si="55"/>
        <v/>
      </c>
      <c r="M731" s="37" t="str">
        <f t="shared" si="56"/>
        <v/>
      </c>
      <c r="N731" s="37" t="str">
        <f t="shared" si="57"/>
        <v/>
      </c>
      <c r="O731" s="37" t="str">
        <f t="shared" si="59"/>
        <v/>
      </c>
      <c r="P731" s="37" t="str">
        <f t="shared" si="58"/>
        <v>19年月日</v>
      </c>
    </row>
    <row r="732" spans="12:16" x14ac:dyDescent="0.4">
      <c r="L732" s="37" t="str">
        <f t="shared" si="55"/>
        <v/>
      </c>
      <c r="M732" s="37" t="str">
        <f t="shared" si="56"/>
        <v/>
      </c>
      <c r="N732" s="37" t="str">
        <f t="shared" si="57"/>
        <v/>
      </c>
      <c r="O732" s="37" t="str">
        <f t="shared" si="59"/>
        <v/>
      </c>
      <c r="P732" s="37" t="str">
        <f t="shared" si="58"/>
        <v>19年月日</v>
      </c>
    </row>
    <row r="733" spans="12:16" x14ac:dyDescent="0.4">
      <c r="L733" s="37" t="str">
        <f t="shared" si="55"/>
        <v/>
      </c>
      <c r="M733" s="37" t="str">
        <f t="shared" si="56"/>
        <v/>
      </c>
      <c r="N733" s="37" t="str">
        <f t="shared" si="57"/>
        <v/>
      </c>
      <c r="O733" s="37" t="str">
        <f t="shared" si="59"/>
        <v/>
      </c>
      <c r="P733" s="37" t="str">
        <f t="shared" si="58"/>
        <v>19年月日</v>
      </c>
    </row>
    <row r="734" spans="12:16" x14ac:dyDescent="0.4">
      <c r="L734" s="37" t="str">
        <f t="shared" si="55"/>
        <v/>
      </c>
      <c r="M734" s="37" t="str">
        <f t="shared" si="56"/>
        <v/>
      </c>
      <c r="N734" s="37" t="str">
        <f t="shared" si="57"/>
        <v/>
      </c>
      <c r="O734" s="37" t="str">
        <f t="shared" si="59"/>
        <v/>
      </c>
      <c r="P734" s="37" t="str">
        <f t="shared" si="58"/>
        <v>19年月日</v>
      </c>
    </row>
    <row r="735" spans="12:16" x14ac:dyDescent="0.4">
      <c r="L735" s="37" t="str">
        <f t="shared" si="55"/>
        <v/>
      </c>
      <c r="M735" s="37" t="str">
        <f t="shared" si="56"/>
        <v/>
      </c>
      <c r="N735" s="37" t="str">
        <f t="shared" si="57"/>
        <v/>
      </c>
      <c r="O735" s="37" t="str">
        <f t="shared" si="59"/>
        <v/>
      </c>
      <c r="P735" s="37" t="str">
        <f t="shared" si="58"/>
        <v>19年月日</v>
      </c>
    </row>
    <row r="736" spans="12:16" x14ac:dyDescent="0.4">
      <c r="L736" s="37" t="str">
        <f t="shared" si="55"/>
        <v/>
      </c>
      <c r="M736" s="37" t="str">
        <f t="shared" si="56"/>
        <v/>
      </c>
      <c r="N736" s="37" t="str">
        <f t="shared" si="57"/>
        <v/>
      </c>
      <c r="O736" s="37" t="str">
        <f t="shared" si="59"/>
        <v/>
      </c>
      <c r="P736" s="37" t="str">
        <f t="shared" si="58"/>
        <v>19年月日</v>
      </c>
    </row>
    <row r="737" spans="12:16" x14ac:dyDescent="0.4">
      <c r="L737" s="37" t="str">
        <f t="shared" si="55"/>
        <v/>
      </c>
      <c r="M737" s="37" t="str">
        <f t="shared" si="56"/>
        <v/>
      </c>
      <c r="N737" s="37" t="str">
        <f t="shared" si="57"/>
        <v/>
      </c>
      <c r="O737" s="37" t="str">
        <f t="shared" si="59"/>
        <v/>
      </c>
      <c r="P737" s="37" t="str">
        <f t="shared" si="58"/>
        <v>19年月日</v>
      </c>
    </row>
    <row r="738" spans="12:16" x14ac:dyDescent="0.4">
      <c r="L738" s="37" t="str">
        <f t="shared" si="55"/>
        <v/>
      </c>
      <c r="M738" s="37" t="str">
        <f t="shared" si="56"/>
        <v/>
      </c>
      <c r="N738" s="37" t="str">
        <f t="shared" si="57"/>
        <v/>
      </c>
      <c r="O738" s="37" t="str">
        <f t="shared" si="59"/>
        <v/>
      </c>
      <c r="P738" s="37" t="str">
        <f t="shared" si="58"/>
        <v>19年月日</v>
      </c>
    </row>
    <row r="739" spans="12:16" x14ac:dyDescent="0.4">
      <c r="L739" s="37" t="str">
        <f t="shared" si="55"/>
        <v/>
      </c>
      <c r="M739" s="37" t="str">
        <f t="shared" si="56"/>
        <v/>
      </c>
      <c r="N739" s="37" t="str">
        <f t="shared" si="57"/>
        <v/>
      </c>
      <c r="O739" s="37" t="str">
        <f t="shared" si="59"/>
        <v/>
      </c>
      <c r="P739" s="37" t="str">
        <f t="shared" si="58"/>
        <v>19年月日</v>
      </c>
    </row>
    <row r="740" spans="12:16" x14ac:dyDescent="0.4">
      <c r="L740" s="37" t="str">
        <f t="shared" si="55"/>
        <v/>
      </c>
      <c r="M740" s="37" t="str">
        <f t="shared" si="56"/>
        <v/>
      </c>
      <c r="N740" s="37" t="str">
        <f t="shared" si="57"/>
        <v/>
      </c>
      <c r="O740" s="37" t="str">
        <f t="shared" si="59"/>
        <v/>
      </c>
      <c r="P740" s="37" t="str">
        <f t="shared" si="58"/>
        <v>19年月日</v>
      </c>
    </row>
    <row r="741" spans="12:16" x14ac:dyDescent="0.4">
      <c r="L741" s="37" t="str">
        <f t="shared" si="55"/>
        <v/>
      </c>
      <c r="M741" s="37" t="str">
        <f t="shared" si="56"/>
        <v/>
      </c>
      <c r="N741" s="37" t="str">
        <f t="shared" si="57"/>
        <v/>
      </c>
      <c r="O741" s="37" t="str">
        <f t="shared" si="59"/>
        <v/>
      </c>
      <c r="P741" s="37" t="str">
        <f t="shared" si="58"/>
        <v>19年月日</v>
      </c>
    </row>
    <row r="742" spans="12:16" x14ac:dyDescent="0.4">
      <c r="L742" s="37" t="str">
        <f t="shared" si="55"/>
        <v/>
      </c>
      <c r="M742" s="37" t="str">
        <f t="shared" si="56"/>
        <v/>
      </c>
      <c r="N742" s="37" t="str">
        <f t="shared" si="57"/>
        <v/>
      </c>
      <c r="O742" s="37" t="str">
        <f t="shared" si="59"/>
        <v/>
      </c>
      <c r="P742" s="37" t="str">
        <f t="shared" si="58"/>
        <v>19年月日</v>
      </c>
    </row>
    <row r="743" spans="12:16" x14ac:dyDescent="0.4">
      <c r="L743" s="37" t="str">
        <f t="shared" si="55"/>
        <v/>
      </c>
      <c r="M743" s="37" t="str">
        <f t="shared" si="56"/>
        <v/>
      </c>
      <c r="N743" s="37" t="str">
        <f t="shared" si="57"/>
        <v/>
      </c>
      <c r="O743" s="37" t="str">
        <f t="shared" si="59"/>
        <v/>
      </c>
      <c r="P743" s="37" t="str">
        <f t="shared" si="58"/>
        <v>19年月日</v>
      </c>
    </row>
    <row r="744" spans="12:16" x14ac:dyDescent="0.4">
      <c r="L744" s="37" t="str">
        <f t="shared" si="55"/>
        <v/>
      </c>
      <c r="M744" s="37" t="str">
        <f t="shared" si="56"/>
        <v/>
      </c>
      <c r="N744" s="37" t="str">
        <f t="shared" si="57"/>
        <v/>
      </c>
      <c r="O744" s="37" t="str">
        <f t="shared" si="59"/>
        <v/>
      </c>
      <c r="P744" s="37" t="str">
        <f t="shared" si="58"/>
        <v>19年月日</v>
      </c>
    </row>
    <row r="745" spans="12:16" x14ac:dyDescent="0.4">
      <c r="L745" s="37" t="str">
        <f t="shared" si="55"/>
        <v/>
      </c>
      <c r="M745" s="37" t="str">
        <f t="shared" si="56"/>
        <v/>
      </c>
      <c r="N745" s="37" t="str">
        <f t="shared" si="57"/>
        <v/>
      </c>
      <c r="O745" s="37" t="str">
        <f t="shared" si="59"/>
        <v/>
      </c>
      <c r="P745" s="37" t="str">
        <f t="shared" si="58"/>
        <v>19年月日</v>
      </c>
    </row>
    <row r="746" spans="12:16" x14ac:dyDescent="0.4">
      <c r="L746" s="37" t="str">
        <f t="shared" si="55"/>
        <v/>
      </c>
      <c r="M746" s="37" t="str">
        <f t="shared" si="56"/>
        <v/>
      </c>
      <c r="N746" s="37" t="str">
        <f t="shared" si="57"/>
        <v/>
      </c>
      <c r="O746" s="37" t="str">
        <f t="shared" si="59"/>
        <v/>
      </c>
      <c r="P746" s="37" t="str">
        <f t="shared" si="58"/>
        <v>19年月日</v>
      </c>
    </row>
    <row r="747" spans="12:16" x14ac:dyDescent="0.4">
      <c r="L747" s="37" t="str">
        <f t="shared" si="55"/>
        <v/>
      </c>
      <c r="M747" s="37" t="str">
        <f t="shared" si="56"/>
        <v/>
      </c>
      <c r="N747" s="37" t="str">
        <f t="shared" si="57"/>
        <v/>
      </c>
      <c r="O747" s="37" t="str">
        <f t="shared" si="59"/>
        <v/>
      </c>
      <c r="P747" s="37" t="str">
        <f t="shared" si="58"/>
        <v>19年月日</v>
      </c>
    </row>
    <row r="748" spans="12:16" x14ac:dyDescent="0.4">
      <c r="L748" s="37" t="str">
        <f t="shared" si="55"/>
        <v/>
      </c>
      <c r="M748" s="37" t="str">
        <f t="shared" si="56"/>
        <v/>
      </c>
      <c r="N748" s="37" t="str">
        <f t="shared" si="57"/>
        <v/>
      </c>
      <c r="O748" s="37" t="str">
        <f t="shared" si="59"/>
        <v/>
      </c>
      <c r="P748" s="37" t="str">
        <f t="shared" si="58"/>
        <v>19年月日</v>
      </c>
    </row>
    <row r="749" spans="12:16" x14ac:dyDescent="0.4">
      <c r="L749" s="37" t="str">
        <f t="shared" si="55"/>
        <v/>
      </c>
      <c r="M749" s="37" t="str">
        <f t="shared" si="56"/>
        <v/>
      </c>
      <c r="N749" s="37" t="str">
        <f t="shared" si="57"/>
        <v/>
      </c>
      <c r="O749" s="37" t="str">
        <f t="shared" si="59"/>
        <v/>
      </c>
      <c r="P749" s="37" t="str">
        <f t="shared" si="58"/>
        <v>19年月日</v>
      </c>
    </row>
    <row r="750" spans="12:16" x14ac:dyDescent="0.4">
      <c r="L750" s="37" t="str">
        <f t="shared" si="55"/>
        <v/>
      </c>
      <c r="M750" s="37" t="str">
        <f t="shared" si="56"/>
        <v/>
      </c>
      <c r="N750" s="37" t="str">
        <f t="shared" si="57"/>
        <v/>
      </c>
      <c r="O750" s="37" t="str">
        <f t="shared" si="59"/>
        <v/>
      </c>
      <c r="P750" s="37" t="str">
        <f t="shared" si="58"/>
        <v>19年月日</v>
      </c>
    </row>
    <row r="751" spans="12:16" x14ac:dyDescent="0.4">
      <c r="L751" s="37" t="str">
        <f t="shared" si="55"/>
        <v/>
      </c>
      <c r="M751" s="37" t="str">
        <f t="shared" si="56"/>
        <v/>
      </c>
      <c r="N751" s="37" t="str">
        <f t="shared" si="57"/>
        <v/>
      </c>
      <c r="O751" s="37" t="str">
        <f t="shared" si="59"/>
        <v/>
      </c>
      <c r="P751" s="37" t="str">
        <f t="shared" si="58"/>
        <v>19年月日</v>
      </c>
    </row>
    <row r="752" spans="12:16" x14ac:dyDescent="0.4">
      <c r="L752" s="37" t="str">
        <f t="shared" si="55"/>
        <v/>
      </c>
      <c r="M752" s="37" t="str">
        <f t="shared" si="56"/>
        <v/>
      </c>
      <c r="N752" s="37" t="str">
        <f t="shared" si="57"/>
        <v/>
      </c>
      <c r="O752" s="37" t="str">
        <f t="shared" si="59"/>
        <v/>
      </c>
      <c r="P752" s="37" t="str">
        <f t="shared" si="58"/>
        <v>19年月日</v>
      </c>
    </row>
    <row r="753" spans="12:16" x14ac:dyDescent="0.4">
      <c r="L753" s="37" t="str">
        <f t="shared" si="55"/>
        <v/>
      </c>
      <c r="M753" s="37" t="str">
        <f t="shared" si="56"/>
        <v/>
      </c>
      <c r="N753" s="37" t="str">
        <f t="shared" si="57"/>
        <v/>
      </c>
      <c r="O753" s="37" t="str">
        <f t="shared" si="59"/>
        <v/>
      </c>
      <c r="P753" s="37" t="str">
        <f t="shared" si="58"/>
        <v>19年月日</v>
      </c>
    </row>
    <row r="754" spans="12:16" x14ac:dyDescent="0.4">
      <c r="L754" s="37" t="str">
        <f t="shared" si="55"/>
        <v/>
      </c>
      <c r="M754" s="37" t="str">
        <f t="shared" si="56"/>
        <v/>
      </c>
      <c r="N754" s="37" t="str">
        <f t="shared" si="57"/>
        <v/>
      </c>
      <c r="O754" s="37" t="str">
        <f t="shared" si="59"/>
        <v/>
      </c>
      <c r="P754" s="37" t="str">
        <f t="shared" si="58"/>
        <v>19年月日</v>
      </c>
    </row>
    <row r="755" spans="12:16" x14ac:dyDescent="0.4">
      <c r="L755" s="37" t="str">
        <f t="shared" si="55"/>
        <v/>
      </c>
      <c r="M755" s="37" t="str">
        <f t="shared" si="56"/>
        <v/>
      </c>
      <c r="N755" s="37" t="str">
        <f t="shared" si="57"/>
        <v/>
      </c>
      <c r="O755" s="37" t="str">
        <f t="shared" si="59"/>
        <v/>
      </c>
      <c r="P755" s="37" t="str">
        <f t="shared" si="58"/>
        <v>19年月日</v>
      </c>
    </row>
    <row r="756" spans="12:16" x14ac:dyDescent="0.4">
      <c r="L756" s="37" t="str">
        <f t="shared" si="55"/>
        <v/>
      </c>
      <c r="M756" s="37" t="str">
        <f t="shared" si="56"/>
        <v/>
      </c>
      <c r="N756" s="37" t="str">
        <f t="shared" si="57"/>
        <v/>
      </c>
      <c r="O756" s="37" t="str">
        <f t="shared" si="59"/>
        <v/>
      </c>
      <c r="P756" s="37" t="str">
        <f t="shared" si="58"/>
        <v>19年月日</v>
      </c>
    </row>
    <row r="757" spans="12:16" x14ac:dyDescent="0.4">
      <c r="L757" s="37" t="str">
        <f t="shared" si="55"/>
        <v/>
      </c>
      <c r="M757" s="37" t="str">
        <f t="shared" si="56"/>
        <v/>
      </c>
      <c r="N757" s="37" t="str">
        <f t="shared" si="57"/>
        <v/>
      </c>
      <c r="O757" s="37" t="str">
        <f t="shared" si="59"/>
        <v/>
      </c>
      <c r="P757" s="37" t="str">
        <f t="shared" si="58"/>
        <v>19年月日</v>
      </c>
    </row>
    <row r="758" spans="12:16" x14ac:dyDescent="0.4">
      <c r="L758" s="37" t="str">
        <f t="shared" si="55"/>
        <v/>
      </c>
      <c r="M758" s="37" t="str">
        <f t="shared" si="56"/>
        <v/>
      </c>
      <c r="N758" s="37" t="str">
        <f t="shared" si="57"/>
        <v/>
      </c>
      <c r="O758" s="37" t="str">
        <f t="shared" si="59"/>
        <v/>
      </c>
      <c r="P758" s="37" t="str">
        <f t="shared" si="58"/>
        <v>19年月日</v>
      </c>
    </row>
    <row r="759" spans="12:16" x14ac:dyDescent="0.4">
      <c r="L759" s="37" t="str">
        <f t="shared" si="55"/>
        <v/>
      </c>
      <c r="M759" s="37" t="str">
        <f t="shared" si="56"/>
        <v/>
      </c>
      <c r="N759" s="37" t="str">
        <f t="shared" si="57"/>
        <v/>
      </c>
      <c r="O759" s="37" t="str">
        <f t="shared" si="59"/>
        <v/>
      </c>
      <c r="P759" s="37" t="str">
        <f t="shared" si="58"/>
        <v>19年月日</v>
      </c>
    </row>
    <row r="760" spans="12:16" x14ac:dyDescent="0.4">
      <c r="L760" s="37" t="str">
        <f t="shared" si="55"/>
        <v/>
      </c>
      <c r="M760" s="37" t="str">
        <f t="shared" si="56"/>
        <v/>
      </c>
      <c r="N760" s="37" t="str">
        <f t="shared" si="57"/>
        <v/>
      </c>
      <c r="O760" s="37" t="str">
        <f t="shared" si="59"/>
        <v/>
      </c>
      <c r="P760" s="37" t="str">
        <f t="shared" si="58"/>
        <v>19年月日</v>
      </c>
    </row>
    <row r="761" spans="12:16" x14ac:dyDescent="0.4">
      <c r="L761" s="37" t="str">
        <f t="shared" si="55"/>
        <v/>
      </c>
      <c r="M761" s="37" t="str">
        <f t="shared" si="56"/>
        <v/>
      </c>
      <c r="N761" s="37" t="str">
        <f t="shared" si="57"/>
        <v/>
      </c>
      <c r="O761" s="37" t="str">
        <f t="shared" si="59"/>
        <v/>
      </c>
      <c r="P761" s="37" t="str">
        <f t="shared" si="58"/>
        <v>19年月日</v>
      </c>
    </row>
    <row r="762" spans="12:16" x14ac:dyDescent="0.4">
      <c r="L762" s="37" t="str">
        <f t="shared" si="55"/>
        <v/>
      </c>
      <c r="M762" s="37" t="str">
        <f t="shared" si="56"/>
        <v/>
      </c>
      <c r="N762" s="37" t="str">
        <f t="shared" si="57"/>
        <v/>
      </c>
      <c r="O762" s="37" t="str">
        <f t="shared" si="59"/>
        <v/>
      </c>
      <c r="P762" s="37" t="str">
        <f t="shared" si="58"/>
        <v>19年月日</v>
      </c>
    </row>
    <row r="763" spans="12:16" x14ac:dyDescent="0.4">
      <c r="L763" s="37" t="str">
        <f t="shared" si="55"/>
        <v/>
      </c>
      <c r="M763" s="37" t="str">
        <f t="shared" si="56"/>
        <v/>
      </c>
      <c r="N763" s="37" t="str">
        <f t="shared" si="57"/>
        <v/>
      </c>
      <c r="O763" s="37" t="str">
        <f t="shared" si="59"/>
        <v/>
      </c>
      <c r="P763" s="37" t="str">
        <f t="shared" si="58"/>
        <v>19年月日</v>
      </c>
    </row>
    <row r="764" spans="12:16" x14ac:dyDescent="0.4">
      <c r="L764" s="37" t="str">
        <f t="shared" si="55"/>
        <v/>
      </c>
      <c r="M764" s="37" t="str">
        <f t="shared" si="56"/>
        <v/>
      </c>
      <c r="N764" s="37" t="str">
        <f t="shared" si="57"/>
        <v/>
      </c>
      <c r="O764" s="37" t="str">
        <f t="shared" si="59"/>
        <v/>
      </c>
      <c r="P764" s="37" t="str">
        <f t="shared" si="58"/>
        <v>19年月日</v>
      </c>
    </row>
    <row r="765" spans="12:16" x14ac:dyDescent="0.4">
      <c r="L765" s="37" t="str">
        <f t="shared" si="55"/>
        <v/>
      </c>
      <c r="M765" s="37" t="str">
        <f t="shared" si="56"/>
        <v/>
      </c>
      <c r="N765" s="37" t="str">
        <f t="shared" si="57"/>
        <v/>
      </c>
      <c r="O765" s="37" t="str">
        <f t="shared" si="59"/>
        <v/>
      </c>
      <c r="P765" s="37" t="str">
        <f t="shared" si="58"/>
        <v>19年月日</v>
      </c>
    </row>
    <row r="766" spans="12:16" x14ac:dyDescent="0.4">
      <c r="L766" s="37" t="str">
        <f t="shared" si="55"/>
        <v/>
      </c>
      <c r="M766" s="37" t="str">
        <f t="shared" si="56"/>
        <v/>
      </c>
      <c r="N766" s="37" t="str">
        <f t="shared" si="57"/>
        <v/>
      </c>
      <c r="O766" s="37" t="str">
        <f t="shared" si="59"/>
        <v/>
      </c>
      <c r="P766" s="37" t="str">
        <f t="shared" si="58"/>
        <v>19年月日</v>
      </c>
    </row>
    <row r="767" spans="12:16" x14ac:dyDescent="0.4">
      <c r="L767" s="37" t="str">
        <f t="shared" si="55"/>
        <v/>
      </c>
      <c r="M767" s="37" t="str">
        <f t="shared" si="56"/>
        <v/>
      </c>
      <c r="N767" s="37" t="str">
        <f t="shared" si="57"/>
        <v/>
      </c>
      <c r="O767" s="37" t="str">
        <f t="shared" si="59"/>
        <v/>
      </c>
      <c r="P767" s="37" t="str">
        <f t="shared" si="58"/>
        <v>19年月日</v>
      </c>
    </row>
    <row r="768" spans="12:16" x14ac:dyDescent="0.4">
      <c r="L768" s="37" t="str">
        <f t="shared" si="55"/>
        <v/>
      </c>
      <c r="M768" s="37" t="str">
        <f t="shared" si="56"/>
        <v/>
      </c>
      <c r="N768" s="37" t="str">
        <f t="shared" si="57"/>
        <v/>
      </c>
      <c r="O768" s="37" t="str">
        <f t="shared" si="59"/>
        <v/>
      </c>
      <c r="P768" s="37" t="str">
        <f t="shared" si="58"/>
        <v>19年月日</v>
      </c>
    </row>
    <row r="769" spans="12:16" x14ac:dyDescent="0.4">
      <c r="L769" s="37" t="str">
        <f t="shared" si="55"/>
        <v/>
      </c>
      <c r="M769" s="37" t="str">
        <f t="shared" si="56"/>
        <v/>
      </c>
      <c r="N769" s="37" t="str">
        <f t="shared" si="57"/>
        <v/>
      </c>
      <c r="O769" s="37" t="str">
        <f t="shared" si="59"/>
        <v/>
      </c>
      <c r="P769" s="37" t="str">
        <f t="shared" si="58"/>
        <v>19年月日</v>
      </c>
    </row>
    <row r="770" spans="12:16" x14ac:dyDescent="0.4">
      <c r="L770" s="37" t="str">
        <f t="shared" si="55"/>
        <v/>
      </c>
      <c r="M770" s="37" t="str">
        <f t="shared" si="56"/>
        <v/>
      </c>
      <c r="N770" s="37" t="str">
        <f t="shared" si="57"/>
        <v/>
      </c>
      <c r="O770" s="37" t="str">
        <f t="shared" si="59"/>
        <v/>
      </c>
      <c r="P770" s="37" t="str">
        <f t="shared" si="58"/>
        <v>19年月日</v>
      </c>
    </row>
    <row r="771" spans="12:16" x14ac:dyDescent="0.4">
      <c r="L771" s="37" t="str">
        <f t="shared" ref="L771:L834" si="60">IF($A771="","",$D771&amp;" ("&amp;$G771&amp;")")</f>
        <v/>
      </c>
      <c r="M771" s="37" t="str">
        <f t="shared" ref="M771:M834" si="61">IF($A771="","",LEFT($F771,2))</f>
        <v/>
      </c>
      <c r="N771" s="37" t="str">
        <f t="shared" ref="N771:N834" si="62">IF($A771="","",$J771&amp;" "&amp;$I771&amp;" ("&amp;$M771&amp;")")</f>
        <v/>
      </c>
      <c r="O771" s="37" t="str">
        <f t="shared" si="59"/>
        <v/>
      </c>
      <c r="P771" s="37" t="str">
        <f t="shared" ref="P771:P834" si="63">IF(LEFT($F771,1)="0","20","19")&amp;LEFT($F771,2)&amp;"年"&amp;MID($F771,3,2)&amp;"月"&amp;RIGHT($F771,2)&amp;"日"</f>
        <v>19年月日</v>
      </c>
    </row>
    <row r="772" spans="12:16" x14ac:dyDescent="0.4">
      <c r="L772" s="37" t="str">
        <f t="shared" si="60"/>
        <v/>
      </c>
      <c r="M772" s="37" t="str">
        <f t="shared" si="61"/>
        <v/>
      </c>
      <c r="N772" s="37" t="str">
        <f t="shared" si="62"/>
        <v/>
      </c>
      <c r="O772" s="37" t="str">
        <f t="shared" ref="O772:O835" si="64">IF($A772="","",$O771+1)</f>
        <v/>
      </c>
      <c r="P772" s="37" t="str">
        <f t="shared" si="63"/>
        <v>19年月日</v>
      </c>
    </row>
    <row r="773" spans="12:16" x14ac:dyDescent="0.4">
      <c r="L773" s="37" t="str">
        <f t="shared" si="60"/>
        <v/>
      </c>
      <c r="M773" s="37" t="str">
        <f t="shared" si="61"/>
        <v/>
      </c>
      <c r="N773" s="37" t="str">
        <f t="shared" si="62"/>
        <v/>
      </c>
      <c r="O773" s="37" t="str">
        <f t="shared" si="64"/>
        <v/>
      </c>
      <c r="P773" s="37" t="str">
        <f t="shared" si="63"/>
        <v>19年月日</v>
      </c>
    </row>
    <row r="774" spans="12:16" x14ac:dyDescent="0.4">
      <c r="L774" s="37" t="str">
        <f t="shared" si="60"/>
        <v/>
      </c>
      <c r="M774" s="37" t="str">
        <f t="shared" si="61"/>
        <v/>
      </c>
      <c r="N774" s="37" t="str">
        <f t="shared" si="62"/>
        <v/>
      </c>
      <c r="O774" s="37" t="str">
        <f t="shared" si="64"/>
        <v/>
      </c>
      <c r="P774" s="37" t="str">
        <f t="shared" si="63"/>
        <v>19年月日</v>
      </c>
    </row>
    <row r="775" spans="12:16" x14ac:dyDescent="0.4">
      <c r="L775" s="37" t="str">
        <f t="shared" si="60"/>
        <v/>
      </c>
      <c r="M775" s="37" t="str">
        <f t="shared" si="61"/>
        <v/>
      </c>
      <c r="N775" s="37" t="str">
        <f t="shared" si="62"/>
        <v/>
      </c>
      <c r="O775" s="37" t="str">
        <f t="shared" si="64"/>
        <v/>
      </c>
      <c r="P775" s="37" t="str">
        <f t="shared" si="63"/>
        <v>19年月日</v>
      </c>
    </row>
    <row r="776" spans="12:16" x14ac:dyDescent="0.4">
      <c r="L776" s="37" t="str">
        <f t="shared" si="60"/>
        <v/>
      </c>
      <c r="M776" s="37" t="str">
        <f t="shared" si="61"/>
        <v/>
      </c>
      <c r="N776" s="37" t="str">
        <f t="shared" si="62"/>
        <v/>
      </c>
      <c r="O776" s="37" t="str">
        <f t="shared" si="64"/>
        <v/>
      </c>
      <c r="P776" s="37" t="str">
        <f t="shared" si="63"/>
        <v>19年月日</v>
      </c>
    </row>
    <row r="777" spans="12:16" x14ac:dyDescent="0.4">
      <c r="L777" s="37" t="str">
        <f t="shared" si="60"/>
        <v/>
      </c>
      <c r="M777" s="37" t="str">
        <f t="shared" si="61"/>
        <v/>
      </c>
      <c r="N777" s="37" t="str">
        <f t="shared" si="62"/>
        <v/>
      </c>
      <c r="O777" s="37" t="str">
        <f t="shared" si="64"/>
        <v/>
      </c>
      <c r="P777" s="37" t="str">
        <f t="shared" si="63"/>
        <v>19年月日</v>
      </c>
    </row>
    <row r="778" spans="12:16" x14ac:dyDescent="0.4">
      <c r="L778" s="37" t="str">
        <f t="shared" si="60"/>
        <v/>
      </c>
      <c r="M778" s="37" t="str">
        <f t="shared" si="61"/>
        <v/>
      </c>
      <c r="N778" s="37" t="str">
        <f t="shared" si="62"/>
        <v/>
      </c>
      <c r="O778" s="37" t="str">
        <f t="shared" si="64"/>
        <v/>
      </c>
      <c r="P778" s="37" t="str">
        <f t="shared" si="63"/>
        <v>19年月日</v>
      </c>
    </row>
    <row r="779" spans="12:16" x14ac:dyDescent="0.4">
      <c r="L779" s="37" t="str">
        <f t="shared" si="60"/>
        <v/>
      </c>
      <c r="M779" s="37" t="str">
        <f t="shared" si="61"/>
        <v/>
      </c>
      <c r="N779" s="37" t="str">
        <f t="shared" si="62"/>
        <v/>
      </c>
      <c r="O779" s="37" t="str">
        <f t="shared" si="64"/>
        <v/>
      </c>
      <c r="P779" s="37" t="str">
        <f t="shared" si="63"/>
        <v>19年月日</v>
      </c>
    </row>
    <row r="780" spans="12:16" x14ac:dyDescent="0.4">
      <c r="L780" s="37" t="str">
        <f t="shared" si="60"/>
        <v/>
      </c>
      <c r="M780" s="37" t="str">
        <f t="shared" si="61"/>
        <v/>
      </c>
      <c r="N780" s="37" t="str">
        <f t="shared" si="62"/>
        <v/>
      </c>
      <c r="O780" s="37" t="str">
        <f t="shared" si="64"/>
        <v/>
      </c>
      <c r="P780" s="37" t="str">
        <f t="shared" si="63"/>
        <v>19年月日</v>
      </c>
    </row>
    <row r="781" spans="12:16" x14ac:dyDescent="0.4">
      <c r="L781" s="37" t="str">
        <f t="shared" si="60"/>
        <v/>
      </c>
      <c r="M781" s="37" t="str">
        <f t="shared" si="61"/>
        <v/>
      </c>
      <c r="N781" s="37" t="str">
        <f t="shared" si="62"/>
        <v/>
      </c>
      <c r="O781" s="37" t="str">
        <f t="shared" si="64"/>
        <v/>
      </c>
      <c r="P781" s="37" t="str">
        <f t="shared" si="63"/>
        <v>19年月日</v>
      </c>
    </row>
    <row r="782" spans="12:16" x14ac:dyDescent="0.4">
      <c r="L782" s="37" t="str">
        <f t="shared" si="60"/>
        <v/>
      </c>
      <c r="M782" s="37" t="str">
        <f t="shared" si="61"/>
        <v/>
      </c>
      <c r="N782" s="37" t="str">
        <f t="shared" si="62"/>
        <v/>
      </c>
      <c r="O782" s="37" t="str">
        <f t="shared" si="64"/>
        <v/>
      </c>
      <c r="P782" s="37" t="str">
        <f t="shared" si="63"/>
        <v>19年月日</v>
      </c>
    </row>
    <row r="783" spans="12:16" x14ac:dyDescent="0.4">
      <c r="L783" s="37" t="str">
        <f t="shared" si="60"/>
        <v/>
      </c>
      <c r="M783" s="37" t="str">
        <f t="shared" si="61"/>
        <v/>
      </c>
      <c r="N783" s="37" t="str">
        <f t="shared" si="62"/>
        <v/>
      </c>
      <c r="O783" s="37" t="str">
        <f t="shared" si="64"/>
        <v/>
      </c>
      <c r="P783" s="37" t="str">
        <f t="shared" si="63"/>
        <v>19年月日</v>
      </c>
    </row>
    <row r="784" spans="12:16" x14ac:dyDescent="0.4">
      <c r="L784" s="37" t="str">
        <f t="shared" si="60"/>
        <v/>
      </c>
      <c r="M784" s="37" t="str">
        <f t="shared" si="61"/>
        <v/>
      </c>
      <c r="N784" s="37" t="str">
        <f t="shared" si="62"/>
        <v/>
      </c>
      <c r="O784" s="37" t="str">
        <f t="shared" si="64"/>
        <v/>
      </c>
      <c r="P784" s="37" t="str">
        <f t="shared" si="63"/>
        <v>19年月日</v>
      </c>
    </row>
    <row r="785" spans="12:16" x14ac:dyDescent="0.4">
      <c r="L785" s="37" t="str">
        <f t="shared" si="60"/>
        <v/>
      </c>
      <c r="M785" s="37" t="str">
        <f t="shared" si="61"/>
        <v/>
      </c>
      <c r="N785" s="37" t="str">
        <f t="shared" si="62"/>
        <v/>
      </c>
      <c r="O785" s="37" t="str">
        <f t="shared" si="64"/>
        <v/>
      </c>
      <c r="P785" s="37" t="str">
        <f t="shared" si="63"/>
        <v>19年月日</v>
      </c>
    </row>
    <row r="786" spans="12:16" x14ac:dyDescent="0.4">
      <c r="L786" s="37" t="str">
        <f t="shared" si="60"/>
        <v/>
      </c>
      <c r="M786" s="37" t="str">
        <f t="shared" si="61"/>
        <v/>
      </c>
      <c r="N786" s="37" t="str">
        <f t="shared" si="62"/>
        <v/>
      </c>
      <c r="O786" s="37" t="str">
        <f t="shared" si="64"/>
        <v/>
      </c>
      <c r="P786" s="37" t="str">
        <f t="shared" si="63"/>
        <v>19年月日</v>
      </c>
    </row>
    <row r="787" spans="12:16" x14ac:dyDescent="0.4">
      <c r="L787" s="37" t="str">
        <f t="shared" si="60"/>
        <v/>
      </c>
      <c r="M787" s="37" t="str">
        <f t="shared" si="61"/>
        <v/>
      </c>
      <c r="N787" s="37" t="str">
        <f t="shared" si="62"/>
        <v/>
      </c>
      <c r="O787" s="37" t="str">
        <f t="shared" si="64"/>
        <v/>
      </c>
      <c r="P787" s="37" t="str">
        <f t="shared" si="63"/>
        <v>19年月日</v>
      </c>
    </row>
    <row r="788" spans="12:16" x14ac:dyDescent="0.4">
      <c r="L788" s="37" t="str">
        <f t="shared" si="60"/>
        <v/>
      </c>
      <c r="M788" s="37" t="str">
        <f t="shared" si="61"/>
        <v/>
      </c>
      <c r="N788" s="37" t="str">
        <f t="shared" si="62"/>
        <v/>
      </c>
      <c r="O788" s="37" t="str">
        <f t="shared" si="64"/>
        <v/>
      </c>
      <c r="P788" s="37" t="str">
        <f t="shared" si="63"/>
        <v>19年月日</v>
      </c>
    </row>
    <row r="789" spans="12:16" x14ac:dyDescent="0.4">
      <c r="L789" s="37" t="str">
        <f t="shared" si="60"/>
        <v/>
      </c>
      <c r="M789" s="37" t="str">
        <f t="shared" si="61"/>
        <v/>
      </c>
      <c r="N789" s="37" t="str">
        <f t="shared" si="62"/>
        <v/>
      </c>
      <c r="O789" s="37" t="str">
        <f t="shared" si="64"/>
        <v/>
      </c>
      <c r="P789" s="37" t="str">
        <f t="shared" si="63"/>
        <v>19年月日</v>
      </c>
    </row>
    <row r="790" spans="12:16" x14ac:dyDescent="0.4">
      <c r="L790" s="37" t="str">
        <f t="shared" si="60"/>
        <v/>
      </c>
      <c r="M790" s="37" t="str">
        <f t="shared" si="61"/>
        <v/>
      </c>
      <c r="N790" s="37" t="str">
        <f t="shared" si="62"/>
        <v/>
      </c>
      <c r="O790" s="37" t="str">
        <f t="shared" si="64"/>
        <v/>
      </c>
      <c r="P790" s="37" t="str">
        <f t="shared" si="63"/>
        <v>19年月日</v>
      </c>
    </row>
    <row r="791" spans="12:16" x14ac:dyDescent="0.4">
      <c r="L791" s="37" t="str">
        <f t="shared" si="60"/>
        <v/>
      </c>
      <c r="M791" s="37" t="str">
        <f t="shared" si="61"/>
        <v/>
      </c>
      <c r="N791" s="37" t="str">
        <f t="shared" si="62"/>
        <v/>
      </c>
      <c r="O791" s="37" t="str">
        <f t="shared" si="64"/>
        <v/>
      </c>
      <c r="P791" s="37" t="str">
        <f t="shared" si="63"/>
        <v>19年月日</v>
      </c>
    </row>
    <row r="792" spans="12:16" x14ac:dyDescent="0.4">
      <c r="L792" s="37" t="str">
        <f t="shared" si="60"/>
        <v/>
      </c>
      <c r="M792" s="37" t="str">
        <f t="shared" si="61"/>
        <v/>
      </c>
      <c r="N792" s="37" t="str">
        <f t="shared" si="62"/>
        <v/>
      </c>
      <c r="O792" s="37" t="str">
        <f t="shared" si="64"/>
        <v/>
      </c>
      <c r="P792" s="37" t="str">
        <f t="shared" si="63"/>
        <v>19年月日</v>
      </c>
    </row>
    <row r="793" spans="12:16" x14ac:dyDescent="0.4">
      <c r="L793" s="37" t="str">
        <f t="shared" si="60"/>
        <v/>
      </c>
      <c r="M793" s="37" t="str">
        <f t="shared" si="61"/>
        <v/>
      </c>
      <c r="N793" s="37" t="str">
        <f t="shared" si="62"/>
        <v/>
      </c>
      <c r="O793" s="37" t="str">
        <f t="shared" si="64"/>
        <v/>
      </c>
      <c r="P793" s="37" t="str">
        <f t="shared" si="63"/>
        <v>19年月日</v>
      </c>
    </row>
    <row r="794" spans="12:16" x14ac:dyDescent="0.4">
      <c r="L794" s="37" t="str">
        <f t="shared" si="60"/>
        <v/>
      </c>
      <c r="M794" s="37" t="str">
        <f t="shared" si="61"/>
        <v/>
      </c>
      <c r="N794" s="37" t="str">
        <f t="shared" si="62"/>
        <v/>
      </c>
      <c r="O794" s="37" t="str">
        <f t="shared" si="64"/>
        <v/>
      </c>
      <c r="P794" s="37" t="str">
        <f t="shared" si="63"/>
        <v>19年月日</v>
      </c>
    </row>
    <row r="795" spans="12:16" x14ac:dyDescent="0.4">
      <c r="L795" s="37" t="str">
        <f t="shared" si="60"/>
        <v/>
      </c>
      <c r="M795" s="37" t="str">
        <f t="shared" si="61"/>
        <v/>
      </c>
      <c r="N795" s="37" t="str">
        <f t="shared" si="62"/>
        <v/>
      </c>
      <c r="O795" s="37" t="str">
        <f t="shared" si="64"/>
        <v/>
      </c>
      <c r="P795" s="37" t="str">
        <f t="shared" si="63"/>
        <v>19年月日</v>
      </c>
    </row>
    <row r="796" spans="12:16" x14ac:dyDescent="0.4">
      <c r="L796" s="37" t="str">
        <f t="shared" si="60"/>
        <v/>
      </c>
      <c r="M796" s="37" t="str">
        <f t="shared" si="61"/>
        <v/>
      </c>
      <c r="N796" s="37" t="str">
        <f t="shared" si="62"/>
        <v/>
      </c>
      <c r="O796" s="37" t="str">
        <f t="shared" si="64"/>
        <v/>
      </c>
      <c r="P796" s="37" t="str">
        <f t="shared" si="63"/>
        <v>19年月日</v>
      </c>
    </row>
    <row r="797" spans="12:16" x14ac:dyDescent="0.4">
      <c r="L797" s="37" t="str">
        <f t="shared" si="60"/>
        <v/>
      </c>
      <c r="M797" s="37" t="str">
        <f t="shared" si="61"/>
        <v/>
      </c>
      <c r="N797" s="37" t="str">
        <f t="shared" si="62"/>
        <v/>
      </c>
      <c r="O797" s="37" t="str">
        <f t="shared" si="64"/>
        <v/>
      </c>
      <c r="P797" s="37" t="str">
        <f t="shared" si="63"/>
        <v>19年月日</v>
      </c>
    </row>
    <row r="798" spans="12:16" x14ac:dyDescent="0.4">
      <c r="L798" s="37" t="str">
        <f t="shared" si="60"/>
        <v/>
      </c>
      <c r="M798" s="37" t="str">
        <f t="shared" si="61"/>
        <v/>
      </c>
      <c r="N798" s="37" t="str">
        <f t="shared" si="62"/>
        <v/>
      </c>
      <c r="O798" s="37" t="str">
        <f t="shared" si="64"/>
        <v/>
      </c>
      <c r="P798" s="37" t="str">
        <f t="shared" si="63"/>
        <v>19年月日</v>
      </c>
    </row>
    <row r="799" spans="12:16" x14ac:dyDescent="0.4">
      <c r="L799" s="37" t="str">
        <f t="shared" si="60"/>
        <v/>
      </c>
      <c r="M799" s="37" t="str">
        <f t="shared" si="61"/>
        <v/>
      </c>
      <c r="N799" s="37" t="str">
        <f t="shared" si="62"/>
        <v/>
      </c>
      <c r="O799" s="37" t="str">
        <f t="shared" si="64"/>
        <v/>
      </c>
      <c r="P799" s="37" t="str">
        <f t="shared" si="63"/>
        <v>19年月日</v>
      </c>
    </row>
    <row r="800" spans="12:16" x14ac:dyDescent="0.4">
      <c r="L800" s="37" t="str">
        <f t="shared" si="60"/>
        <v/>
      </c>
      <c r="M800" s="37" t="str">
        <f t="shared" si="61"/>
        <v/>
      </c>
      <c r="N800" s="37" t="str">
        <f t="shared" si="62"/>
        <v/>
      </c>
      <c r="O800" s="37" t="str">
        <f t="shared" si="64"/>
        <v/>
      </c>
      <c r="P800" s="37" t="str">
        <f t="shared" si="63"/>
        <v>19年月日</v>
      </c>
    </row>
    <row r="801" spans="12:16" x14ac:dyDescent="0.4">
      <c r="L801" s="37" t="str">
        <f t="shared" si="60"/>
        <v/>
      </c>
      <c r="M801" s="37" t="str">
        <f t="shared" si="61"/>
        <v/>
      </c>
      <c r="N801" s="37" t="str">
        <f t="shared" si="62"/>
        <v/>
      </c>
      <c r="O801" s="37" t="str">
        <f t="shared" si="64"/>
        <v/>
      </c>
      <c r="P801" s="37" t="str">
        <f t="shared" si="63"/>
        <v>19年月日</v>
      </c>
    </row>
    <row r="802" spans="12:16" x14ac:dyDescent="0.4">
      <c r="L802" s="37" t="str">
        <f t="shared" si="60"/>
        <v/>
      </c>
      <c r="M802" s="37" t="str">
        <f t="shared" si="61"/>
        <v/>
      </c>
      <c r="N802" s="37" t="str">
        <f t="shared" si="62"/>
        <v/>
      </c>
      <c r="O802" s="37" t="str">
        <f t="shared" si="64"/>
        <v/>
      </c>
      <c r="P802" s="37" t="str">
        <f t="shared" si="63"/>
        <v>19年月日</v>
      </c>
    </row>
    <row r="803" spans="12:16" x14ac:dyDescent="0.4">
      <c r="L803" s="37" t="str">
        <f t="shared" si="60"/>
        <v/>
      </c>
      <c r="M803" s="37" t="str">
        <f t="shared" si="61"/>
        <v/>
      </c>
      <c r="N803" s="37" t="str">
        <f t="shared" si="62"/>
        <v/>
      </c>
      <c r="O803" s="37" t="str">
        <f t="shared" si="64"/>
        <v/>
      </c>
      <c r="P803" s="37" t="str">
        <f t="shared" si="63"/>
        <v>19年月日</v>
      </c>
    </row>
    <row r="804" spans="12:16" x14ac:dyDescent="0.4">
      <c r="L804" s="37" t="str">
        <f t="shared" si="60"/>
        <v/>
      </c>
      <c r="M804" s="37" t="str">
        <f t="shared" si="61"/>
        <v/>
      </c>
      <c r="N804" s="37" t="str">
        <f t="shared" si="62"/>
        <v/>
      </c>
      <c r="O804" s="37" t="str">
        <f t="shared" si="64"/>
        <v/>
      </c>
      <c r="P804" s="37" t="str">
        <f t="shared" si="63"/>
        <v>19年月日</v>
      </c>
    </row>
    <row r="805" spans="12:16" x14ac:dyDescent="0.4">
      <c r="L805" s="37" t="str">
        <f t="shared" si="60"/>
        <v/>
      </c>
      <c r="M805" s="37" t="str">
        <f t="shared" si="61"/>
        <v/>
      </c>
      <c r="N805" s="37" t="str">
        <f t="shared" si="62"/>
        <v/>
      </c>
      <c r="O805" s="37" t="str">
        <f t="shared" si="64"/>
        <v/>
      </c>
      <c r="P805" s="37" t="str">
        <f t="shared" si="63"/>
        <v>19年月日</v>
      </c>
    </row>
    <row r="806" spans="12:16" x14ac:dyDescent="0.4">
      <c r="L806" s="37" t="str">
        <f t="shared" si="60"/>
        <v/>
      </c>
      <c r="M806" s="37" t="str">
        <f t="shared" si="61"/>
        <v/>
      </c>
      <c r="N806" s="37" t="str">
        <f t="shared" si="62"/>
        <v/>
      </c>
      <c r="O806" s="37" t="str">
        <f t="shared" si="64"/>
        <v/>
      </c>
      <c r="P806" s="37" t="str">
        <f t="shared" si="63"/>
        <v>19年月日</v>
      </c>
    </row>
    <row r="807" spans="12:16" x14ac:dyDescent="0.4">
      <c r="L807" s="37" t="str">
        <f t="shared" si="60"/>
        <v/>
      </c>
      <c r="M807" s="37" t="str">
        <f t="shared" si="61"/>
        <v/>
      </c>
      <c r="N807" s="37" t="str">
        <f t="shared" si="62"/>
        <v/>
      </c>
      <c r="O807" s="37" t="str">
        <f t="shared" si="64"/>
        <v/>
      </c>
      <c r="P807" s="37" t="str">
        <f t="shared" si="63"/>
        <v>19年月日</v>
      </c>
    </row>
    <row r="808" spans="12:16" x14ac:dyDescent="0.4">
      <c r="L808" s="37" t="str">
        <f t="shared" si="60"/>
        <v/>
      </c>
      <c r="M808" s="37" t="str">
        <f t="shared" si="61"/>
        <v/>
      </c>
      <c r="N808" s="37" t="str">
        <f t="shared" si="62"/>
        <v/>
      </c>
      <c r="O808" s="37" t="str">
        <f t="shared" si="64"/>
        <v/>
      </c>
      <c r="P808" s="37" t="str">
        <f t="shared" si="63"/>
        <v>19年月日</v>
      </c>
    </row>
    <row r="809" spans="12:16" x14ac:dyDescent="0.4">
      <c r="L809" s="37" t="str">
        <f t="shared" si="60"/>
        <v/>
      </c>
      <c r="M809" s="37" t="str">
        <f t="shared" si="61"/>
        <v/>
      </c>
      <c r="N809" s="37" t="str">
        <f t="shared" si="62"/>
        <v/>
      </c>
      <c r="O809" s="37" t="str">
        <f t="shared" si="64"/>
        <v/>
      </c>
      <c r="P809" s="37" t="str">
        <f t="shared" si="63"/>
        <v>19年月日</v>
      </c>
    </row>
    <row r="810" spans="12:16" x14ac:dyDescent="0.4">
      <c r="L810" s="37" t="str">
        <f t="shared" si="60"/>
        <v/>
      </c>
      <c r="M810" s="37" t="str">
        <f t="shared" si="61"/>
        <v/>
      </c>
      <c r="N810" s="37" t="str">
        <f t="shared" si="62"/>
        <v/>
      </c>
      <c r="O810" s="37" t="str">
        <f t="shared" si="64"/>
        <v/>
      </c>
      <c r="P810" s="37" t="str">
        <f t="shared" si="63"/>
        <v>19年月日</v>
      </c>
    </row>
    <row r="811" spans="12:16" x14ac:dyDescent="0.4">
      <c r="L811" s="37" t="str">
        <f t="shared" si="60"/>
        <v/>
      </c>
      <c r="M811" s="37" t="str">
        <f t="shared" si="61"/>
        <v/>
      </c>
      <c r="N811" s="37" t="str">
        <f t="shared" si="62"/>
        <v/>
      </c>
      <c r="O811" s="37" t="str">
        <f t="shared" si="64"/>
        <v/>
      </c>
      <c r="P811" s="37" t="str">
        <f t="shared" si="63"/>
        <v>19年月日</v>
      </c>
    </row>
    <row r="812" spans="12:16" x14ac:dyDescent="0.4">
      <c r="L812" s="37" t="str">
        <f t="shared" si="60"/>
        <v/>
      </c>
      <c r="M812" s="37" t="str">
        <f t="shared" si="61"/>
        <v/>
      </c>
      <c r="N812" s="37" t="str">
        <f t="shared" si="62"/>
        <v/>
      </c>
      <c r="O812" s="37" t="str">
        <f t="shared" si="64"/>
        <v/>
      </c>
      <c r="P812" s="37" t="str">
        <f t="shared" si="63"/>
        <v>19年月日</v>
      </c>
    </row>
    <row r="813" spans="12:16" x14ac:dyDescent="0.4">
      <c r="L813" s="37" t="str">
        <f t="shared" si="60"/>
        <v/>
      </c>
      <c r="M813" s="37" t="str">
        <f t="shared" si="61"/>
        <v/>
      </c>
      <c r="N813" s="37" t="str">
        <f t="shared" si="62"/>
        <v/>
      </c>
      <c r="O813" s="37" t="str">
        <f t="shared" si="64"/>
        <v/>
      </c>
      <c r="P813" s="37" t="str">
        <f t="shared" si="63"/>
        <v>19年月日</v>
      </c>
    </row>
    <row r="814" spans="12:16" x14ac:dyDescent="0.4">
      <c r="L814" s="37" t="str">
        <f t="shared" si="60"/>
        <v/>
      </c>
      <c r="M814" s="37" t="str">
        <f t="shared" si="61"/>
        <v/>
      </c>
      <c r="N814" s="37" t="str">
        <f t="shared" si="62"/>
        <v/>
      </c>
      <c r="O814" s="37" t="str">
        <f t="shared" si="64"/>
        <v/>
      </c>
      <c r="P814" s="37" t="str">
        <f t="shared" si="63"/>
        <v>19年月日</v>
      </c>
    </row>
    <row r="815" spans="12:16" x14ac:dyDescent="0.4">
      <c r="L815" s="37" t="str">
        <f t="shared" si="60"/>
        <v/>
      </c>
      <c r="M815" s="37" t="str">
        <f t="shared" si="61"/>
        <v/>
      </c>
      <c r="N815" s="37" t="str">
        <f t="shared" si="62"/>
        <v/>
      </c>
      <c r="O815" s="37" t="str">
        <f t="shared" si="64"/>
        <v/>
      </c>
      <c r="P815" s="37" t="str">
        <f t="shared" si="63"/>
        <v>19年月日</v>
      </c>
    </row>
    <row r="816" spans="12:16" x14ac:dyDescent="0.4">
      <c r="L816" s="37" t="str">
        <f t="shared" si="60"/>
        <v/>
      </c>
      <c r="M816" s="37" t="str">
        <f t="shared" si="61"/>
        <v/>
      </c>
      <c r="N816" s="37" t="str">
        <f t="shared" si="62"/>
        <v/>
      </c>
      <c r="O816" s="37" t="str">
        <f t="shared" si="64"/>
        <v/>
      </c>
      <c r="P816" s="37" t="str">
        <f t="shared" si="63"/>
        <v>19年月日</v>
      </c>
    </row>
    <row r="817" spans="12:16" x14ac:dyDescent="0.4">
      <c r="L817" s="37" t="str">
        <f t="shared" si="60"/>
        <v/>
      </c>
      <c r="M817" s="37" t="str">
        <f t="shared" si="61"/>
        <v/>
      </c>
      <c r="N817" s="37" t="str">
        <f t="shared" si="62"/>
        <v/>
      </c>
      <c r="O817" s="37" t="str">
        <f t="shared" si="64"/>
        <v/>
      </c>
      <c r="P817" s="37" t="str">
        <f t="shared" si="63"/>
        <v>19年月日</v>
      </c>
    </row>
    <row r="818" spans="12:16" x14ac:dyDescent="0.4">
      <c r="L818" s="37" t="str">
        <f t="shared" si="60"/>
        <v/>
      </c>
      <c r="M818" s="37" t="str">
        <f t="shared" si="61"/>
        <v/>
      </c>
      <c r="N818" s="37" t="str">
        <f t="shared" si="62"/>
        <v/>
      </c>
      <c r="O818" s="37" t="str">
        <f t="shared" si="64"/>
        <v/>
      </c>
      <c r="P818" s="37" t="str">
        <f t="shared" si="63"/>
        <v>19年月日</v>
      </c>
    </row>
    <row r="819" spans="12:16" x14ac:dyDescent="0.4">
      <c r="L819" s="37" t="str">
        <f t="shared" si="60"/>
        <v/>
      </c>
      <c r="M819" s="37" t="str">
        <f t="shared" si="61"/>
        <v/>
      </c>
      <c r="N819" s="37" t="str">
        <f t="shared" si="62"/>
        <v/>
      </c>
      <c r="O819" s="37" t="str">
        <f t="shared" si="64"/>
        <v/>
      </c>
      <c r="P819" s="37" t="str">
        <f t="shared" si="63"/>
        <v>19年月日</v>
      </c>
    </row>
    <row r="820" spans="12:16" x14ac:dyDescent="0.4">
      <c r="L820" s="37" t="str">
        <f t="shared" si="60"/>
        <v/>
      </c>
      <c r="M820" s="37" t="str">
        <f t="shared" si="61"/>
        <v/>
      </c>
      <c r="N820" s="37" t="str">
        <f t="shared" si="62"/>
        <v/>
      </c>
      <c r="O820" s="37" t="str">
        <f t="shared" si="64"/>
        <v/>
      </c>
      <c r="P820" s="37" t="str">
        <f t="shared" si="63"/>
        <v>19年月日</v>
      </c>
    </row>
    <row r="821" spans="12:16" x14ac:dyDescent="0.4">
      <c r="L821" s="37" t="str">
        <f t="shared" si="60"/>
        <v/>
      </c>
      <c r="M821" s="37" t="str">
        <f t="shared" si="61"/>
        <v/>
      </c>
      <c r="N821" s="37" t="str">
        <f t="shared" si="62"/>
        <v/>
      </c>
      <c r="O821" s="37" t="str">
        <f t="shared" si="64"/>
        <v/>
      </c>
      <c r="P821" s="37" t="str">
        <f t="shared" si="63"/>
        <v>19年月日</v>
      </c>
    </row>
    <row r="822" spans="12:16" x14ac:dyDescent="0.4">
      <c r="L822" s="37" t="str">
        <f t="shared" si="60"/>
        <v/>
      </c>
      <c r="M822" s="37" t="str">
        <f t="shared" si="61"/>
        <v/>
      </c>
      <c r="N822" s="37" t="str">
        <f t="shared" si="62"/>
        <v/>
      </c>
      <c r="O822" s="37" t="str">
        <f t="shared" si="64"/>
        <v/>
      </c>
      <c r="P822" s="37" t="str">
        <f t="shared" si="63"/>
        <v>19年月日</v>
      </c>
    </row>
    <row r="823" spans="12:16" x14ac:dyDescent="0.4">
      <c r="L823" s="37" t="str">
        <f t="shared" si="60"/>
        <v/>
      </c>
      <c r="M823" s="37" t="str">
        <f t="shared" si="61"/>
        <v/>
      </c>
      <c r="N823" s="37" t="str">
        <f t="shared" si="62"/>
        <v/>
      </c>
      <c r="O823" s="37" t="str">
        <f t="shared" si="64"/>
        <v/>
      </c>
      <c r="P823" s="37" t="str">
        <f t="shared" si="63"/>
        <v>19年月日</v>
      </c>
    </row>
    <row r="824" spans="12:16" x14ac:dyDescent="0.4">
      <c r="L824" s="37" t="str">
        <f t="shared" si="60"/>
        <v/>
      </c>
      <c r="M824" s="37" t="str">
        <f t="shared" si="61"/>
        <v/>
      </c>
      <c r="N824" s="37" t="str">
        <f t="shared" si="62"/>
        <v/>
      </c>
      <c r="O824" s="37" t="str">
        <f t="shared" si="64"/>
        <v/>
      </c>
      <c r="P824" s="37" t="str">
        <f t="shared" si="63"/>
        <v>19年月日</v>
      </c>
    </row>
    <row r="825" spans="12:16" x14ac:dyDescent="0.4">
      <c r="L825" s="37" t="str">
        <f t="shared" si="60"/>
        <v/>
      </c>
      <c r="M825" s="37" t="str">
        <f t="shared" si="61"/>
        <v/>
      </c>
      <c r="N825" s="37" t="str">
        <f t="shared" si="62"/>
        <v/>
      </c>
      <c r="O825" s="37" t="str">
        <f t="shared" si="64"/>
        <v/>
      </c>
      <c r="P825" s="37" t="str">
        <f t="shared" si="63"/>
        <v>19年月日</v>
      </c>
    </row>
    <row r="826" spans="12:16" x14ac:dyDescent="0.4">
      <c r="L826" s="37" t="str">
        <f t="shared" si="60"/>
        <v/>
      </c>
      <c r="M826" s="37" t="str">
        <f t="shared" si="61"/>
        <v/>
      </c>
      <c r="N826" s="37" t="str">
        <f t="shared" si="62"/>
        <v/>
      </c>
      <c r="O826" s="37" t="str">
        <f t="shared" si="64"/>
        <v/>
      </c>
      <c r="P826" s="37" t="str">
        <f t="shared" si="63"/>
        <v>19年月日</v>
      </c>
    </row>
    <row r="827" spans="12:16" x14ac:dyDescent="0.4">
      <c r="L827" s="37" t="str">
        <f t="shared" si="60"/>
        <v/>
      </c>
      <c r="M827" s="37" t="str">
        <f t="shared" si="61"/>
        <v/>
      </c>
      <c r="N827" s="37" t="str">
        <f t="shared" si="62"/>
        <v/>
      </c>
      <c r="O827" s="37" t="str">
        <f t="shared" si="64"/>
        <v/>
      </c>
      <c r="P827" s="37" t="str">
        <f t="shared" si="63"/>
        <v>19年月日</v>
      </c>
    </row>
    <row r="828" spans="12:16" x14ac:dyDescent="0.4">
      <c r="L828" s="37" t="str">
        <f t="shared" si="60"/>
        <v/>
      </c>
      <c r="M828" s="37" t="str">
        <f t="shared" si="61"/>
        <v/>
      </c>
      <c r="N828" s="37" t="str">
        <f t="shared" si="62"/>
        <v/>
      </c>
      <c r="O828" s="37" t="str">
        <f t="shared" si="64"/>
        <v/>
      </c>
      <c r="P828" s="37" t="str">
        <f t="shared" si="63"/>
        <v>19年月日</v>
      </c>
    </row>
    <row r="829" spans="12:16" x14ac:dyDescent="0.4">
      <c r="L829" s="37" t="str">
        <f t="shared" si="60"/>
        <v/>
      </c>
      <c r="M829" s="37" t="str">
        <f t="shared" si="61"/>
        <v/>
      </c>
      <c r="N829" s="37" t="str">
        <f t="shared" si="62"/>
        <v/>
      </c>
      <c r="O829" s="37" t="str">
        <f t="shared" si="64"/>
        <v/>
      </c>
      <c r="P829" s="37" t="str">
        <f t="shared" si="63"/>
        <v>19年月日</v>
      </c>
    </row>
    <row r="830" spans="12:16" x14ac:dyDescent="0.4">
      <c r="L830" s="37" t="str">
        <f t="shared" si="60"/>
        <v/>
      </c>
      <c r="M830" s="37" t="str">
        <f t="shared" si="61"/>
        <v/>
      </c>
      <c r="N830" s="37" t="str">
        <f t="shared" si="62"/>
        <v/>
      </c>
      <c r="O830" s="37" t="str">
        <f t="shared" si="64"/>
        <v/>
      </c>
      <c r="P830" s="37" t="str">
        <f t="shared" si="63"/>
        <v>19年月日</v>
      </c>
    </row>
    <row r="831" spans="12:16" x14ac:dyDescent="0.4">
      <c r="L831" s="37" t="str">
        <f t="shared" si="60"/>
        <v/>
      </c>
      <c r="M831" s="37" t="str">
        <f t="shared" si="61"/>
        <v/>
      </c>
      <c r="N831" s="37" t="str">
        <f t="shared" si="62"/>
        <v/>
      </c>
      <c r="O831" s="37" t="str">
        <f t="shared" si="64"/>
        <v/>
      </c>
      <c r="P831" s="37" t="str">
        <f t="shared" si="63"/>
        <v>19年月日</v>
      </c>
    </row>
    <row r="832" spans="12:16" x14ac:dyDescent="0.4">
      <c r="L832" s="37" t="str">
        <f t="shared" si="60"/>
        <v/>
      </c>
      <c r="M832" s="37" t="str">
        <f t="shared" si="61"/>
        <v/>
      </c>
      <c r="N832" s="37" t="str">
        <f t="shared" si="62"/>
        <v/>
      </c>
      <c r="O832" s="37" t="str">
        <f t="shared" si="64"/>
        <v/>
      </c>
      <c r="P832" s="37" t="str">
        <f t="shared" si="63"/>
        <v>19年月日</v>
      </c>
    </row>
    <row r="833" spans="12:16" x14ac:dyDescent="0.4">
      <c r="L833" s="37" t="str">
        <f t="shared" si="60"/>
        <v/>
      </c>
      <c r="M833" s="37" t="str">
        <f t="shared" si="61"/>
        <v/>
      </c>
      <c r="N833" s="37" t="str">
        <f t="shared" si="62"/>
        <v/>
      </c>
      <c r="O833" s="37" t="str">
        <f t="shared" si="64"/>
        <v/>
      </c>
      <c r="P833" s="37" t="str">
        <f t="shared" si="63"/>
        <v>19年月日</v>
      </c>
    </row>
    <row r="834" spans="12:16" x14ac:dyDescent="0.4">
      <c r="L834" s="37" t="str">
        <f t="shared" si="60"/>
        <v/>
      </c>
      <c r="M834" s="37" t="str">
        <f t="shared" si="61"/>
        <v/>
      </c>
      <c r="N834" s="37" t="str">
        <f t="shared" si="62"/>
        <v/>
      </c>
      <c r="O834" s="37" t="str">
        <f t="shared" si="64"/>
        <v/>
      </c>
      <c r="P834" s="37" t="str">
        <f t="shared" si="63"/>
        <v>19年月日</v>
      </c>
    </row>
    <row r="835" spans="12:16" x14ac:dyDescent="0.4">
      <c r="L835" s="37" t="str">
        <f t="shared" ref="L835:L898" si="65">IF($A835="","",$D835&amp;" ("&amp;$G835&amp;")")</f>
        <v/>
      </c>
      <c r="M835" s="37" t="str">
        <f t="shared" ref="M835:M898" si="66">IF($A835="","",LEFT($F835,2))</f>
        <v/>
      </c>
      <c r="N835" s="37" t="str">
        <f t="shared" ref="N835:N898" si="67">IF($A835="","",$J835&amp;" "&amp;$I835&amp;" ("&amp;$M835&amp;")")</f>
        <v/>
      </c>
      <c r="O835" s="37" t="str">
        <f t="shared" si="64"/>
        <v/>
      </c>
      <c r="P835" s="37" t="str">
        <f t="shared" ref="P835:P898" si="68">IF(LEFT($F835,1)="0","20","19")&amp;LEFT($F835,2)&amp;"年"&amp;MID($F835,3,2)&amp;"月"&amp;RIGHT($F835,2)&amp;"日"</f>
        <v>19年月日</v>
      </c>
    </row>
    <row r="836" spans="12:16" x14ac:dyDescent="0.4">
      <c r="L836" s="37" t="str">
        <f t="shared" si="65"/>
        <v/>
      </c>
      <c r="M836" s="37" t="str">
        <f t="shared" si="66"/>
        <v/>
      </c>
      <c r="N836" s="37" t="str">
        <f t="shared" si="67"/>
        <v/>
      </c>
      <c r="O836" s="37" t="str">
        <f t="shared" ref="O836:O899" si="69">IF($A836="","",$O835+1)</f>
        <v/>
      </c>
      <c r="P836" s="37" t="str">
        <f t="shared" si="68"/>
        <v>19年月日</v>
      </c>
    </row>
    <row r="837" spans="12:16" x14ac:dyDescent="0.4">
      <c r="L837" s="37" t="str">
        <f t="shared" si="65"/>
        <v/>
      </c>
      <c r="M837" s="37" t="str">
        <f t="shared" si="66"/>
        <v/>
      </c>
      <c r="N837" s="37" t="str">
        <f t="shared" si="67"/>
        <v/>
      </c>
      <c r="O837" s="37" t="str">
        <f t="shared" si="69"/>
        <v/>
      </c>
      <c r="P837" s="37" t="str">
        <f t="shared" si="68"/>
        <v>19年月日</v>
      </c>
    </row>
    <row r="838" spans="12:16" x14ac:dyDescent="0.4">
      <c r="L838" s="37" t="str">
        <f t="shared" si="65"/>
        <v/>
      </c>
      <c r="M838" s="37" t="str">
        <f t="shared" si="66"/>
        <v/>
      </c>
      <c r="N838" s="37" t="str">
        <f t="shared" si="67"/>
        <v/>
      </c>
      <c r="O838" s="37" t="str">
        <f t="shared" si="69"/>
        <v/>
      </c>
      <c r="P838" s="37" t="str">
        <f t="shared" si="68"/>
        <v>19年月日</v>
      </c>
    </row>
    <row r="839" spans="12:16" x14ac:dyDescent="0.4">
      <c r="L839" s="37" t="str">
        <f t="shared" si="65"/>
        <v/>
      </c>
      <c r="M839" s="37" t="str">
        <f t="shared" si="66"/>
        <v/>
      </c>
      <c r="N839" s="37" t="str">
        <f t="shared" si="67"/>
        <v/>
      </c>
      <c r="O839" s="37" t="str">
        <f t="shared" si="69"/>
        <v/>
      </c>
      <c r="P839" s="37" t="str">
        <f t="shared" si="68"/>
        <v>19年月日</v>
      </c>
    </row>
    <row r="840" spans="12:16" x14ac:dyDescent="0.4">
      <c r="L840" s="37" t="str">
        <f t="shared" si="65"/>
        <v/>
      </c>
      <c r="M840" s="37" t="str">
        <f t="shared" si="66"/>
        <v/>
      </c>
      <c r="N840" s="37" t="str">
        <f t="shared" si="67"/>
        <v/>
      </c>
      <c r="O840" s="37" t="str">
        <f t="shared" si="69"/>
        <v/>
      </c>
      <c r="P840" s="37" t="str">
        <f t="shared" si="68"/>
        <v>19年月日</v>
      </c>
    </row>
    <row r="841" spans="12:16" x14ac:dyDescent="0.4">
      <c r="L841" s="37" t="str">
        <f t="shared" si="65"/>
        <v/>
      </c>
      <c r="M841" s="37" t="str">
        <f t="shared" si="66"/>
        <v/>
      </c>
      <c r="N841" s="37" t="str">
        <f t="shared" si="67"/>
        <v/>
      </c>
      <c r="O841" s="37" t="str">
        <f t="shared" si="69"/>
        <v/>
      </c>
      <c r="P841" s="37" t="str">
        <f t="shared" si="68"/>
        <v>19年月日</v>
      </c>
    </row>
    <row r="842" spans="12:16" x14ac:dyDescent="0.4">
      <c r="L842" s="37" t="str">
        <f t="shared" si="65"/>
        <v/>
      </c>
      <c r="M842" s="37" t="str">
        <f t="shared" si="66"/>
        <v/>
      </c>
      <c r="N842" s="37" t="str">
        <f t="shared" si="67"/>
        <v/>
      </c>
      <c r="O842" s="37" t="str">
        <f t="shared" si="69"/>
        <v/>
      </c>
      <c r="P842" s="37" t="str">
        <f t="shared" si="68"/>
        <v>19年月日</v>
      </c>
    </row>
    <row r="843" spans="12:16" x14ac:dyDescent="0.4">
      <c r="L843" s="37" t="str">
        <f t="shared" si="65"/>
        <v/>
      </c>
      <c r="M843" s="37" t="str">
        <f t="shared" si="66"/>
        <v/>
      </c>
      <c r="N843" s="37" t="str">
        <f t="shared" si="67"/>
        <v/>
      </c>
      <c r="O843" s="37" t="str">
        <f t="shared" si="69"/>
        <v/>
      </c>
      <c r="P843" s="37" t="str">
        <f t="shared" si="68"/>
        <v>19年月日</v>
      </c>
    </row>
    <row r="844" spans="12:16" x14ac:dyDescent="0.4">
      <c r="L844" s="37" t="str">
        <f t="shared" si="65"/>
        <v/>
      </c>
      <c r="M844" s="37" t="str">
        <f t="shared" si="66"/>
        <v/>
      </c>
      <c r="N844" s="37" t="str">
        <f t="shared" si="67"/>
        <v/>
      </c>
      <c r="O844" s="37" t="str">
        <f t="shared" si="69"/>
        <v/>
      </c>
      <c r="P844" s="37" t="str">
        <f t="shared" si="68"/>
        <v>19年月日</v>
      </c>
    </row>
    <row r="845" spans="12:16" x14ac:dyDescent="0.4">
      <c r="L845" s="37" t="str">
        <f t="shared" si="65"/>
        <v/>
      </c>
      <c r="M845" s="37" t="str">
        <f t="shared" si="66"/>
        <v/>
      </c>
      <c r="N845" s="37" t="str">
        <f t="shared" si="67"/>
        <v/>
      </c>
      <c r="O845" s="37" t="str">
        <f t="shared" si="69"/>
        <v/>
      </c>
      <c r="P845" s="37" t="str">
        <f t="shared" si="68"/>
        <v>19年月日</v>
      </c>
    </row>
    <row r="846" spans="12:16" x14ac:dyDescent="0.4">
      <c r="L846" s="37" t="str">
        <f t="shared" si="65"/>
        <v/>
      </c>
      <c r="M846" s="37" t="str">
        <f t="shared" si="66"/>
        <v/>
      </c>
      <c r="N846" s="37" t="str">
        <f t="shared" si="67"/>
        <v/>
      </c>
      <c r="O846" s="37" t="str">
        <f t="shared" si="69"/>
        <v/>
      </c>
      <c r="P846" s="37" t="str">
        <f t="shared" si="68"/>
        <v>19年月日</v>
      </c>
    </row>
    <row r="847" spans="12:16" x14ac:dyDescent="0.4">
      <c r="L847" s="37" t="str">
        <f t="shared" si="65"/>
        <v/>
      </c>
      <c r="M847" s="37" t="str">
        <f t="shared" si="66"/>
        <v/>
      </c>
      <c r="N847" s="37" t="str">
        <f t="shared" si="67"/>
        <v/>
      </c>
      <c r="O847" s="37" t="str">
        <f t="shared" si="69"/>
        <v/>
      </c>
      <c r="P847" s="37" t="str">
        <f t="shared" si="68"/>
        <v>19年月日</v>
      </c>
    </row>
    <row r="848" spans="12:16" x14ac:dyDescent="0.4">
      <c r="L848" s="37" t="str">
        <f t="shared" si="65"/>
        <v/>
      </c>
      <c r="M848" s="37" t="str">
        <f t="shared" si="66"/>
        <v/>
      </c>
      <c r="N848" s="37" t="str">
        <f t="shared" si="67"/>
        <v/>
      </c>
      <c r="O848" s="37" t="str">
        <f t="shared" si="69"/>
        <v/>
      </c>
      <c r="P848" s="37" t="str">
        <f t="shared" si="68"/>
        <v>19年月日</v>
      </c>
    </row>
    <row r="849" spans="12:16" x14ac:dyDescent="0.4">
      <c r="L849" s="37" t="str">
        <f t="shared" si="65"/>
        <v/>
      </c>
      <c r="M849" s="37" t="str">
        <f t="shared" si="66"/>
        <v/>
      </c>
      <c r="N849" s="37" t="str">
        <f t="shared" si="67"/>
        <v/>
      </c>
      <c r="O849" s="37" t="str">
        <f t="shared" si="69"/>
        <v/>
      </c>
      <c r="P849" s="37" t="str">
        <f t="shared" si="68"/>
        <v>19年月日</v>
      </c>
    </row>
    <row r="850" spans="12:16" x14ac:dyDescent="0.4">
      <c r="L850" s="37" t="str">
        <f t="shared" si="65"/>
        <v/>
      </c>
      <c r="M850" s="37" t="str">
        <f t="shared" si="66"/>
        <v/>
      </c>
      <c r="N850" s="37" t="str">
        <f t="shared" si="67"/>
        <v/>
      </c>
      <c r="O850" s="37" t="str">
        <f t="shared" si="69"/>
        <v/>
      </c>
      <c r="P850" s="37" t="str">
        <f t="shared" si="68"/>
        <v>19年月日</v>
      </c>
    </row>
    <row r="851" spans="12:16" x14ac:dyDescent="0.4">
      <c r="L851" s="37" t="str">
        <f t="shared" si="65"/>
        <v/>
      </c>
      <c r="M851" s="37" t="str">
        <f t="shared" si="66"/>
        <v/>
      </c>
      <c r="N851" s="37" t="str">
        <f t="shared" si="67"/>
        <v/>
      </c>
      <c r="O851" s="37" t="str">
        <f t="shared" si="69"/>
        <v/>
      </c>
      <c r="P851" s="37" t="str">
        <f t="shared" si="68"/>
        <v>19年月日</v>
      </c>
    </row>
    <row r="852" spans="12:16" x14ac:dyDescent="0.4">
      <c r="L852" s="37" t="str">
        <f t="shared" si="65"/>
        <v/>
      </c>
      <c r="M852" s="37" t="str">
        <f t="shared" si="66"/>
        <v/>
      </c>
      <c r="N852" s="37" t="str">
        <f t="shared" si="67"/>
        <v/>
      </c>
      <c r="O852" s="37" t="str">
        <f t="shared" si="69"/>
        <v/>
      </c>
      <c r="P852" s="37" t="str">
        <f t="shared" si="68"/>
        <v>19年月日</v>
      </c>
    </row>
    <row r="853" spans="12:16" x14ac:dyDescent="0.4">
      <c r="L853" s="37" t="str">
        <f t="shared" si="65"/>
        <v/>
      </c>
      <c r="M853" s="37" t="str">
        <f t="shared" si="66"/>
        <v/>
      </c>
      <c r="N853" s="37" t="str">
        <f t="shared" si="67"/>
        <v/>
      </c>
      <c r="O853" s="37" t="str">
        <f t="shared" si="69"/>
        <v/>
      </c>
      <c r="P853" s="37" t="str">
        <f t="shared" si="68"/>
        <v>19年月日</v>
      </c>
    </row>
    <row r="854" spans="12:16" x14ac:dyDescent="0.4">
      <c r="L854" s="37" t="str">
        <f t="shared" si="65"/>
        <v/>
      </c>
      <c r="M854" s="37" t="str">
        <f t="shared" si="66"/>
        <v/>
      </c>
      <c r="N854" s="37" t="str">
        <f t="shared" si="67"/>
        <v/>
      </c>
      <c r="O854" s="37" t="str">
        <f t="shared" si="69"/>
        <v/>
      </c>
      <c r="P854" s="37" t="str">
        <f t="shared" si="68"/>
        <v>19年月日</v>
      </c>
    </row>
    <row r="855" spans="12:16" x14ac:dyDescent="0.4">
      <c r="L855" s="37" t="str">
        <f t="shared" si="65"/>
        <v/>
      </c>
      <c r="M855" s="37" t="str">
        <f t="shared" si="66"/>
        <v/>
      </c>
      <c r="N855" s="37" t="str">
        <f t="shared" si="67"/>
        <v/>
      </c>
      <c r="O855" s="37" t="str">
        <f t="shared" si="69"/>
        <v/>
      </c>
      <c r="P855" s="37" t="str">
        <f t="shared" si="68"/>
        <v>19年月日</v>
      </c>
    </row>
    <row r="856" spans="12:16" x14ac:dyDescent="0.4">
      <c r="L856" s="37" t="str">
        <f t="shared" si="65"/>
        <v/>
      </c>
      <c r="M856" s="37" t="str">
        <f t="shared" si="66"/>
        <v/>
      </c>
      <c r="N856" s="37" t="str">
        <f t="shared" si="67"/>
        <v/>
      </c>
      <c r="O856" s="37" t="str">
        <f t="shared" si="69"/>
        <v/>
      </c>
      <c r="P856" s="37" t="str">
        <f t="shared" si="68"/>
        <v>19年月日</v>
      </c>
    </row>
    <row r="857" spans="12:16" x14ac:dyDescent="0.4">
      <c r="L857" s="37" t="str">
        <f t="shared" si="65"/>
        <v/>
      </c>
      <c r="M857" s="37" t="str">
        <f t="shared" si="66"/>
        <v/>
      </c>
      <c r="N857" s="37" t="str">
        <f t="shared" si="67"/>
        <v/>
      </c>
      <c r="O857" s="37" t="str">
        <f t="shared" si="69"/>
        <v/>
      </c>
      <c r="P857" s="37" t="str">
        <f t="shared" si="68"/>
        <v>19年月日</v>
      </c>
    </row>
    <row r="858" spans="12:16" x14ac:dyDescent="0.4">
      <c r="L858" s="37" t="str">
        <f t="shared" si="65"/>
        <v/>
      </c>
      <c r="M858" s="37" t="str">
        <f t="shared" si="66"/>
        <v/>
      </c>
      <c r="N858" s="37" t="str">
        <f t="shared" si="67"/>
        <v/>
      </c>
      <c r="O858" s="37" t="str">
        <f t="shared" si="69"/>
        <v/>
      </c>
      <c r="P858" s="37" t="str">
        <f t="shared" si="68"/>
        <v>19年月日</v>
      </c>
    </row>
    <row r="859" spans="12:16" x14ac:dyDescent="0.4">
      <c r="L859" s="37" t="str">
        <f t="shared" si="65"/>
        <v/>
      </c>
      <c r="M859" s="37" t="str">
        <f t="shared" si="66"/>
        <v/>
      </c>
      <c r="N859" s="37" t="str">
        <f t="shared" si="67"/>
        <v/>
      </c>
      <c r="O859" s="37" t="str">
        <f t="shared" si="69"/>
        <v/>
      </c>
      <c r="P859" s="37" t="str">
        <f t="shared" si="68"/>
        <v>19年月日</v>
      </c>
    </row>
    <row r="860" spans="12:16" x14ac:dyDescent="0.4">
      <c r="L860" s="37" t="str">
        <f t="shared" si="65"/>
        <v/>
      </c>
      <c r="M860" s="37" t="str">
        <f t="shared" si="66"/>
        <v/>
      </c>
      <c r="N860" s="37" t="str">
        <f t="shared" si="67"/>
        <v/>
      </c>
      <c r="O860" s="37" t="str">
        <f t="shared" si="69"/>
        <v/>
      </c>
      <c r="P860" s="37" t="str">
        <f t="shared" si="68"/>
        <v>19年月日</v>
      </c>
    </row>
    <row r="861" spans="12:16" x14ac:dyDescent="0.4">
      <c r="L861" s="37" t="str">
        <f t="shared" si="65"/>
        <v/>
      </c>
      <c r="M861" s="37" t="str">
        <f t="shared" si="66"/>
        <v/>
      </c>
      <c r="N861" s="37" t="str">
        <f t="shared" si="67"/>
        <v/>
      </c>
      <c r="O861" s="37" t="str">
        <f t="shared" si="69"/>
        <v/>
      </c>
      <c r="P861" s="37" t="str">
        <f t="shared" si="68"/>
        <v>19年月日</v>
      </c>
    </row>
    <row r="862" spans="12:16" x14ac:dyDescent="0.4">
      <c r="L862" s="37" t="str">
        <f t="shared" si="65"/>
        <v/>
      </c>
      <c r="M862" s="37" t="str">
        <f t="shared" si="66"/>
        <v/>
      </c>
      <c r="N862" s="37" t="str">
        <f t="shared" si="67"/>
        <v/>
      </c>
      <c r="O862" s="37" t="str">
        <f t="shared" si="69"/>
        <v/>
      </c>
      <c r="P862" s="37" t="str">
        <f t="shared" si="68"/>
        <v>19年月日</v>
      </c>
    </row>
    <row r="863" spans="12:16" x14ac:dyDescent="0.4">
      <c r="L863" s="37" t="str">
        <f t="shared" si="65"/>
        <v/>
      </c>
      <c r="M863" s="37" t="str">
        <f t="shared" si="66"/>
        <v/>
      </c>
      <c r="N863" s="37" t="str">
        <f t="shared" si="67"/>
        <v/>
      </c>
      <c r="O863" s="37" t="str">
        <f t="shared" si="69"/>
        <v/>
      </c>
      <c r="P863" s="37" t="str">
        <f t="shared" si="68"/>
        <v>19年月日</v>
      </c>
    </row>
    <row r="864" spans="12:16" x14ac:dyDescent="0.4">
      <c r="L864" s="37" t="str">
        <f t="shared" si="65"/>
        <v/>
      </c>
      <c r="M864" s="37" t="str">
        <f t="shared" si="66"/>
        <v/>
      </c>
      <c r="N864" s="37" t="str">
        <f t="shared" si="67"/>
        <v/>
      </c>
      <c r="O864" s="37" t="str">
        <f t="shared" si="69"/>
        <v/>
      </c>
      <c r="P864" s="37" t="str">
        <f t="shared" si="68"/>
        <v>19年月日</v>
      </c>
    </row>
    <row r="865" spans="12:16" x14ac:dyDescent="0.4">
      <c r="L865" s="37" t="str">
        <f t="shared" si="65"/>
        <v/>
      </c>
      <c r="M865" s="37" t="str">
        <f t="shared" si="66"/>
        <v/>
      </c>
      <c r="N865" s="37" t="str">
        <f t="shared" si="67"/>
        <v/>
      </c>
      <c r="O865" s="37" t="str">
        <f t="shared" si="69"/>
        <v/>
      </c>
      <c r="P865" s="37" t="str">
        <f t="shared" si="68"/>
        <v>19年月日</v>
      </c>
    </row>
    <row r="866" spans="12:16" x14ac:dyDescent="0.4">
      <c r="L866" s="37" t="str">
        <f t="shared" si="65"/>
        <v/>
      </c>
      <c r="M866" s="37" t="str">
        <f t="shared" si="66"/>
        <v/>
      </c>
      <c r="N866" s="37" t="str">
        <f t="shared" si="67"/>
        <v/>
      </c>
      <c r="O866" s="37" t="str">
        <f t="shared" si="69"/>
        <v/>
      </c>
      <c r="P866" s="37" t="str">
        <f t="shared" si="68"/>
        <v>19年月日</v>
      </c>
    </row>
    <row r="867" spans="12:16" x14ac:dyDescent="0.4">
      <c r="L867" s="37" t="str">
        <f t="shared" si="65"/>
        <v/>
      </c>
      <c r="M867" s="37" t="str">
        <f t="shared" si="66"/>
        <v/>
      </c>
      <c r="N867" s="37" t="str">
        <f t="shared" si="67"/>
        <v/>
      </c>
      <c r="O867" s="37" t="str">
        <f t="shared" si="69"/>
        <v/>
      </c>
      <c r="P867" s="37" t="str">
        <f t="shared" si="68"/>
        <v>19年月日</v>
      </c>
    </row>
    <row r="868" spans="12:16" x14ac:dyDescent="0.4">
      <c r="L868" s="37" t="str">
        <f t="shared" si="65"/>
        <v/>
      </c>
      <c r="M868" s="37" t="str">
        <f t="shared" si="66"/>
        <v/>
      </c>
      <c r="N868" s="37" t="str">
        <f t="shared" si="67"/>
        <v/>
      </c>
      <c r="O868" s="37" t="str">
        <f t="shared" si="69"/>
        <v/>
      </c>
      <c r="P868" s="37" t="str">
        <f t="shared" si="68"/>
        <v>19年月日</v>
      </c>
    </row>
    <row r="869" spans="12:16" x14ac:dyDescent="0.4">
      <c r="L869" s="37" t="str">
        <f t="shared" si="65"/>
        <v/>
      </c>
      <c r="M869" s="37" t="str">
        <f t="shared" si="66"/>
        <v/>
      </c>
      <c r="N869" s="37" t="str">
        <f t="shared" si="67"/>
        <v/>
      </c>
      <c r="O869" s="37" t="str">
        <f t="shared" si="69"/>
        <v/>
      </c>
      <c r="P869" s="37" t="str">
        <f t="shared" si="68"/>
        <v>19年月日</v>
      </c>
    </row>
    <row r="870" spans="12:16" x14ac:dyDescent="0.4">
      <c r="L870" s="37" t="str">
        <f t="shared" si="65"/>
        <v/>
      </c>
      <c r="M870" s="37" t="str">
        <f t="shared" si="66"/>
        <v/>
      </c>
      <c r="N870" s="37" t="str">
        <f t="shared" si="67"/>
        <v/>
      </c>
      <c r="O870" s="37" t="str">
        <f t="shared" si="69"/>
        <v/>
      </c>
      <c r="P870" s="37" t="str">
        <f t="shared" si="68"/>
        <v>19年月日</v>
      </c>
    </row>
    <row r="871" spans="12:16" x14ac:dyDescent="0.4">
      <c r="L871" s="37" t="str">
        <f t="shared" si="65"/>
        <v/>
      </c>
      <c r="M871" s="37" t="str">
        <f t="shared" si="66"/>
        <v/>
      </c>
      <c r="N871" s="37" t="str">
        <f t="shared" si="67"/>
        <v/>
      </c>
      <c r="O871" s="37" t="str">
        <f t="shared" si="69"/>
        <v/>
      </c>
      <c r="P871" s="37" t="str">
        <f t="shared" si="68"/>
        <v>19年月日</v>
      </c>
    </row>
    <row r="872" spans="12:16" x14ac:dyDescent="0.4">
      <c r="L872" s="37" t="str">
        <f t="shared" si="65"/>
        <v/>
      </c>
      <c r="M872" s="37" t="str">
        <f t="shared" si="66"/>
        <v/>
      </c>
      <c r="N872" s="37" t="str">
        <f t="shared" si="67"/>
        <v/>
      </c>
      <c r="O872" s="37" t="str">
        <f t="shared" si="69"/>
        <v/>
      </c>
      <c r="P872" s="37" t="str">
        <f t="shared" si="68"/>
        <v>19年月日</v>
      </c>
    </row>
    <row r="873" spans="12:16" x14ac:dyDescent="0.4">
      <c r="L873" s="37" t="str">
        <f t="shared" si="65"/>
        <v/>
      </c>
      <c r="M873" s="37" t="str">
        <f t="shared" si="66"/>
        <v/>
      </c>
      <c r="N873" s="37" t="str">
        <f t="shared" si="67"/>
        <v/>
      </c>
      <c r="O873" s="37" t="str">
        <f t="shared" si="69"/>
        <v/>
      </c>
      <c r="P873" s="37" t="str">
        <f t="shared" si="68"/>
        <v>19年月日</v>
      </c>
    </row>
    <row r="874" spans="12:16" x14ac:dyDescent="0.4">
      <c r="L874" s="37" t="str">
        <f t="shared" si="65"/>
        <v/>
      </c>
      <c r="M874" s="37" t="str">
        <f t="shared" si="66"/>
        <v/>
      </c>
      <c r="N874" s="37" t="str">
        <f t="shared" si="67"/>
        <v/>
      </c>
      <c r="O874" s="37" t="str">
        <f t="shared" si="69"/>
        <v/>
      </c>
      <c r="P874" s="37" t="str">
        <f t="shared" si="68"/>
        <v>19年月日</v>
      </c>
    </row>
    <row r="875" spans="12:16" x14ac:dyDescent="0.4">
      <c r="L875" s="37" t="str">
        <f t="shared" si="65"/>
        <v/>
      </c>
      <c r="M875" s="37" t="str">
        <f t="shared" si="66"/>
        <v/>
      </c>
      <c r="N875" s="37" t="str">
        <f t="shared" si="67"/>
        <v/>
      </c>
      <c r="O875" s="37" t="str">
        <f t="shared" si="69"/>
        <v/>
      </c>
      <c r="P875" s="37" t="str">
        <f t="shared" si="68"/>
        <v>19年月日</v>
      </c>
    </row>
    <row r="876" spans="12:16" x14ac:dyDescent="0.4">
      <c r="L876" s="37" t="str">
        <f t="shared" si="65"/>
        <v/>
      </c>
      <c r="M876" s="37" t="str">
        <f t="shared" si="66"/>
        <v/>
      </c>
      <c r="N876" s="37" t="str">
        <f t="shared" si="67"/>
        <v/>
      </c>
      <c r="O876" s="37" t="str">
        <f t="shared" si="69"/>
        <v/>
      </c>
      <c r="P876" s="37" t="str">
        <f t="shared" si="68"/>
        <v>19年月日</v>
      </c>
    </row>
    <row r="877" spans="12:16" x14ac:dyDescent="0.4">
      <c r="L877" s="37" t="str">
        <f t="shared" si="65"/>
        <v/>
      </c>
      <c r="M877" s="37" t="str">
        <f t="shared" si="66"/>
        <v/>
      </c>
      <c r="N877" s="37" t="str">
        <f t="shared" si="67"/>
        <v/>
      </c>
      <c r="O877" s="37" t="str">
        <f t="shared" si="69"/>
        <v/>
      </c>
      <c r="P877" s="37" t="str">
        <f t="shared" si="68"/>
        <v>19年月日</v>
      </c>
    </row>
    <row r="878" spans="12:16" x14ac:dyDescent="0.4">
      <c r="L878" s="37" t="str">
        <f t="shared" si="65"/>
        <v/>
      </c>
      <c r="M878" s="37" t="str">
        <f t="shared" si="66"/>
        <v/>
      </c>
      <c r="N878" s="37" t="str">
        <f t="shared" si="67"/>
        <v/>
      </c>
      <c r="O878" s="37" t="str">
        <f t="shared" si="69"/>
        <v/>
      </c>
      <c r="P878" s="37" t="str">
        <f t="shared" si="68"/>
        <v>19年月日</v>
      </c>
    </row>
    <row r="879" spans="12:16" x14ac:dyDescent="0.4">
      <c r="L879" s="37" t="str">
        <f t="shared" si="65"/>
        <v/>
      </c>
      <c r="M879" s="37" t="str">
        <f t="shared" si="66"/>
        <v/>
      </c>
      <c r="N879" s="37" t="str">
        <f t="shared" si="67"/>
        <v/>
      </c>
      <c r="O879" s="37" t="str">
        <f t="shared" si="69"/>
        <v/>
      </c>
      <c r="P879" s="37" t="str">
        <f t="shared" si="68"/>
        <v>19年月日</v>
      </c>
    </row>
    <row r="880" spans="12:16" x14ac:dyDescent="0.4">
      <c r="L880" s="37" t="str">
        <f t="shared" si="65"/>
        <v/>
      </c>
      <c r="M880" s="37" t="str">
        <f t="shared" si="66"/>
        <v/>
      </c>
      <c r="N880" s="37" t="str">
        <f t="shared" si="67"/>
        <v/>
      </c>
      <c r="O880" s="37" t="str">
        <f t="shared" si="69"/>
        <v/>
      </c>
      <c r="P880" s="37" t="str">
        <f t="shared" si="68"/>
        <v>19年月日</v>
      </c>
    </row>
    <row r="881" spans="12:16" x14ac:dyDescent="0.4">
      <c r="L881" s="37" t="str">
        <f t="shared" si="65"/>
        <v/>
      </c>
      <c r="M881" s="37" t="str">
        <f t="shared" si="66"/>
        <v/>
      </c>
      <c r="N881" s="37" t="str">
        <f t="shared" si="67"/>
        <v/>
      </c>
      <c r="O881" s="37" t="str">
        <f t="shared" si="69"/>
        <v/>
      </c>
      <c r="P881" s="37" t="str">
        <f t="shared" si="68"/>
        <v>19年月日</v>
      </c>
    </row>
    <row r="882" spans="12:16" x14ac:dyDescent="0.4">
      <c r="L882" s="37" t="str">
        <f t="shared" si="65"/>
        <v/>
      </c>
      <c r="M882" s="37" t="str">
        <f t="shared" si="66"/>
        <v/>
      </c>
      <c r="N882" s="37" t="str">
        <f t="shared" si="67"/>
        <v/>
      </c>
      <c r="O882" s="37" t="str">
        <f t="shared" si="69"/>
        <v/>
      </c>
      <c r="P882" s="37" t="str">
        <f t="shared" si="68"/>
        <v>19年月日</v>
      </c>
    </row>
    <row r="883" spans="12:16" x14ac:dyDescent="0.4">
      <c r="L883" s="37" t="str">
        <f t="shared" si="65"/>
        <v/>
      </c>
      <c r="M883" s="37" t="str">
        <f t="shared" si="66"/>
        <v/>
      </c>
      <c r="N883" s="37" t="str">
        <f t="shared" si="67"/>
        <v/>
      </c>
      <c r="O883" s="37" t="str">
        <f t="shared" si="69"/>
        <v/>
      </c>
      <c r="P883" s="37" t="str">
        <f t="shared" si="68"/>
        <v>19年月日</v>
      </c>
    </row>
    <row r="884" spans="12:16" x14ac:dyDescent="0.4">
      <c r="L884" s="37" t="str">
        <f t="shared" si="65"/>
        <v/>
      </c>
      <c r="M884" s="37" t="str">
        <f t="shared" si="66"/>
        <v/>
      </c>
      <c r="N884" s="37" t="str">
        <f t="shared" si="67"/>
        <v/>
      </c>
      <c r="O884" s="37" t="str">
        <f t="shared" si="69"/>
        <v/>
      </c>
      <c r="P884" s="37" t="str">
        <f t="shared" si="68"/>
        <v>19年月日</v>
      </c>
    </row>
    <row r="885" spans="12:16" x14ac:dyDescent="0.4">
      <c r="L885" s="37" t="str">
        <f t="shared" si="65"/>
        <v/>
      </c>
      <c r="M885" s="37" t="str">
        <f t="shared" si="66"/>
        <v/>
      </c>
      <c r="N885" s="37" t="str">
        <f t="shared" si="67"/>
        <v/>
      </c>
      <c r="O885" s="37" t="str">
        <f t="shared" si="69"/>
        <v/>
      </c>
      <c r="P885" s="37" t="str">
        <f t="shared" si="68"/>
        <v>19年月日</v>
      </c>
    </row>
    <row r="886" spans="12:16" x14ac:dyDescent="0.4">
      <c r="L886" s="37" t="str">
        <f t="shared" si="65"/>
        <v/>
      </c>
      <c r="M886" s="37" t="str">
        <f t="shared" si="66"/>
        <v/>
      </c>
      <c r="N886" s="37" t="str">
        <f t="shared" si="67"/>
        <v/>
      </c>
      <c r="O886" s="37" t="str">
        <f t="shared" si="69"/>
        <v/>
      </c>
      <c r="P886" s="37" t="str">
        <f t="shared" si="68"/>
        <v>19年月日</v>
      </c>
    </row>
    <row r="887" spans="12:16" x14ac:dyDescent="0.4">
      <c r="L887" s="37" t="str">
        <f t="shared" si="65"/>
        <v/>
      </c>
      <c r="M887" s="37" t="str">
        <f t="shared" si="66"/>
        <v/>
      </c>
      <c r="N887" s="37" t="str">
        <f t="shared" si="67"/>
        <v/>
      </c>
      <c r="O887" s="37" t="str">
        <f t="shared" si="69"/>
        <v/>
      </c>
      <c r="P887" s="37" t="str">
        <f t="shared" si="68"/>
        <v>19年月日</v>
      </c>
    </row>
    <row r="888" spans="12:16" x14ac:dyDescent="0.4">
      <c r="L888" s="37" t="str">
        <f t="shared" si="65"/>
        <v/>
      </c>
      <c r="M888" s="37" t="str">
        <f t="shared" si="66"/>
        <v/>
      </c>
      <c r="N888" s="37" t="str">
        <f t="shared" si="67"/>
        <v/>
      </c>
      <c r="O888" s="37" t="str">
        <f t="shared" si="69"/>
        <v/>
      </c>
      <c r="P888" s="37" t="str">
        <f t="shared" si="68"/>
        <v>19年月日</v>
      </c>
    </row>
    <row r="889" spans="12:16" x14ac:dyDescent="0.4">
      <c r="L889" s="37" t="str">
        <f t="shared" si="65"/>
        <v/>
      </c>
      <c r="M889" s="37" t="str">
        <f t="shared" si="66"/>
        <v/>
      </c>
      <c r="N889" s="37" t="str">
        <f t="shared" si="67"/>
        <v/>
      </c>
      <c r="O889" s="37" t="str">
        <f t="shared" si="69"/>
        <v/>
      </c>
      <c r="P889" s="37" t="str">
        <f t="shared" si="68"/>
        <v>19年月日</v>
      </c>
    </row>
    <row r="890" spans="12:16" x14ac:dyDescent="0.4">
      <c r="L890" s="37" t="str">
        <f t="shared" si="65"/>
        <v/>
      </c>
      <c r="M890" s="37" t="str">
        <f t="shared" si="66"/>
        <v/>
      </c>
      <c r="N890" s="37" t="str">
        <f t="shared" si="67"/>
        <v/>
      </c>
      <c r="O890" s="37" t="str">
        <f t="shared" si="69"/>
        <v/>
      </c>
      <c r="P890" s="37" t="str">
        <f t="shared" si="68"/>
        <v>19年月日</v>
      </c>
    </row>
    <row r="891" spans="12:16" x14ac:dyDescent="0.4">
      <c r="L891" s="37" t="str">
        <f t="shared" si="65"/>
        <v/>
      </c>
      <c r="M891" s="37" t="str">
        <f t="shared" si="66"/>
        <v/>
      </c>
      <c r="N891" s="37" t="str">
        <f t="shared" si="67"/>
        <v/>
      </c>
      <c r="O891" s="37" t="str">
        <f t="shared" si="69"/>
        <v/>
      </c>
      <c r="P891" s="37" t="str">
        <f t="shared" si="68"/>
        <v>19年月日</v>
      </c>
    </row>
    <row r="892" spans="12:16" x14ac:dyDescent="0.4">
      <c r="L892" s="37" t="str">
        <f t="shared" si="65"/>
        <v/>
      </c>
      <c r="M892" s="37" t="str">
        <f t="shared" si="66"/>
        <v/>
      </c>
      <c r="N892" s="37" t="str">
        <f t="shared" si="67"/>
        <v/>
      </c>
      <c r="O892" s="37" t="str">
        <f t="shared" si="69"/>
        <v/>
      </c>
      <c r="P892" s="37" t="str">
        <f t="shared" si="68"/>
        <v>19年月日</v>
      </c>
    </row>
    <row r="893" spans="12:16" x14ac:dyDescent="0.4">
      <c r="L893" s="37" t="str">
        <f t="shared" si="65"/>
        <v/>
      </c>
      <c r="M893" s="37" t="str">
        <f t="shared" si="66"/>
        <v/>
      </c>
      <c r="N893" s="37" t="str">
        <f t="shared" si="67"/>
        <v/>
      </c>
      <c r="O893" s="37" t="str">
        <f t="shared" si="69"/>
        <v/>
      </c>
      <c r="P893" s="37" t="str">
        <f t="shared" si="68"/>
        <v>19年月日</v>
      </c>
    </row>
    <row r="894" spans="12:16" x14ac:dyDescent="0.4">
      <c r="L894" s="37" t="str">
        <f t="shared" si="65"/>
        <v/>
      </c>
      <c r="M894" s="37" t="str">
        <f t="shared" si="66"/>
        <v/>
      </c>
      <c r="N894" s="37" t="str">
        <f t="shared" si="67"/>
        <v/>
      </c>
      <c r="O894" s="37" t="str">
        <f t="shared" si="69"/>
        <v/>
      </c>
      <c r="P894" s="37" t="str">
        <f t="shared" si="68"/>
        <v>19年月日</v>
      </c>
    </row>
    <row r="895" spans="12:16" x14ac:dyDescent="0.4">
      <c r="L895" s="37" t="str">
        <f t="shared" si="65"/>
        <v/>
      </c>
      <c r="M895" s="37" t="str">
        <f t="shared" si="66"/>
        <v/>
      </c>
      <c r="N895" s="37" t="str">
        <f t="shared" si="67"/>
        <v/>
      </c>
      <c r="O895" s="37" t="str">
        <f t="shared" si="69"/>
        <v/>
      </c>
      <c r="P895" s="37" t="str">
        <f t="shared" si="68"/>
        <v>19年月日</v>
      </c>
    </row>
    <row r="896" spans="12:16" x14ac:dyDescent="0.4">
      <c r="L896" s="37" t="str">
        <f t="shared" si="65"/>
        <v/>
      </c>
      <c r="M896" s="37" t="str">
        <f t="shared" si="66"/>
        <v/>
      </c>
      <c r="N896" s="37" t="str">
        <f t="shared" si="67"/>
        <v/>
      </c>
      <c r="O896" s="37" t="str">
        <f t="shared" si="69"/>
        <v/>
      </c>
      <c r="P896" s="37" t="str">
        <f t="shared" si="68"/>
        <v>19年月日</v>
      </c>
    </row>
    <row r="897" spans="12:16" x14ac:dyDescent="0.4">
      <c r="L897" s="37" t="str">
        <f t="shared" si="65"/>
        <v/>
      </c>
      <c r="M897" s="37" t="str">
        <f t="shared" si="66"/>
        <v/>
      </c>
      <c r="N897" s="37" t="str">
        <f t="shared" si="67"/>
        <v/>
      </c>
      <c r="O897" s="37" t="str">
        <f t="shared" si="69"/>
        <v/>
      </c>
      <c r="P897" s="37" t="str">
        <f t="shared" si="68"/>
        <v>19年月日</v>
      </c>
    </row>
    <row r="898" spans="12:16" x14ac:dyDescent="0.4">
      <c r="L898" s="37" t="str">
        <f t="shared" si="65"/>
        <v/>
      </c>
      <c r="M898" s="37" t="str">
        <f t="shared" si="66"/>
        <v/>
      </c>
      <c r="N898" s="37" t="str">
        <f t="shared" si="67"/>
        <v/>
      </c>
      <c r="O898" s="37" t="str">
        <f t="shared" si="69"/>
        <v/>
      </c>
      <c r="P898" s="37" t="str">
        <f t="shared" si="68"/>
        <v>19年月日</v>
      </c>
    </row>
    <row r="899" spans="12:16" x14ac:dyDescent="0.4">
      <c r="L899" s="37" t="str">
        <f t="shared" ref="L899:L962" si="70">IF($A899="","",$D899&amp;" ("&amp;$G899&amp;")")</f>
        <v/>
      </c>
      <c r="M899" s="37" t="str">
        <f t="shared" ref="M899:M962" si="71">IF($A899="","",LEFT($F899,2))</f>
        <v/>
      </c>
      <c r="N899" s="37" t="str">
        <f t="shared" ref="N899:N962" si="72">IF($A899="","",$J899&amp;" "&amp;$I899&amp;" ("&amp;$M899&amp;")")</f>
        <v/>
      </c>
      <c r="O899" s="37" t="str">
        <f t="shared" si="69"/>
        <v/>
      </c>
      <c r="P899" s="37" t="str">
        <f t="shared" ref="P899:P962" si="73">IF(LEFT($F899,1)="0","20","19")&amp;LEFT($F899,2)&amp;"年"&amp;MID($F899,3,2)&amp;"月"&amp;RIGHT($F899,2)&amp;"日"</f>
        <v>19年月日</v>
      </c>
    </row>
    <row r="900" spans="12:16" x14ac:dyDescent="0.4">
      <c r="L900" s="37" t="str">
        <f t="shared" si="70"/>
        <v/>
      </c>
      <c r="M900" s="37" t="str">
        <f t="shared" si="71"/>
        <v/>
      </c>
      <c r="N900" s="37" t="str">
        <f t="shared" si="72"/>
        <v/>
      </c>
      <c r="O900" s="37" t="str">
        <f t="shared" ref="O900:O963" si="74">IF($A900="","",$O899+1)</f>
        <v/>
      </c>
      <c r="P900" s="37" t="str">
        <f t="shared" si="73"/>
        <v>19年月日</v>
      </c>
    </row>
    <row r="901" spans="12:16" x14ac:dyDescent="0.4">
      <c r="L901" s="37" t="str">
        <f t="shared" si="70"/>
        <v/>
      </c>
      <c r="M901" s="37" t="str">
        <f t="shared" si="71"/>
        <v/>
      </c>
      <c r="N901" s="37" t="str">
        <f t="shared" si="72"/>
        <v/>
      </c>
      <c r="O901" s="37" t="str">
        <f t="shared" si="74"/>
        <v/>
      </c>
      <c r="P901" s="37" t="str">
        <f t="shared" si="73"/>
        <v>19年月日</v>
      </c>
    </row>
    <row r="902" spans="12:16" x14ac:dyDescent="0.4">
      <c r="L902" s="37" t="str">
        <f t="shared" si="70"/>
        <v/>
      </c>
      <c r="M902" s="37" t="str">
        <f t="shared" si="71"/>
        <v/>
      </c>
      <c r="N902" s="37" t="str">
        <f t="shared" si="72"/>
        <v/>
      </c>
      <c r="O902" s="37" t="str">
        <f t="shared" si="74"/>
        <v/>
      </c>
      <c r="P902" s="37" t="str">
        <f t="shared" si="73"/>
        <v>19年月日</v>
      </c>
    </row>
    <row r="903" spans="12:16" x14ac:dyDescent="0.4">
      <c r="L903" s="37" t="str">
        <f t="shared" si="70"/>
        <v/>
      </c>
      <c r="M903" s="37" t="str">
        <f t="shared" si="71"/>
        <v/>
      </c>
      <c r="N903" s="37" t="str">
        <f t="shared" si="72"/>
        <v/>
      </c>
      <c r="O903" s="37" t="str">
        <f t="shared" si="74"/>
        <v/>
      </c>
      <c r="P903" s="37" t="str">
        <f t="shared" si="73"/>
        <v>19年月日</v>
      </c>
    </row>
    <row r="904" spans="12:16" x14ac:dyDescent="0.4">
      <c r="L904" s="37" t="str">
        <f t="shared" si="70"/>
        <v/>
      </c>
      <c r="M904" s="37" t="str">
        <f t="shared" si="71"/>
        <v/>
      </c>
      <c r="N904" s="37" t="str">
        <f t="shared" si="72"/>
        <v/>
      </c>
      <c r="O904" s="37" t="str">
        <f t="shared" si="74"/>
        <v/>
      </c>
      <c r="P904" s="37" t="str">
        <f t="shared" si="73"/>
        <v>19年月日</v>
      </c>
    </row>
    <row r="905" spans="12:16" x14ac:dyDescent="0.4">
      <c r="L905" s="37" t="str">
        <f t="shared" si="70"/>
        <v/>
      </c>
      <c r="M905" s="37" t="str">
        <f t="shared" si="71"/>
        <v/>
      </c>
      <c r="N905" s="37" t="str">
        <f t="shared" si="72"/>
        <v/>
      </c>
      <c r="O905" s="37" t="str">
        <f t="shared" si="74"/>
        <v/>
      </c>
      <c r="P905" s="37" t="str">
        <f t="shared" si="73"/>
        <v>19年月日</v>
      </c>
    </row>
    <row r="906" spans="12:16" x14ac:dyDescent="0.4">
      <c r="L906" s="37" t="str">
        <f t="shared" si="70"/>
        <v/>
      </c>
      <c r="M906" s="37" t="str">
        <f t="shared" si="71"/>
        <v/>
      </c>
      <c r="N906" s="37" t="str">
        <f t="shared" si="72"/>
        <v/>
      </c>
      <c r="O906" s="37" t="str">
        <f t="shared" si="74"/>
        <v/>
      </c>
      <c r="P906" s="37" t="str">
        <f t="shared" si="73"/>
        <v>19年月日</v>
      </c>
    </row>
    <row r="907" spans="12:16" x14ac:dyDescent="0.4">
      <c r="L907" s="37" t="str">
        <f t="shared" si="70"/>
        <v/>
      </c>
      <c r="M907" s="37" t="str">
        <f t="shared" si="71"/>
        <v/>
      </c>
      <c r="N907" s="37" t="str">
        <f t="shared" si="72"/>
        <v/>
      </c>
      <c r="O907" s="37" t="str">
        <f t="shared" si="74"/>
        <v/>
      </c>
      <c r="P907" s="37" t="str">
        <f t="shared" si="73"/>
        <v>19年月日</v>
      </c>
    </row>
    <row r="908" spans="12:16" x14ac:dyDescent="0.4">
      <c r="L908" s="37" t="str">
        <f t="shared" si="70"/>
        <v/>
      </c>
      <c r="M908" s="37" t="str">
        <f t="shared" si="71"/>
        <v/>
      </c>
      <c r="N908" s="37" t="str">
        <f t="shared" si="72"/>
        <v/>
      </c>
      <c r="O908" s="37" t="str">
        <f t="shared" si="74"/>
        <v/>
      </c>
      <c r="P908" s="37" t="str">
        <f t="shared" si="73"/>
        <v>19年月日</v>
      </c>
    </row>
    <row r="909" spans="12:16" x14ac:dyDescent="0.4">
      <c r="L909" s="37" t="str">
        <f t="shared" si="70"/>
        <v/>
      </c>
      <c r="M909" s="37" t="str">
        <f t="shared" si="71"/>
        <v/>
      </c>
      <c r="N909" s="37" t="str">
        <f t="shared" si="72"/>
        <v/>
      </c>
      <c r="O909" s="37" t="str">
        <f t="shared" si="74"/>
        <v/>
      </c>
      <c r="P909" s="37" t="str">
        <f t="shared" si="73"/>
        <v>19年月日</v>
      </c>
    </row>
    <row r="910" spans="12:16" x14ac:dyDescent="0.4">
      <c r="L910" s="37" t="str">
        <f t="shared" si="70"/>
        <v/>
      </c>
      <c r="M910" s="37" t="str">
        <f t="shared" si="71"/>
        <v/>
      </c>
      <c r="N910" s="37" t="str">
        <f t="shared" si="72"/>
        <v/>
      </c>
      <c r="O910" s="37" t="str">
        <f t="shared" si="74"/>
        <v/>
      </c>
      <c r="P910" s="37" t="str">
        <f t="shared" si="73"/>
        <v>19年月日</v>
      </c>
    </row>
    <row r="911" spans="12:16" x14ac:dyDescent="0.4">
      <c r="L911" s="37" t="str">
        <f t="shared" si="70"/>
        <v/>
      </c>
      <c r="M911" s="37" t="str">
        <f t="shared" si="71"/>
        <v/>
      </c>
      <c r="N911" s="37" t="str">
        <f t="shared" si="72"/>
        <v/>
      </c>
      <c r="O911" s="37" t="str">
        <f t="shared" si="74"/>
        <v/>
      </c>
      <c r="P911" s="37" t="str">
        <f t="shared" si="73"/>
        <v>19年月日</v>
      </c>
    </row>
    <row r="912" spans="12:16" x14ac:dyDescent="0.4">
      <c r="L912" s="37" t="str">
        <f t="shared" si="70"/>
        <v/>
      </c>
      <c r="M912" s="37" t="str">
        <f t="shared" si="71"/>
        <v/>
      </c>
      <c r="N912" s="37" t="str">
        <f t="shared" si="72"/>
        <v/>
      </c>
      <c r="O912" s="37" t="str">
        <f t="shared" si="74"/>
        <v/>
      </c>
      <c r="P912" s="37" t="str">
        <f t="shared" si="73"/>
        <v>19年月日</v>
      </c>
    </row>
    <row r="913" spans="12:16" x14ac:dyDescent="0.4">
      <c r="L913" s="37" t="str">
        <f t="shared" si="70"/>
        <v/>
      </c>
      <c r="M913" s="37" t="str">
        <f t="shared" si="71"/>
        <v/>
      </c>
      <c r="N913" s="37" t="str">
        <f t="shared" si="72"/>
        <v/>
      </c>
      <c r="O913" s="37" t="str">
        <f t="shared" si="74"/>
        <v/>
      </c>
      <c r="P913" s="37" t="str">
        <f t="shared" si="73"/>
        <v>19年月日</v>
      </c>
    </row>
    <row r="914" spans="12:16" x14ac:dyDescent="0.4">
      <c r="L914" s="37" t="str">
        <f t="shared" si="70"/>
        <v/>
      </c>
      <c r="M914" s="37" t="str">
        <f t="shared" si="71"/>
        <v/>
      </c>
      <c r="N914" s="37" t="str">
        <f t="shared" si="72"/>
        <v/>
      </c>
      <c r="O914" s="37" t="str">
        <f t="shared" si="74"/>
        <v/>
      </c>
      <c r="P914" s="37" t="str">
        <f t="shared" si="73"/>
        <v>19年月日</v>
      </c>
    </row>
    <row r="915" spans="12:16" x14ac:dyDescent="0.4">
      <c r="L915" s="37" t="str">
        <f t="shared" si="70"/>
        <v/>
      </c>
      <c r="M915" s="37" t="str">
        <f t="shared" si="71"/>
        <v/>
      </c>
      <c r="N915" s="37" t="str">
        <f t="shared" si="72"/>
        <v/>
      </c>
      <c r="O915" s="37" t="str">
        <f t="shared" si="74"/>
        <v/>
      </c>
      <c r="P915" s="37" t="str">
        <f t="shared" si="73"/>
        <v>19年月日</v>
      </c>
    </row>
    <row r="916" spans="12:16" x14ac:dyDescent="0.4">
      <c r="L916" s="37" t="str">
        <f t="shared" si="70"/>
        <v/>
      </c>
      <c r="M916" s="37" t="str">
        <f t="shared" si="71"/>
        <v/>
      </c>
      <c r="N916" s="37" t="str">
        <f t="shared" si="72"/>
        <v/>
      </c>
      <c r="O916" s="37" t="str">
        <f t="shared" si="74"/>
        <v/>
      </c>
      <c r="P916" s="37" t="str">
        <f t="shared" si="73"/>
        <v>19年月日</v>
      </c>
    </row>
    <row r="917" spans="12:16" x14ac:dyDescent="0.4">
      <c r="L917" s="37" t="str">
        <f t="shared" si="70"/>
        <v/>
      </c>
      <c r="M917" s="37" t="str">
        <f t="shared" si="71"/>
        <v/>
      </c>
      <c r="N917" s="37" t="str">
        <f t="shared" si="72"/>
        <v/>
      </c>
      <c r="O917" s="37" t="str">
        <f t="shared" si="74"/>
        <v/>
      </c>
      <c r="P917" s="37" t="str">
        <f t="shared" si="73"/>
        <v>19年月日</v>
      </c>
    </row>
    <row r="918" spans="12:16" x14ac:dyDescent="0.4">
      <c r="L918" s="37" t="str">
        <f t="shared" si="70"/>
        <v/>
      </c>
      <c r="M918" s="37" t="str">
        <f t="shared" si="71"/>
        <v/>
      </c>
      <c r="N918" s="37" t="str">
        <f t="shared" si="72"/>
        <v/>
      </c>
      <c r="O918" s="37" t="str">
        <f t="shared" si="74"/>
        <v/>
      </c>
      <c r="P918" s="37" t="str">
        <f t="shared" si="73"/>
        <v>19年月日</v>
      </c>
    </row>
    <row r="919" spans="12:16" x14ac:dyDescent="0.4">
      <c r="L919" s="37" t="str">
        <f t="shared" si="70"/>
        <v/>
      </c>
      <c r="M919" s="37" t="str">
        <f t="shared" si="71"/>
        <v/>
      </c>
      <c r="N919" s="37" t="str">
        <f t="shared" si="72"/>
        <v/>
      </c>
      <c r="O919" s="37" t="str">
        <f t="shared" si="74"/>
        <v/>
      </c>
      <c r="P919" s="37" t="str">
        <f t="shared" si="73"/>
        <v>19年月日</v>
      </c>
    </row>
    <row r="920" spans="12:16" x14ac:dyDescent="0.4">
      <c r="L920" s="37" t="str">
        <f t="shared" si="70"/>
        <v/>
      </c>
      <c r="M920" s="37" t="str">
        <f t="shared" si="71"/>
        <v/>
      </c>
      <c r="N920" s="37" t="str">
        <f t="shared" si="72"/>
        <v/>
      </c>
      <c r="O920" s="37" t="str">
        <f t="shared" si="74"/>
        <v/>
      </c>
      <c r="P920" s="37" t="str">
        <f t="shared" si="73"/>
        <v>19年月日</v>
      </c>
    </row>
    <row r="921" spans="12:16" x14ac:dyDescent="0.4">
      <c r="L921" s="37" t="str">
        <f t="shared" si="70"/>
        <v/>
      </c>
      <c r="M921" s="37" t="str">
        <f t="shared" si="71"/>
        <v/>
      </c>
      <c r="N921" s="37" t="str">
        <f t="shared" si="72"/>
        <v/>
      </c>
      <c r="O921" s="37" t="str">
        <f t="shared" si="74"/>
        <v/>
      </c>
      <c r="P921" s="37" t="str">
        <f t="shared" si="73"/>
        <v>19年月日</v>
      </c>
    </row>
    <row r="922" spans="12:16" x14ac:dyDescent="0.4">
      <c r="L922" s="37" t="str">
        <f t="shared" si="70"/>
        <v/>
      </c>
      <c r="M922" s="37" t="str">
        <f t="shared" si="71"/>
        <v/>
      </c>
      <c r="N922" s="37" t="str">
        <f t="shared" si="72"/>
        <v/>
      </c>
      <c r="O922" s="37" t="str">
        <f t="shared" si="74"/>
        <v/>
      </c>
      <c r="P922" s="37" t="str">
        <f t="shared" si="73"/>
        <v>19年月日</v>
      </c>
    </row>
    <row r="923" spans="12:16" x14ac:dyDescent="0.4">
      <c r="L923" s="37" t="str">
        <f t="shared" si="70"/>
        <v/>
      </c>
      <c r="M923" s="37" t="str">
        <f t="shared" si="71"/>
        <v/>
      </c>
      <c r="N923" s="37" t="str">
        <f t="shared" si="72"/>
        <v/>
      </c>
      <c r="O923" s="37" t="str">
        <f t="shared" si="74"/>
        <v/>
      </c>
      <c r="P923" s="37" t="str">
        <f t="shared" si="73"/>
        <v>19年月日</v>
      </c>
    </row>
    <row r="924" spans="12:16" x14ac:dyDescent="0.4">
      <c r="L924" s="37" t="str">
        <f t="shared" si="70"/>
        <v/>
      </c>
      <c r="M924" s="37" t="str">
        <f t="shared" si="71"/>
        <v/>
      </c>
      <c r="N924" s="37" t="str">
        <f t="shared" si="72"/>
        <v/>
      </c>
      <c r="O924" s="37" t="str">
        <f t="shared" si="74"/>
        <v/>
      </c>
      <c r="P924" s="37" t="str">
        <f t="shared" si="73"/>
        <v>19年月日</v>
      </c>
    </row>
    <row r="925" spans="12:16" x14ac:dyDescent="0.4">
      <c r="L925" s="37" t="str">
        <f t="shared" si="70"/>
        <v/>
      </c>
      <c r="M925" s="37" t="str">
        <f t="shared" si="71"/>
        <v/>
      </c>
      <c r="N925" s="37" t="str">
        <f t="shared" si="72"/>
        <v/>
      </c>
      <c r="O925" s="37" t="str">
        <f t="shared" si="74"/>
        <v/>
      </c>
      <c r="P925" s="37" t="str">
        <f t="shared" si="73"/>
        <v>19年月日</v>
      </c>
    </row>
    <row r="926" spans="12:16" x14ac:dyDescent="0.4">
      <c r="L926" s="37" t="str">
        <f t="shared" si="70"/>
        <v/>
      </c>
      <c r="M926" s="37" t="str">
        <f t="shared" si="71"/>
        <v/>
      </c>
      <c r="N926" s="37" t="str">
        <f t="shared" si="72"/>
        <v/>
      </c>
      <c r="O926" s="37" t="str">
        <f t="shared" si="74"/>
        <v/>
      </c>
      <c r="P926" s="37" t="str">
        <f t="shared" si="73"/>
        <v>19年月日</v>
      </c>
    </row>
    <row r="927" spans="12:16" x14ac:dyDescent="0.4">
      <c r="L927" s="37" t="str">
        <f t="shared" si="70"/>
        <v/>
      </c>
      <c r="M927" s="37" t="str">
        <f t="shared" si="71"/>
        <v/>
      </c>
      <c r="N927" s="37" t="str">
        <f t="shared" si="72"/>
        <v/>
      </c>
      <c r="O927" s="37" t="str">
        <f t="shared" si="74"/>
        <v/>
      </c>
      <c r="P927" s="37" t="str">
        <f t="shared" si="73"/>
        <v>19年月日</v>
      </c>
    </row>
    <row r="928" spans="12:16" x14ac:dyDescent="0.4">
      <c r="L928" s="37" t="str">
        <f t="shared" si="70"/>
        <v/>
      </c>
      <c r="M928" s="37" t="str">
        <f t="shared" si="71"/>
        <v/>
      </c>
      <c r="N928" s="37" t="str">
        <f t="shared" si="72"/>
        <v/>
      </c>
      <c r="O928" s="37" t="str">
        <f t="shared" si="74"/>
        <v/>
      </c>
      <c r="P928" s="37" t="str">
        <f t="shared" si="73"/>
        <v>19年月日</v>
      </c>
    </row>
    <row r="929" spans="12:16" x14ac:dyDescent="0.4">
      <c r="L929" s="37" t="str">
        <f t="shared" si="70"/>
        <v/>
      </c>
      <c r="M929" s="37" t="str">
        <f t="shared" si="71"/>
        <v/>
      </c>
      <c r="N929" s="37" t="str">
        <f t="shared" si="72"/>
        <v/>
      </c>
      <c r="O929" s="37" t="str">
        <f t="shared" si="74"/>
        <v/>
      </c>
      <c r="P929" s="37" t="str">
        <f t="shared" si="73"/>
        <v>19年月日</v>
      </c>
    </row>
    <row r="930" spans="12:16" x14ac:dyDescent="0.4">
      <c r="L930" s="37" t="str">
        <f t="shared" si="70"/>
        <v/>
      </c>
      <c r="M930" s="37" t="str">
        <f t="shared" si="71"/>
        <v/>
      </c>
      <c r="N930" s="37" t="str">
        <f t="shared" si="72"/>
        <v/>
      </c>
      <c r="O930" s="37" t="str">
        <f t="shared" si="74"/>
        <v/>
      </c>
      <c r="P930" s="37" t="str">
        <f t="shared" si="73"/>
        <v>19年月日</v>
      </c>
    </row>
    <row r="931" spans="12:16" x14ac:dyDescent="0.4">
      <c r="L931" s="37" t="str">
        <f t="shared" si="70"/>
        <v/>
      </c>
      <c r="M931" s="37" t="str">
        <f t="shared" si="71"/>
        <v/>
      </c>
      <c r="N931" s="37" t="str">
        <f t="shared" si="72"/>
        <v/>
      </c>
      <c r="O931" s="37" t="str">
        <f t="shared" si="74"/>
        <v/>
      </c>
      <c r="P931" s="37" t="str">
        <f t="shared" si="73"/>
        <v>19年月日</v>
      </c>
    </row>
    <row r="932" spans="12:16" x14ac:dyDescent="0.4">
      <c r="L932" s="37" t="str">
        <f t="shared" si="70"/>
        <v/>
      </c>
      <c r="M932" s="37" t="str">
        <f t="shared" si="71"/>
        <v/>
      </c>
      <c r="N932" s="37" t="str">
        <f t="shared" si="72"/>
        <v/>
      </c>
      <c r="O932" s="37" t="str">
        <f t="shared" si="74"/>
        <v/>
      </c>
      <c r="P932" s="37" t="str">
        <f t="shared" si="73"/>
        <v>19年月日</v>
      </c>
    </row>
    <row r="933" spans="12:16" x14ac:dyDescent="0.4">
      <c r="L933" s="37" t="str">
        <f t="shared" si="70"/>
        <v/>
      </c>
      <c r="M933" s="37" t="str">
        <f t="shared" si="71"/>
        <v/>
      </c>
      <c r="N933" s="37" t="str">
        <f t="shared" si="72"/>
        <v/>
      </c>
      <c r="O933" s="37" t="str">
        <f t="shared" si="74"/>
        <v/>
      </c>
      <c r="P933" s="37" t="str">
        <f t="shared" si="73"/>
        <v>19年月日</v>
      </c>
    </row>
    <row r="934" spans="12:16" x14ac:dyDescent="0.4">
      <c r="L934" s="37" t="str">
        <f t="shared" si="70"/>
        <v/>
      </c>
      <c r="M934" s="37" t="str">
        <f t="shared" si="71"/>
        <v/>
      </c>
      <c r="N934" s="37" t="str">
        <f t="shared" si="72"/>
        <v/>
      </c>
      <c r="O934" s="37" t="str">
        <f t="shared" si="74"/>
        <v/>
      </c>
      <c r="P934" s="37" t="str">
        <f t="shared" si="73"/>
        <v>19年月日</v>
      </c>
    </row>
    <row r="935" spans="12:16" x14ac:dyDescent="0.4">
      <c r="L935" s="37" t="str">
        <f t="shared" si="70"/>
        <v/>
      </c>
      <c r="M935" s="37" t="str">
        <f t="shared" si="71"/>
        <v/>
      </c>
      <c r="N935" s="37" t="str">
        <f t="shared" si="72"/>
        <v/>
      </c>
      <c r="O935" s="37" t="str">
        <f t="shared" si="74"/>
        <v/>
      </c>
      <c r="P935" s="37" t="str">
        <f t="shared" si="73"/>
        <v>19年月日</v>
      </c>
    </row>
    <row r="936" spans="12:16" x14ac:dyDescent="0.4">
      <c r="L936" s="37" t="str">
        <f t="shared" si="70"/>
        <v/>
      </c>
      <c r="M936" s="37" t="str">
        <f t="shared" si="71"/>
        <v/>
      </c>
      <c r="N936" s="37" t="str">
        <f t="shared" si="72"/>
        <v/>
      </c>
      <c r="O936" s="37" t="str">
        <f t="shared" si="74"/>
        <v/>
      </c>
      <c r="P936" s="37" t="str">
        <f t="shared" si="73"/>
        <v>19年月日</v>
      </c>
    </row>
    <row r="937" spans="12:16" x14ac:dyDescent="0.4">
      <c r="L937" s="37" t="str">
        <f t="shared" si="70"/>
        <v/>
      </c>
      <c r="M937" s="37" t="str">
        <f t="shared" si="71"/>
        <v/>
      </c>
      <c r="N937" s="37" t="str">
        <f t="shared" si="72"/>
        <v/>
      </c>
      <c r="O937" s="37" t="str">
        <f t="shared" si="74"/>
        <v/>
      </c>
      <c r="P937" s="37" t="str">
        <f t="shared" si="73"/>
        <v>19年月日</v>
      </c>
    </row>
    <row r="938" spans="12:16" x14ac:dyDescent="0.4">
      <c r="L938" s="37" t="str">
        <f t="shared" si="70"/>
        <v/>
      </c>
      <c r="M938" s="37" t="str">
        <f t="shared" si="71"/>
        <v/>
      </c>
      <c r="N938" s="37" t="str">
        <f t="shared" si="72"/>
        <v/>
      </c>
      <c r="O938" s="37" t="str">
        <f t="shared" si="74"/>
        <v/>
      </c>
      <c r="P938" s="37" t="str">
        <f t="shared" si="73"/>
        <v>19年月日</v>
      </c>
    </row>
    <row r="939" spans="12:16" x14ac:dyDescent="0.4">
      <c r="L939" s="37" t="str">
        <f t="shared" si="70"/>
        <v/>
      </c>
      <c r="M939" s="37" t="str">
        <f t="shared" si="71"/>
        <v/>
      </c>
      <c r="N939" s="37" t="str">
        <f t="shared" si="72"/>
        <v/>
      </c>
      <c r="O939" s="37" t="str">
        <f t="shared" si="74"/>
        <v/>
      </c>
      <c r="P939" s="37" t="str">
        <f t="shared" si="73"/>
        <v>19年月日</v>
      </c>
    </row>
    <row r="940" spans="12:16" x14ac:dyDescent="0.4">
      <c r="L940" s="37" t="str">
        <f t="shared" si="70"/>
        <v/>
      </c>
      <c r="M940" s="37" t="str">
        <f t="shared" si="71"/>
        <v/>
      </c>
      <c r="N940" s="37" t="str">
        <f t="shared" si="72"/>
        <v/>
      </c>
      <c r="O940" s="37" t="str">
        <f t="shared" si="74"/>
        <v/>
      </c>
      <c r="P940" s="37" t="str">
        <f t="shared" si="73"/>
        <v>19年月日</v>
      </c>
    </row>
    <row r="941" spans="12:16" x14ac:dyDescent="0.4">
      <c r="L941" s="37" t="str">
        <f t="shared" si="70"/>
        <v/>
      </c>
      <c r="M941" s="37" t="str">
        <f t="shared" si="71"/>
        <v/>
      </c>
      <c r="N941" s="37" t="str">
        <f t="shared" si="72"/>
        <v/>
      </c>
      <c r="O941" s="37" t="str">
        <f t="shared" si="74"/>
        <v/>
      </c>
      <c r="P941" s="37" t="str">
        <f t="shared" si="73"/>
        <v>19年月日</v>
      </c>
    </row>
    <row r="942" spans="12:16" x14ac:dyDescent="0.4">
      <c r="L942" s="37" t="str">
        <f t="shared" si="70"/>
        <v/>
      </c>
      <c r="M942" s="37" t="str">
        <f t="shared" si="71"/>
        <v/>
      </c>
      <c r="N942" s="37" t="str">
        <f t="shared" si="72"/>
        <v/>
      </c>
      <c r="O942" s="37" t="str">
        <f t="shared" si="74"/>
        <v/>
      </c>
      <c r="P942" s="37" t="str">
        <f t="shared" si="73"/>
        <v>19年月日</v>
      </c>
    </row>
    <row r="943" spans="12:16" x14ac:dyDescent="0.4">
      <c r="L943" s="37" t="str">
        <f t="shared" si="70"/>
        <v/>
      </c>
      <c r="M943" s="37" t="str">
        <f t="shared" si="71"/>
        <v/>
      </c>
      <c r="N943" s="37" t="str">
        <f t="shared" si="72"/>
        <v/>
      </c>
      <c r="O943" s="37" t="str">
        <f t="shared" si="74"/>
        <v/>
      </c>
      <c r="P943" s="37" t="str">
        <f t="shared" si="73"/>
        <v>19年月日</v>
      </c>
    </row>
    <row r="944" spans="12:16" x14ac:dyDescent="0.4">
      <c r="L944" s="37" t="str">
        <f t="shared" si="70"/>
        <v/>
      </c>
      <c r="M944" s="37" t="str">
        <f t="shared" si="71"/>
        <v/>
      </c>
      <c r="N944" s="37" t="str">
        <f t="shared" si="72"/>
        <v/>
      </c>
      <c r="O944" s="37" t="str">
        <f t="shared" si="74"/>
        <v/>
      </c>
      <c r="P944" s="37" t="str">
        <f t="shared" si="73"/>
        <v>19年月日</v>
      </c>
    </row>
    <row r="945" spans="12:16" x14ac:dyDescent="0.4">
      <c r="L945" s="37" t="str">
        <f t="shared" si="70"/>
        <v/>
      </c>
      <c r="M945" s="37" t="str">
        <f t="shared" si="71"/>
        <v/>
      </c>
      <c r="N945" s="37" t="str">
        <f t="shared" si="72"/>
        <v/>
      </c>
      <c r="O945" s="37" t="str">
        <f t="shared" si="74"/>
        <v/>
      </c>
      <c r="P945" s="37" t="str">
        <f t="shared" si="73"/>
        <v>19年月日</v>
      </c>
    </row>
    <row r="946" spans="12:16" x14ac:dyDescent="0.4">
      <c r="L946" s="37" t="str">
        <f t="shared" si="70"/>
        <v/>
      </c>
      <c r="M946" s="37" t="str">
        <f t="shared" si="71"/>
        <v/>
      </c>
      <c r="N946" s="37" t="str">
        <f t="shared" si="72"/>
        <v/>
      </c>
      <c r="O946" s="37" t="str">
        <f t="shared" si="74"/>
        <v/>
      </c>
      <c r="P946" s="37" t="str">
        <f t="shared" si="73"/>
        <v>19年月日</v>
      </c>
    </row>
    <row r="947" spans="12:16" x14ac:dyDescent="0.4">
      <c r="L947" s="37" t="str">
        <f t="shared" si="70"/>
        <v/>
      </c>
      <c r="M947" s="37" t="str">
        <f t="shared" si="71"/>
        <v/>
      </c>
      <c r="N947" s="37" t="str">
        <f t="shared" si="72"/>
        <v/>
      </c>
      <c r="O947" s="37" t="str">
        <f t="shared" si="74"/>
        <v/>
      </c>
      <c r="P947" s="37" t="str">
        <f t="shared" si="73"/>
        <v>19年月日</v>
      </c>
    </row>
    <row r="948" spans="12:16" x14ac:dyDescent="0.4">
      <c r="L948" s="37" t="str">
        <f t="shared" si="70"/>
        <v/>
      </c>
      <c r="M948" s="37" t="str">
        <f t="shared" si="71"/>
        <v/>
      </c>
      <c r="N948" s="37" t="str">
        <f t="shared" si="72"/>
        <v/>
      </c>
      <c r="O948" s="37" t="str">
        <f t="shared" si="74"/>
        <v/>
      </c>
      <c r="P948" s="37" t="str">
        <f t="shared" si="73"/>
        <v>19年月日</v>
      </c>
    </row>
    <row r="949" spans="12:16" x14ac:dyDescent="0.4">
      <c r="L949" s="37" t="str">
        <f t="shared" si="70"/>
        <v/>
      </c>
      <c r="M949" s="37" t="str">
        <f t="shared" si="71"/>
        <v/>
      </c>
      <c r="N949" s="37" t="str">
        <f t="shared" si="72"/>
        <v/>
      </c>
      <c r="O949" s="37" t="str">
        <f t="shared" si="74"/>
        <v/>
      </c>
      <c r="P949" s="37" t="str">
        <f t="shared" si="73"/>
        <v>19年月日</v>
      </c>
    </row>
    <row r="950" spans="12:16" x14ac:dyDescent="0.4">
      <c r="L950" s="37" t="str">
        <f t="shared" si="70"/>
        <v/>
      </c>
      <c r="M950" s="37" t="str">
        <f t="shared" si="71"/>
        <v/>
      </c>
      <c r="N950" s="37" t="str">
        <f t="shared" si="72"/>
        <v/>
      </c>
      <c r="O950" s="37" t="str">
        <f t="shared" si="74"/>
        <v/>
      </c>
      <c r="P950" s="37" t="str">
        <f t="shared" si="73"/>
        <v>19年月日</v>
      </c>
    </row>
    <row r="951" spans="12:16" x14ac:dyDescent="0.4">
      <c r="L951" s="37" t="str">
        <f t="shared" si="70"/>
        <v/>
      </c>
      <c r="M951" s="37" t="str">
        <f t="shared" si="71"/>
        <v/>
      </c>
      <c r="N951" s="37" t="str">
        <f t="shared" si="72"/>
        <v/>
      </c>
      <c r="O951" s="37" t="str">
        <f t="shared" si="74"/>
        <v/>
      </c>
      <c r="P951" s="37" t="str">
        <f t="shared" si="73"/>
        <v>19年月日</v>
      </c>
    </row>
    <row r="952" spans="12:16" x14ac:dyDescent="0.4">
      <c r="L952" s="37" t="str">
        <f t="shared" si="70"/>
        <v/>
      </c>
      <c r="M952" s="37" t="str">
        <f t="shared" si="71"/>
        <v/>
      </c>
      <c r="N952" s="37" t="str">
        <f t="shared" si="72"/>
        <v/>
      </c>
      <c r="O952" s="37" t="str">
        <f t="shared" si="74"/>
        <v/>
      </c>
      <c r="P952" s="37" t="str">
        <f t="shared" si="73"/>
        <v>19年月日</v>
      </c>
    </row>
    <row r="953" spans="12:16" x14ac:dyDescent="0.4">
      <c r="L953" s="37" t="str">
        <f t="shared" si="70"/>
        <v/>
      </c>
      <c r="M953" s="37" t="str">
        <f t="shared" si="71"/>
        <v/>
      </c>
      <c r="N953" s="37" t="str">
        <f t="shared" si="72"/>
        <v/>
      </c>
      <c r="O953" s="37" t="str">
        <f t="shared" si="74"/>
        <v/>
      </c>
      <c r="P953" s="37" t="str">
        <f t="shared" si="73"/>
        <v>19年月日</v>
      </c>
    </row>
    <row r="954" spans="12:16" x14ac:dyDescent="0.4">
      <c r="L954" s="37" t="str">
        <f t="shared" si="70"/>
        <v/>
      </c>
      <c r="M954" s="37" t="str">
        <f t="shared" si="71"/>
        <v/>
      </c>
      <c r="N954" s="37" t="str">
        <f t="shared" si="72"/>
        <v/>
      </c>
      <c r="O954" s="37" t="str">
        <f t="shared" si="74"/>
        <v/>
      </c>
      <c r="P954" s="37" t="str">
        <f t="shared" si="73"/>
        <v>19年月日</v>
      </c>
    </row>
    <row r="955" spans="12:16" x14ac:dyDescent="0.4">
      <c r="L955" s="37" t="str">
        <f t="shared" si="70"/>
        <v/>
      </c>
      <c r="M955" s="37" t="str">
        <f t="shared" si="71"/>
        <v/>
      </c>
      <c r="N955" s="37" t="str">
        <f t="shared" si="72"/>
        <v/>
      </c>
      <c r="O955" s="37" t="str">
        <f t="shared" si="74"/>
        <v/>
      </c>
      <c r="P955" s="37" t="str">
        <f t="shared" si="73"/>
        <v>19年月日</v>
      </c>
    </row>
    <row r="956" spans="12:16" x14ac:dyDescent="0.4">
      <c r="L956" s="37" t="str">
        <f t="shared" si="70"/>
        <v/>
      </c>
      <c r="M956" s="37" t="str">
        <f t="shared" si="71"/>
        <v/>
      </c>
      <c r="N956" s="37" t="str">
        <f t="shared" si="72"/>
        <v/>
      </c>
      <c r="O956" s="37" t="str">
        <f t="shared" si="74"/>
        <v/>
      </c>
      <c r="P956" s="37" t="str">
        <f t="shared" si="73"/>
        <v>19年月日</v>
      </c>
    </row>
    <row r="957" spans="12:16" x14ac:dyDescent="0.4">
      <c r="L957" s="37" t="str">
        <f t="shared" si="70"/>
        <v/>
      </c>
      <c r="M957" s="37" t="str">
        <f t="shared" si="71"/>
        <v/>
      </c>
      <c r="N957" s="37" t="str">
        <f t="shared" si="72"/>
        <v/>
      </c>
      <c r="O957" s="37" t="str">
        <f t="shared" si="74"/>
        <v/>
      </c>
      <c r="P957" s="37" t="str">
        <f t="shared" si="73"/>
        <v>19年月日</v>
      </c>
    </row>
    <row r="958" spans="12:16" x14ac:dyDescent="0.4">
      <c r="L958" s="37" t="str">
        <f t="shared" si="70"/>
        <v/>
      </c>
      <c r="M958" s="37" t="str">
        <f t="shared" si="71"/>
        <v/>
      </c>
      <c r="N958" s="37" t="str">
        <f t="shared" si="72"/>
        <v/>
      </c>
      <c r="O958" s="37" t="str">
        <f t="shared" si="74"/>
        <v/>
      </c>
      <c r="P958" s="37" t="str">
        <f t="shared" si="73"/>
        <v>19年月日</v>
      </c>
    </row>
    <row r="959" spans="12:16" x14ac:dyDescent="0.4">
      <c r="L959" s="37" t="str">
        <f t="shared" si="70"/>
        <v/>
      </c>
      <c r="M959" s="37" t="str">
        <f t="shared" si="71"/>
        <v/>
      </c>
      <c r="N959" s="37" t="str">
        <f t="shared" si="72"/>
        <v/>
      </c>
      <c r="O959" s="37" t="str">
        <f t="shared" si="74"/>
        <v/>
      </c>
      <c r="P959" s="37" t="str">
        <f t="shared" si="73"/>
        <v>19年月日</v>
      </c>
    </row>
    <row r="960" spans="12:16" x14ac:dyDescent="0.4">
      <c r="L960" s="37" t="str">
        <f t="shared" si="70"/>
        <v/>
      </c>
      <c r="M960" s="37" t="str">
        <f t="shared" si="71"/>
        <v/>
      </c>
      <c r="N960" s="37" t="str">
        <f t="shared" si="72"/>
        <v/>
      </c>
      <c r="O960" s="37" t="str">
        <f t="shared" si="74"/>
        <v/>
      </c>
      <c r="P960" s="37" t="str">
        <f t="shared" si="73"/>
        <v>19年月日</v>
      </c>
    </row>
    <row r="961" spans="12:16" x14ac:dyDescent="0.4">
      <c r="L961" s="37" t="str">
        <f t="shared" si="70"/>
        <v/>
      </c>
      <c r="M961" s="37" t="str">
        <f t="shared" si="71"/>
        <v/>
      </c>
      <c r="N961" s="37" t="str">
        <f t="shared" si="72"/>
        <v/>
      </c>
      <c r="O961" s="37" t="str">
        <f t="shared" si="74"/>
        <v/>
      </c>
      <c r="P961" s="37" t="str">
        <f t="shared" si="73"/>
        <v>19年月日</v>
      </c>
    </row>
    <row r="962" spans="12:16" x14ac:dyDescent="0.4">
      <c r="L962" s="37" t="str">
        <f t="shared" si="70"/>
        <v/>
      </c>
      <c r="M962" s="37" t="str">
        <f t="shared" si="71"/>
        <v/>
      </c>
      <c r="N962" s="37" t="str">
        <f t="shared" si="72"/>
        <v/>
      </c>
      <c r="O962" s="37" t="str">
        <f t="shared" si="74"/>
        <v/>
      </c>
      <c r="P962" s="37" t="str">
        <f t="shared" si="73"/>
        <v>19年月日</v>
      </c>
    </row>
    <row r="963" spans="12:16" x14ac:dyDescent="0.4">
      <c r="L963" s="37" t="str">
        <f t="shared" ref="L963:L1026" si="75">IF($A963="","",$D963&amp;" ("&amp;$G963&amp;")")</f>
        <v/>
      </c>
      <c r="M963" s="37" t="str">
        <f t="shared" ref="M963:M1026" si="76">IF($A963="","",LEFT($F963,2))</f>
        <v/>
      </c>
      <c r="N963" s="37" t="str">
        <f t="shared" ref="N963:N1026" si="77">IF($A963="","",$J963&amp;" "&amp;$I963&amp;" ("&amp;$M963&amp;")")</f>
        <v/>
      </c>
      <c r="O963" s="37" t="str">
        <f t="shared" si="74"/>
        <v/>
      </c>
      <c r="P963" s="37" t="str">
        <f t="shared" ref="P963:P1026" si="78">IF(LEFT($F963,1)="0","20","19")&amp;LEFT($F963,2)&amp;"年"&amp;MID($F963,3,2)&amp;"月"&amp;RIGHT($F963,2)&amp;"日"</f>
        <v>19年月日</v>
      </c>
    </row>
    <row r="964" spans="12:16" x14ac:dyDescent="0.4">
      <c r="L964" s="37" t="str">
        <f t="shared" si="75"/>
        <v/>
      </c>
      <c r="M964" s="37" t="str">
        <f t="shared" si="76"/>
        <v/>
      </c>
      <c r="N964" s="37" t="str">
        <f t="shared" si="77"/>
        <v/>
      </c>
      <c r="O964" s="37" t="str">
        <f t="shared" ref="O964:O1027" si="79">IF($A964="","",$O963+1)</f>
        <v/>
      </c>
      <c r="P964" s="37" t="str">
        <f t="shared" si="78"/>
        <v>19年月日</v>
      </c>
    </row>
    <row r="965" spans="12:16" x14ac:dyDescent="0.4">
      <c r="L965" s="37" t="str">
        <f t="shared" si="75"/>
        <v/>
      </c>
      <c r="M965" s="37" t="str">
        <f t="shared" si="76"/>
        <v/>
      </c>
      <c r="N965" s="37" t="str">
        <f t="shared" si="77"/>
        <v/>
      </c>
      <c r="O965" s="37" t="str">
        <f t="shared" si="79"/>
        <v/>
      </c>
      <c r="P965" s="37" t="str">
        <f t="shared" si="78"/>
        <v>19年月日</v>
      </c>
    </row>
    <row r="966" spans="12:16" x14ac:dyDescent="0.4">
      <c r="L966" s="37" t="str">
        <f t="shared" si="75"/>
        <v/>
      </c>
      <c r="M966" s="37" t="str">
        <f t="shared" si="76"/>
        <v/>
      </c>
      <c r="N966" s="37" t="str">
        <f t="shared" si="77"/>
        <v/>
      </c>
      <c r="O966" s="37" t="str">
        <f t="shared" si="79"/>
        <v/>
      </c>
      <c r="P966" s="37" t="str">
        <f t="shared" si="78"/>
        <v>19年月日</v>
      </c>
    </row>
    <row r="967" spans="12:16" x14ac:dyDescent="0.4">
      <c r="L967" s="37" t="str">
        <f t="shared" si="75"/>
        <v/>
      </c>
      <c r="M967" s="37" t="str">
        <f t="shared" si="76"/>
        <v/>
      </c>
      <c r="N967" s="37" t="str">
        <f t="shared" si="77"/>
        <v/>
      </c>
      <c r="O967" s="37" t="str">
        <f t="shared" si="79"/>
        <v/>
      </c>
      <c r="P967" s="37" t="str">
        <f t="shared" si="78"/>
        <v>19年月日</v>
      </c>
    </row>
    <row r="968" spans="12:16" x14ac:dyDescent="0.4">
      <c r="L968" s="37" t="str">
        <f t="shared" si="75"/>
        <v/>
      </c>
      <c r="M968" s="37" t="str">
        <f t="shared" si="76"/>
        <v/>
      </c>
      <c r="N968" s="37" t="str">
        <f t="shared" si="77"/>
        <v/>
      </c>
      <c r="O968" s="37" t="str">
        <f t="shared" si="79"/>
        <v/>
      </c>
      <c r="P968" s="37" t="str">
        <f t="shared" si="78"/>
        <v>19年月日</v>
      </c>
    </row>
    <row r="969" spans="12:16" x14ac:dyDescent="0.4">
      <c r="L969" s="37" t="str">
        <f t="shared" si="75"/>
        <v/>
      </c>
      <c r="M969" s="37" t="str">
        <f t="shared" si="76"/>
        <v/>
      </c>
      <c r="N969" s="37" t="str">
        <f t="shared" si="77"/>
        <v/>
      </c>
      <c r="O969" s="37" t="str">
        <f t="shared" si="79"/>
        <v/>
      </c>
      <c r="P969" s="37" t="str">
        <f t="shared" si="78"/>
        <v>19年月日</v>
      </c>
    </row>
    <row r="970" spans="12:16" x14ac:dyDescent="0.4">
      <c r="L970" s="37" t="str">
        <f t="shared" si="75"/>
        <v/>
      </c>
      <c r="M970" s="37" t="str">
        <f t="shared" si="76"/>
        <v/>
      </c>
      <c r="N970" s="37" t="str">
        <f t="shared" si="77"/>
        <v/>
      </c>
      <c r="O970" s="37" t="str">
        <f t="shared" si="79"/>
        <v/>
      </c>
      <c r="P970" s="37" t="str">
        <f t="shared" si="78"/>
        <v>19年月日</v>
      </c>
    </row>
    <row r="971" spans="12:16" x14ac:dyDescent="0.4">
      <c r="L971" s="37" t="str">
        <f t="shared" si="75"/>
        <v/>
      </c>
      <c r="M971" s="37" t="str">
        <f t="shared" si="76"/>
        <v/>
      </c>
      <c r="N971" s="37" t="str">
        <f t="shared" si="77"/>
        <v/>
      </c>
      <c r="O971" s="37" t="str">
        <f t="shared" si="79"/>
        <v/>
      </c>
      <c r="P971" s="37" t="str">
        <f t="shared" si="78"/>
        <v>19年月日</v>
      </c>
    </row>
    <row r="972" spans="12:16" x14ac:dyDescent="0.4">
      <c r="L972" s="37" t="str">
        <f t="shared" si="75"/>
        <v/>
      </c>
      <c r="M972" s="37" t="str">
        <f t="shared" si="76"/>
        <v/>
      </c>
      <c r="N972" s="37" t="str">
        <f t="shared" si="77"/>
        <v/>
      </c>
      <c r="O972" s="37" t="str">
        <f t="shared" si="79"/>
        <v/>
      </c>
      <c r="P972" s="37" t="str">
        <f t="shared" si="78"/>
        <v>19年月日</v>
      </c>
    </row>
    <row r="973" spans="12:16" x14ac:dyDescent="0.4">
      <c r="L973" s="37" t="str">
        <f t="shared" si="75"/>
        <v/>
      </c>
      <c r="M973" s="37" t="str">
        <f t="shared" si="76"/>
        <v/>
      </c>
      <c r="N973" s="37" t="str">
        <f t="shared" si="77"/>
        <v/>
      </c>
      <c r="O973" s="37" t="str">
        <f t="shared" si="79"/>
        <v/>
      </c>
      <c r="P973" s="37" t="str">
        <f t="shared" si="78"/>
        <v>19年月日</v>
      </c>
    </row>
    <row r="974" spans="12:16" x14ac:dyDescent="0.4">
      <c r="L974" s="37" t="str">
        <f t="shared" si="75"/>
        <v/>
      </c>
      <c r="M974" s="37" t="str">
        <f t="shared" si="76"/>
        <v/>
      </c>
      <c r="N974" s="37" t="str">
        <f t="shared" si="77"/>
        <v/>
      </c>
      <c r="O974" s="37" t="str">
        <f t="shared" si="79"/>
        <v/>
      </c>
      <c r="P974" s="37" t="str">
        <f t="shared" si="78"/>
        <v>19年月日</v>
      </c>
    </row>
    <row r="975" spans="12:16" x14ac:dyDescent="0.4">
      <c r="L975" s="37" t="str">
        <f t="shared" si="75"/>
        <v/>
      </c>
      <c r="M975" s="37" t="str">
        <f t="shared" si="76"/>
        <v/>
      </c>
      <c r="N975" s="37" t="str">
        <f t="shared" si="77"/>
        <v/>
      </c>
      <c r="O975" s="37" t="str">
        <f t="shared" si="79"/>
        <v/>
      </c>
      <c r="P975" s="37" t="str">
        <f t="shared" si="78"/>
        <v>19年月日</v>
      </c>
    </row>
    <row r="976" spans="12:16" x14ac:dyDescent="0.4">
      <c r="L976" s="37" t="str">
        <f t="shared" si="75"/>
        <v/>
      </c>
      <c r="M976" s="37" t="str">
        <f t="shared" si="76"/>
        <v/>
      </c>
      <c r="N976" s="37" t="str">
        <f t="shared" si="77"/>
        <v/>
      </c>
      <c r="O976" s="37" t="str">
        <f t="shared" si="79"/>
        <v/>
      </c>
      <c r="P976" s="37" t="str">
        <f t="shared" si="78"/>
        <v>19年月日</v>
      </c>
    </row>
    <row r="977" spans="12:16" x14ac:dyDescent="0.4">
      <c r="L977" s="37" t="str">
        <f t="shared" si="75"/>
        <v/>
      </c>
      <c r="M977" s="37" t="str">
        <f t="shared" si="76"/>
        <v/>
      </c>
      <c r="N977" s="37" t="str">
        <f t="shared" si="77"/>
        <v/>
      </c>
      <c r="O977" s="37" t="str">
        <f t="shared" si="79"/>
        <v/>
      </c>
      <c r="P977" s="37" t="str">
        <f t="shared" si="78"/>
        <v>19年月日</v>
      </c>
    </row>
    <row r="978" spans="12:16" x14ac:dyDescent="0.4">
      <c r="L978" s="37" t="str">
        <f t="shared" si="75"/>
        <v/>
      </c>
      <c r="M978" s="37" t="str">
        <f t="shared" si="76"/>
        <v/>
      </c>
      <c r="N978" s="37" t="str">
        <f t="shared" si="77"/>
        <v/>
      </c>
      <c r="O978" s="37" t="str">
        <f t="shared" si="79"/>
        <v/>
      </c>
      <c r="P978" s="37" t="str">
        <f t="shared" si="78"/>
        <v>19年月日</v>
      </c>
    </row>
    <row r="979" spans="12:16" x14ac:dyDescent="0.4">
      <c r="L979" s="37" t="str">
        <f t="shared" si="75"/>
        <v/>
      </c>
      <c r="M979" s="37" t="str">
        <f t="shared" si="76"/>
        <v/>
      </c>
      <c r="N979" s="37" t="str">
        <f t="shared" si="77"/>
        <v/>
      </c>
      <c r="O979" s="37" t="str">
        <f t="shared" si="79"/>
        <v/>
      </c>
      <c r="P979" s="37" t="str">
        <f t="shared" si="78"/>
        <v>19年月日</v>
      </c>
    </row>
    <row r="980" spans="12:16" x14ac:dyDescent="0.4">
      <c r="L980" s="37" t="str">
        <f t="shared" si="75"/>
        <v/>
      </c>
      <c r="M980" s="37" t="str">
        <f t="shared" si="76"/>
        <v/>
      </c>
      <c r="N980" s="37" t="str">
        <f t="shared" si="77"/>
        <v/>
      </c>
      <c r="O980" s="37" t="str">
        <f t="shared" si="79"/>
        <v/>
      </c>
      <c r="P980" s="37" t="str">
        <f t="shared" si="78"/>
        <v>19年月日</v>
      </c>
    </row>
    <row r="981" spans="12:16" x14ac:dyDescent="0.4">
      <c r="L981" s="37" t="str">
        <f t="shared" si="75"/>
        <v/>
      </c>
      <c r="M981" s="37" t="str">
        <f t="shared" si="76"/>
        <v/>
      </c>
      <c r="N981" s="37" t="str">
        <f t="shared" si="77"/>
        <v/>
      </c>
      <c r="O981" s="37" t="str">
        <f t="shared" si="79"/>
        <v/>
      </c>
      <c r="P981" s="37" t="str">
        <f t="shared" si="78"/>
        <v>19年月日</v>
      </c>
    </row>
    <row r="982" spans="12:16" x14ac:dyDescent="0.4">
      <c r="L982" s="37" t="str">
        <f t="shared" si="75"/>
        <v/>
      </c>
      <c r="M982" s="37" t="str">
        <f t="shared" si="76"/>
        <v/>
      </c>
      <c r="N982" s="37" t="str">
        <f t="shared" si="77"/>
        <v/>
      </c>
      <c r="O982" s="37" t="str">
        <f t="shared" si="79"/>
        <v/>
      </c>
      <c r="P982" s="37" t="str">
        <f t="shared" si="78"/>
        <v>19年月日</v>
      </c>
    </row>
    <row r="983" spans="12:16" x14ac:dyDescent="0.4">
      <c r="L983" s="37" t="str">
        <f t="shared" si="75"/>
        <v/>
      </c>
      <c r="M983" s="37" t="str">
        <f t="shared" si="76"/>
        <v/>
      </c>
      <c r="N983" s="37" t="str">
        <f t="shared" si="77"/>
        <v/>
      </c>
      <c r="O983" s="37" t="str">
        <f t="shared" si="79"/>
        <v/>
      </c>
      <c r="P983" s="37" t="str">
        <f t="shared" si="78"/>
        <v>19年月日</v>
      </c>
    </row>
    <row r="984" spans="12:16" x14ac:dyDescent="0.4">
      <c r="L984" s="37" t="str">
        <f t="shared" si="75"/>
        <v/>
      </c>
      <c r="M984" s="37" t="str">
        <f t="shared" si="76"/>
        <v/>
      </c>
      <c r="N984" s="37" t="str">
        <f t="shared" si="77"/>
        <v/>
      </c>
      <c r="O984" s="37" t="str">
        <f t="shared" si="79"/>
        <v/>
      </c>
      <c r="P984" s="37" t="str">
        <f t="shared" si="78"/>
        <v>19年月日</v>
      </c>
    </row>
    <row r="985" spans="12:16" x14ac:dyDescent="0.4">
      <c r="L985" s="37" t="str">
        <f t="shared" si="75"/>
        <v/>
      </c>
      <c r="M985" s="37" t="str">
        <f t="shared" si="76"/>
        <v/>
      </c>
      <c r="N985" s="37" t="str">
        <f t="shared" si="77"/>
        <v/>
      </c>
      <c r="O985" s="37" t="str">
        <f t="shared" si="79"/>
        <v/>
      </c>
      <c r="P985" s="37" t="str">
        <f t="shared" si="78"/>
        <v>19年月日</v>
      </c>
    </row>
    <row r="986" spans="12:16" x14ac:dyDescent="0.4">
      <c r="L986" s="37" t="str">
        <f t="shared" si="75"/>
        <v/>
      </c>
      <c r="M986" s="37" t="str">
        <f t="shared" si="76"/>
        <v/>
      </c>
      <c r="N986" s="37" t="str">
        <f t="shared" si="77"/>
        <v/>
      </c>
      <c r="O986" s="37" t="str">
        <f t="shared" si="79"/>
        <v/>
      </c>
      <c r="P986" s="37" t="str">
        <f t="shared" si="78"/>
        <v>19年月日</v>
      </c>
    </row>
    <row r="987" spans="12:16" x14ac:dyDescent="0.4">
      <c r="L987" s="37" t="str">
        <f t="shared" si="75"/>
        <v/>
      </c>
      <c r="M987" s="37" t="str">
        <f t="shared" si="76"/>
        <v/>
      </c>
      <c r="N987" s="37" t="str">
        <f t="shared" si="77"/>
        <v/>
      </c>
      <c r="O987" s="37" t="str">
        <f t="shared" si="79"/>
        <v/>
      </c>
      <c r="P987" s="37" t="str">
        <f t="shared" si="78"/>
        <v>19年月日</v>
      </c>
    </row>
    <row r="988" spans="12:16" x14ac:dyDescent="0.4">
      <c r="L988" s="37" t="str">
        <f t="shared" si="75"/>
        <v/>
      </c>
      <c r="M988" s="37" t="str">
        <f t="shared" si="76"/>
        <v/>
      </c>
      <c r="N988" s="37" t="str">
        <f t="shared" si="77"/>
        <v/>
      </c>
      <c r="O988" s="37" t="str">
        <f t="shared" si="79"/>
        <v/>
      </c>
      <c r="P988" s="37" t="str">
        <f t="shared" si="78"/>
        <v>19年月日</v>
      </c>
    </row>
    <row r="989" spans="12:16" x14ac:dyDescent="0.4">
      <c r="L989" s="37" t="str">
        <f t="shared" si="75"/>
        <v/>
      </c>
      <c r="M989" s="37" t="str">
        <f t="shared" si="76"/>
        <v/>
      </c>
      <c r="N989" s="37" t="str">
        <f t="shared" si="77"/>
        <v/>
      </c>
      <c r="O989" s="37" t="str">
        <f t="shared" si="79"/>
        <v/>
      </c>
      <c r="P989" s="37" t="str">
        <f t="shared" si="78"/>
        <v>19年月日</v>
      </c>
    </row>
    <row r="990" spans="12:16" x14ac:dyDescent="0.4">
      <c r="L990" s="37" t="str">
        <f t="shared" si="75"/>
        <v/>
      </c>
      <c r="M990" s="37" t="str">
        <f t="shared" si="76"/>
        <v/>
      </c>
      <c r="N990" s="37" t="str">
        <f t="shared" si="77"/>
        <v/>
      </c>
      <c r="O990" s="37" t="str">
        <f t="shared" si="79"/>
        <v/>
      </c>
      <c r="P990" s="37" t="str">
        <f t="shared" si="78"/>
        <v>19年月日</v>
      </c>
    </row>
    <row r="991" spans="12:16" x14ac:dyDescent="0.4">
      <c r="L991" s="37" t="str">
        <f t="shared" si="75"/>
        <v/>
      </c>
      <c r="M991" s="37" t="str">
        <f t="shared" si="76"/>
        <v/>
      </c>
      <c r="N991" s="37" t="str">
        <f t="shared" si="77"/>
        <v/>
      </c>
      <c r="O991" s="37" t="str">
        <f t="shared" si="79"/>
        <v/>
      </c>
      <c r="P991" s="37" t="str">
        <f t="shared" si="78"/>
        <v>19年月日</v>
      </c>
    </row>
    <row r="992" spans="12:16" x14ac:dyDescent="0.4">
      <c r="L992" s="37" t="str">
        <f t="shared" si="75"/>
        <v/>
      </c>
      <c r="M992" s="37" t="str">
        <f t="shared" si="76"/>
        <v/>
      </c>
      <c r="N992" s="37" t="str">
        <f t="shared" si="77"/>
        <v/>
      </c>
      <c r="O992" s="37" t="str">
        <f t="shared" si="79"/>
        <v/>
      </c>
      <c r="P992" s="37" t="str">
        <f t="shared" si="78"/>
        <v>19年月日</v>
      </c>
    </row>
    <row r="993" spans="12:16" x14ac:dyDescent="0.4">
      <c r="L993" s="37" t="str">
        <f t="shared" si="75"/>
        <v/>
      </c>
      <c r="M993" s="37" t="str">
        <f t="shared" si="76"/>
        <v/>
      </c>
      <c r="N993" s="37" t="str">
        <f t="shared" si="77"/>
        <v/>
      </c>
      <c r="O993" s="37" t="str">
        <f t="shared" si="79"/>
        <v/>
      </c>
      <c r="P993" s="37" t="str">
        <f t="shared" si="78"/>
        <v>19年月日</v>
      </c>
    </row>
    <row r="994" spans="12:16" x14ac:dyDescent="0.4">
      <c r="L994" s="37" t="str">
        <f t="shared" si="75"/>
        <v/>
      </c>
      <c r="M994" s="37" t="str">
        <f t="shared" si="76"/>
        <v/>
      </c>
      <c r="N994" s="37" t="str">
        <f t="shared" si="77"/>
        <v/>
      </c>
      <c r="O994" s="37" t="str">
        <f t="shared" si="79"/>
        <v/>
      </c>
      <c r="P994" s="37" t="str">
        <f t="shared" si="78"/>
        <v>19年月日</v>
      </c>
    </row>
    <row r="995" spans="12:16" x14ac:dyDescent="0.4">
      <c r="L995" s="37" t="str">
        <f t="shared" si="75"/>
        <v/>
      </c>
      <c r="M995" s="37" t="str">
        <f t="shared" si="76"/>
        <v/>
      </c>
      <c r="N995" s="37" t="str">
        <f t="shared" si="77"/>
        <v/>
      </c>
      <c r="O995" s="37" t="str">
        <f t="shared" si="79"/>
        <v/>
      </c>
      <c r="P995" s="37" t="str">
        <f t="shared" si="78"/>
        <v>19年月日</v>
      </c>
    </row>
    <row r="996" spans="12:16" x14ac:dyDescent="0.4">
      <c r="L996" s="37" t="str">
        <f t="shared" si="75"/>
        <v/>
      </c>
      <c r="M996" s="37" t="str">
        <f t="shared" si="76"/>
        <v/>
      </c>
      <c r="N996" s="37" t="str">
        <f t="shared" si="77"/>
        <v/>
      </c>
      <c r="O996" s="37" t="str">
        <f t="shared" si="79"/>
        <v/>
      </c>
      <c r="P996" s="37" t="str">
        <f t="shared" si="78"/>
        <v>19年月日</v>
      </c>
    </row>
    <row r="997" spans="12:16" x14ac:dyDescent="0.4">
      <c r="L997" s="37" t="str">
        <f t="shared" si="75"/>
        <v/>
      </c>
      <c r="M997" s="37" t="str">
        <f t="shared" si="76"/>
        <v/>
      </c>
      <c r="N997" s="37" t="str">
        <f t="shared" si="77"/>
        <v/>
      </c>
      <c r="O997" s="37" t="str">
        <f t="shared" si="79"/>
        <v/>
      </c>
      <c r="P997" s="37" t="str">
        <f t="shared" si="78"/>
        <v>19年月日</v>
      </c>
    </row>
    <row r="998" spans="12:16" x14ac:dyDescent="0.4">
      <c r="L998" s="37" t="str">
        <f t="shared" si="75"/>
        <v/>
      </c>
      <c r="M998" s="37" t="str">
        <f t="shared" si="76"/>
        <v/>
      </c>
      <c r="N998" s="37" t="str">
        <f t="shared" si="77"/>
        <v/>
      </c>
      <c r="O998" s="37" t="str">
        <f t="shared" si="79"/>
        <v/>
      </c>
      <c r="P998" s="37" t="str">
        <f t="shared" si="78"/>
        <v>19年月日</v>
      </c>
    </row>
    <row r="999" spans="12:16" x14ac:dyDescent="0.4">
      <c r="L999" s="37" t="str">
        <f t="shared" si="75"/>
        <v/>
      </c>
      <c r="M999" s="37" t="str">
        <f t="shared" si="76"/>
        <v/>
      </c>
      <c r="N999" s="37" t="str">
        <f t="shared" si="77"/>
        <v/>
      </c>
      <c r="O999" s="37" t="str">
        <f t="shared" si="79"/>
        <v/>
      </c>
      <c r="P999" s="37" t="str">
        <f t="shared" si="78"/>
        <v>19年月日</v>
      </c>
    </row>
    <row r="1000" spans="12:16" x14ac:dyDescent="0.4">
      <c r="L1000" s="37" t="str">
        <f t="shared" si="75"/>
        <v/>
      </c>
      <c r="M1000" s="37" t="str">
        <f t="shared" si="76"/>
        <v/>
      </c>
      <c r="N1000" s="37" t="str">
        <f t="shared" si="77"/>
        <v/>
      </c>
      <c r="O1000" s="37" t="str">
        <f t="shared" si="79"/>
        <v/>
      </c>
      <c r="P1000" s="37" t="str">
        <f t="shared" si="78"/>
        <v>19年月日</v>
      </c>
    </row>
    <row r="1001" spans="12:16" x14ac:dyDescent="0.4">
      <c r="L1001" s="37" t="str">
        <f t="shared" si="75"/>
        <v/>
      </c>
      <c r="M1001" s="37" t="str">
        <f t="shared" si="76"/>
        <v/>
      </c>
      <c r="N1001" s="37" t="str">
        <f t="shared" si="77"/>
        <v/>
      </c>
      <c r="O1001" s="37" t="str">
        <f t="shared" si="79"/>
        <v/>
      </c>
      <c r="P1001" s="37" t="str">
        <f t="shared" si="78"/>
        <v>19年月日</v>
      </c>
    </row>
    <row r="1002" spans="12:16" x14ac:dyDescent="0.4">
      <c r="L1002" s="37" t="str">
        <f t="shared" si="75"/>
        <v/>
      </c>
      <c r="M1002" s="37" t="str">
        <f t="shared" si="76"/>
        <v/>
      </c>
      <c r="N1002" s="37" t="str">
        <f t="shared" si="77"/>
        <v/>
      </c>
      <c r="O1002" s="37" t="str">
        <f t="shared" si="79"/>
        <v/>
      </c>
      <c r="P1002" s="37" t="str">
        <f t="shared" si="78"/>
        <v>19年月日</v>
      </c>
    </row>
    <row r="1003" spans="12:16" x14ac:dyDescent="0.4">
      <c r="L1003" s="37" t="str">
        <f t="shared" si="75"/>
        <v/>
      </c>
      <c r="M1003" s="37" t="str">
        <f t="shared" si="76"/>
        <v/>
      </c>
      <c r="N1003" s="37" t="str">
        <f t="shared" si="77"/>
        <v/>
      </c>
      <c r="O1003" s="37" t="str">
        <f t="shared" si="79"/>
        <v/>
      </c>
      <c r="P1003" s="37" t="str">
        <f t="shared" si="78"/>
        <v>19年月日</v>
      </c>
    </row>
    <row r="1004" spans="12:16" x14ac:dyDescent="0.4">
      <c r="L1004" s="37" t="str">
        <f t="shared" si="75"/>
        <v/>
      </c>
      <c r="M1004" s="37" t="str">
        <f t="shared" si="76"/>
        <v/>
      </c>
      <c r="N1004" s="37" t="str">
        <f t="shared" si="77"/>
        <v/>
      </c>
      <c r="O1004" s="37" t="str">
        <f t="shared" si="79"/>
        <v/>
      </c>
      <c r="P1004" s="37" t="str">
        <f t="shared" si="78"/>
        <v>19年月日</v>
      </c>
    </row>
    <row r="1005" spans="12:16" x14ac:dyDescent="0.4">
      <c r="L1005" s="37" t="str">
        <f t="shared" si="75"/>
        <v/>
      </c>
      <c r="M1005" s="37" t="str">
        <f t="shared" si="76"/>
        <v/>
      </c>
      <c r="N1005" s="37" t="str">
        <f t="shared" si="77"/>
        <v/>
      </c>
      <c r="O1005" s="37" t="str">
        <f t="shared" si="79"/>
        <v/>
      </c>
      <c r="P1005" s="37" t="str">
        <f t="shared" si="78"/>
        <v>19年月日</v>
      </c>
    </row>
    <row r="1006" spans="12:16" x14ac:dyDescent="0.4">
      <c r="L1006" s="37" t="str">
        <f t="shared" si="75"/>
        <v/>
      </c>
      <c r="M1006" s="37" t="str">
        <f t="shared" si="76"/>
        <v/>
      </c>
      <c r="N1006" s="37" t="str">
        <f t="shared" si="77"/>
        <v/>
      </c>
      <c r="O1006" s="37" t="str">
        <f t="shared" si="79"/>
        <v/>
      </c>
      <c r="P1006" s="37" t="str">
        <f t="shared" si="78"/>
        <v>19年月日</v>
      </c>
    </row>
    <row r="1007" spans="12:16" x14ac:dyDescent="0.4">
      <c r="L1007" s="37" t="str">
        <f t="shared" si="75"/>
        <v/>
      </c>
      <c r="M1007" s="37" t="str">
        <f t="shared" si="76"/>
        <v/>
      </c>
      <c r="N1007" s="37" t="str">
        <f t="shared" si="77"/>
        <v/>
      </c>
      <c r="O1007" s="37" t="str">
        <f t="shared" si="79"/>
        <v/>
      </c>
      <c r="P1007" s="37" t="str">
        <f t="shared" si="78"/>
        <v>19年月日</v>
      </c>
    </row>
    <row r="1008" spans="12:16" x14ac:dyDescent="0.4">
      <c r="L1008" s="37" t="str">
        <f t="shared" si="75"/>
        <v/>
      </c>
      <c r="M1008" s="37" t="str">
        <f t="shared" si="76"/>
        <v/>
      </c>
      <c r="N1008" s="37" t="str">
        <f t="shared" si="77"/>
        <v/>
      </c>
      <c r="O1008" s="37" t="str">
        <f t="shared" si="79"/>
        <v/>
      </c>
      <c r="P1008" s="37" t="str">
        <f t="shared" si="78"/>
        <v>19年月日</v>
      </c>
    </row>
    <row r="1009" spans="12:16" x14ac:dyDescent="0.4">
      <c r="L1009" s="37" t="str">
        <f t="shared" si="75"/>
        <v/>
      </c>
      <c r="M1009" s="37" t="str">
        <f t="shared" si="76"/>
        <v/>
      </c>
      <c r="N1009" s="37" t="str">
        <f t="shared" si="77"/>
        <v/>
      </c>
      <c r="O1009" s="37" t="str">
        <f t="shared" si="79"/>
        <v/>
      </c>
      <c r="P1009" s="37" t="str">
        <f t="shared" si="78"/>
        <v>19年月日</v>
      </c>
    </row>
    <row r="1010" spans="12:16" x14ac:dyDescent="0.4">
      <c r="L1010" s="37" t="str">
        <f t="shared" si="75"/>
        <v/>
      </c>
      <c r="M1010" s="37" t="str">
        <f t="shared" si="76"/>
        <v/>
      </c>
      <c r="N1010" s="37" t="str">
        <f t="shared" si="77"/>
        <v/>
      </c>
      <c r="O1010" s="37" t="str">
        <f t="shared" si="79"/>
        <v/>
      </c>
      <c r="P1010" s="37" t="str">
        <f t="shared" si="78"/>
        <v>19年月日</v>
      </c>
    </row>
    <row r="1011" spans="12:16" x14ac:dyDescent="0.4">
      <c r="L1011" s="37" t="str">
        <f t="shared" si="75"/>
        <v/>
      </c>
      <c r="M1011" s="37" t="str">
        <f t="shared" si="76"/>
        <v/>
      </c>
      <c r="N1011" s="37" t="str">
        <f t="shared" si="77"/>
        <v/>
      </c>
      <c r="O1011" s="37" t="str">
        <f t="shared" si="79"/>
        <v/>
      </c>
      <c r="P1011" s="37" t="str">
        <f t="shared" si="78"/>
        <v>19年月日</v>
      </c>
    </row>
    <row r="1012" spans="12:16" x14ac:dyDescent="0.4">
      <c r="L1012" s="37" t="str">
        <f t="shared" si="75"/>
        <v/>
      </c>
      <c r="M1012" s="37" t="str">
        <f t="shared" si="76"/>
        <v/>
      </c>
      <c r="N1012" s="37" t="str">
        <f t="shared" si="77"/>
        <v/>
      </c>
      <c r="O1012" s="37" t="str">
        <f t="shared" si="79"/>
        <v/>
      </c>
      <c r="P1012" s="37" t="str">
        <f t="shared" si="78"/>
        <v>19年月日</v>
      </c>
    </row>
    <row r="1013" spans="12:16" x14ac:dyDescent="0.4">
      <c r="L1013" s="37" t="str">
        <f t="shared" si="75"/>
        <v/>
      </c>
      <c r="M1013" s="37" t="str">
        <f t="shared" si="76"/>
        <v/>
      </c>
      <c r="N1013" s="37" t="str">
        <f t="shared" si="77"/>
        <v/>
      </c>
      <c r="O1013" s="37" t="str">
        <f t="shared" si="79"/>
        <v/>
      </c>
      <c r="P1013" s="37" t="str">
        <f t="shared" si="78"/>
        <v>19年月日</v>
      </c>
    </row>
    <row r="1014" spans="12:16" x14ac:dyDescent="0.4">
      <c r="L1014" s="37" t="str">
        <f t="shared" si="75"/>
        <v/>
      </c>
      <c r="M1014" s="37" t="str">
        <f t="shared" si="76"/>
        <v/>
      </c>
      <c r="N1014" s="37" t="str">
        <f t="shared" si="77"/>
        <v/>
      </c>
      <c r="O1014" s="37" t="str">
        <f t="shared" si="79"/>
        <v/>
      </c>
      <c r="P1014" s="37" t="str">
        <f t="shared" si="78"/>
        <v>19年月日</v>
      </c>
    </row>
    <row r="1015" spans="12:16" x14ac:dyDescent="0.4">
      <c r="L1015" s="37" t="str">
        <f t="shared" si="75"/>
        <v/>
      </c>
      <c r="M1015" s="37" t="str">
        <f t="shared" si="76"/>
        <v/>
      </c>
      <c r="N1015" s="37" t="str">
        <f t="shared" si="77"/>
        <v/>
      </c>
      <c r="O1015" s="37" t="str">
        <f t="shared" si="79"/>
        <v/>
      </c>
      <c r="P1015" s="37" t="str">
        <f t="shared" si="78"/>
        <v>19年月日</v>
      </c>
    </row>
    <row r="1016" spans="12:16" x14ac:dyDescent="0.4">
      <c r="L1016" s="37" t="str">
        <f t="shared" si="75"/>
        <v/>
      </c>
      <c r="M1016" s="37" t="str">
        <f t="shared" si="76"/>
        <v/>
      </c>
      <c r="N1016" s="37" t="str">
        <f t="shared" si="77"/>
        <v/>
      </c>
      <c r="O1016" s="37" t="str">
        <f t="shared" si="79"/>
        <v/>
      </c>
      <c r="P1016" s="37" t="str">
        <f t="shared" si="78"/>
        <v>19年月日</v>
      </c>
    </row>
    <row r="1017" spans="12:16" x14ac:dyDescent="0.4">
      <c r="L1017" s="37" t="str">
        <f t="shared" si="75"/>
        <v/>
      </c>
      <c r="M1017" s="37" t="str">
        <f t="shared" si="76"/>
        <v/>
      </c>
      <c r="N1017" s="37" t="str">
        <f t="shared" si="77"/>
        <v/>
      </c>
      <c r="O1017" s="37" t="str">
        <f t="shared" si="79"/>
        <v/>
      </c>
      <c r="P1017" s="37" t="str">
        <f t="shared" si="78"/>
        <v>19年月日</v>
      </c>
    </row>
    <row r="1018" spans="12:16" x14ac:dyDescent="0.4">
      <c r="L1018" s="37" t="str">
        <f t="shared" si="75"/>
        <v/>
      </c>
      <c r="M1018" s="37" t="str">
        <f t="shared" si="76"/>
        <v/>
      </c>
      <c r="N1018" s="37" t="str">
        <f t="shared" si="77"/>
        <v/>
      </c>
      <c r="O1018" s="37" t="str">
        <f t="shared" si="79"/>
        <v/>
      </c>
      <c r="P1018" s="37" t="str">
        <f t="shared" si="78"/>
        <v>19年月日</v>
      </c>
    </row>
    <row r="1019" spans="12:16" x14ac:dyDescent="0.4">
      <c r="L1019" s="37" t="str">
        <f t="shared" si="75"/>
        <v/>
      </c>
      <c r="M1019" s="37" t="str">
        <f t="shared" si="76"/>
        <v/>
      </c>
      <c r="N1019" s="37" t="str">
        <f t="shared" si="77"/>
        <v/>
      </c>
      <c r="O1019" s="37" t="str">
        <f t="shared" si="79"/>
        <v/>
      </c>
      <c r="P1019" s="37" t="str">
        <f t="shared" si="78"/>
        <v>19年月日</v>
      </c>
    </row>
    <row r="1020" spans="12:16" x14ac:dyDescent="0.4">
      <c r="L1020" s="37" t="str">
        <f t="shared" si="75"/>
        <v/>
      </c>
      <c r="M1020" s="37" t="str">
        <f t="shared" si="76"/>
        <v/>
      </c>
      <c r="N1020" s="37" t="str">
        <f t="shared" si="77"/>
        <v/>
      </c>
      <c r="O1020" s="37" t="str">
        <f t="shared" si="79"/>
        <v/>
      </c>
      <c r="P1020" s="37" t="str">
        <f t="shared" si="78"/>
        <v>19年月日</v>
      </c>
    </row>
    <row r="1021" spans="12:16" x14ac:dyDescent="0.4">
      <c r="L1021" s="37" t="str">
        <f t="shared" si="75"/>
        <v/>
      </c>
      <c r="M1021" s="37" t="str">
        <f t="shared" si="76"/>
        <v/>
      </c>
      <c r="N1021" s="37" t="str">
        <f t="shared" si="77"/>
        <v/>
      </c>
      <c r="O1021" s="37" t="str">
        <f t="shared" si="79"/>
        <v/>
      </c>
      <c r="P1021" s="37" t="str">
        <f t="shared" si="78"/>
        <v>19年月日</v>
      </c>
    </row>
    <row r="1022" spans="12:16" x14ac:dyDescent="0.4">
      <c r="L1022" s="37" t="str">
        <f t="shared" si="75"/>
        <v/>
      </c>
      <c r="M1022" s="37" t="str">
        <f t="shared" si="76"/>
        <v/>
      </c>
      <c r="N1022" s="37" t="str">
        <f t="shared" si="77"/>
        <v/>
      </c>
      <c r="O1022" s="37" t="str">
        <f t="shared" si="79"/>
        <v/>
      </c>
      <c r="P1022" s="37" t="str">
        <f t="shared" si="78"/>
        <v>19年月日</v>
      </c>
    </row>
    <row r="1023" spans="12:16" x14ac:dyDescent="0.4">
      <c r="L1023" s="37" t="str">
        <f t="shared" si="75"/>
        <v/>
      </c>
      <c r="M1023" s="37" t="str">
        <f t="shared" si="76"/>
        <v/>
      </c>
      <c r="N1023" s="37" t="str">
        <f t="shared" si="77"/>
        <v/>
      </c>
      <c r="O1023" s="37" t="str">
        <f t="shared" si="79"/>
        <v/>
      </c>
      <c r="P1023" s="37" t="str">
        <f t="shared" si="78"/>
        <v>19年月日</v>
      </c>
    </row>
    <row r="1024" spans="12:16" x14ac:dyDescent="0.4">
      <c r="L1024" s="37" t="str">
        <f t="shared" si="75"/>
        <v/>
      </c>
      <c r="M1024" s="37" t="str">
        <f t="shared" si="76"/>
        <v/>
      </c>
      <c r="N1024" s="37" t="str">
        <f t="shared" si="77"/>
        <v/>
      </c>
      <c r="O1024" s="37" t="str">
        <f t="shared" si="79"/>
        <v/>
      </c>
      <c r="P1024" s="37" t="str">
        <f t="shared" si="78"/>
        <v>19年月日</v>
      </c>
    </row>
    <row r="1025" spans="12:16" x14ac:dyDescent="0.4">
      <c r="L1025" s="37" t="str">
        <f t="shared" si="75"/>
        <v/>
      </c>
      <c r="M1025" s="37" t="str">
        <f t="shared" si="76"/>
        <v/>
      </c>
      <c r="N1025" s="37" t="str">
        <f t="shared" si="77"/>
        <v/>
      </c>
      <c r="O1025" s="37" t="str">
        <f t="shared" si="79"/>
        <v/>
      </c>
      <c r="P1025" s="37" t="str">
        <f t="shared" si="78"/>
        <v>19年月日</v>
      </c>
    </row>
    <row r="1026" spans="12:16" x14ac:dyDescent="0.4">
      <c r="L1026" s="37" t="str">
        <f t="shared" si="75"/>
        <v/>
      </c>
      <c r="M1026" s="37" t="str">
        <f t="shared" si="76"/>
        <v/>
      </c>
      <c r="N1026" s="37" t="str">
        <f t="shared" si="77"/>
        <v/>
      </c>
      <c r="O1026" s="37" t="str">
        <f t="shared" si="79"/>
        <v/>
      </c>
      <c r="P1026" s="37" t="str">
        <f t="shared" si="78"/>
        <v>19年月日</v>
      </c>
    </row>
    <row r="1027" spans="12:16" x14ac:dyDescent="0.4">
      <c r="L1027" s="37" t="str">
        <f t="shared" ref="L1027:L1090" si="80">IF($A1027="","",$D1027&amp;" ("&amp;$G1027&amp;")")</f>
        <v/>
      </c>
      <c r="M1027" s="37" t="str">
        <f t="shared" ref="M1027:M1090" si="81">IF($A1027="","",LEFT($F1027,2))</f>
        <v/>
      </c>
      <c r="N1027" s="37" t="str">
        <f t="shared" ref="N1027:N1090" si="82">IF($A1027="","",$J1027&amp;" "&amp;$I1027&amp;" ("&amp;$M1027&amp;")")</f>
        <v/>
      </c>
      <c r="O1027" s="37" t="str">
        <f t="shared" si="79"/>
        <v/>
      </c>
      <c r="P1027" s="37" t="str">
        <f t="shared" ref="P1027:P1090" si="83">IF(LEFT($F1027,1)="0","20","19")&amp;LEFT($F1027,2)&amp;"年"&amp;MID($F1027,3,2)&amp;"月"&amp;RIGHT($F1027,2)&amp;"日"</f>
        <v>19年月日</v>
      </c>
    </row>
    <row r="1028" spans="12:16" x14ac:dyDescent="0.4">
      <c r="L1028" s="37" t="str">
        <f t="shared" si="80"/>
        <v/>
      </c>
      <c r="M1028" s="37" t="str">
        <f t="shared" si="81"/>
        <v/>
      </c>
      <c r="N1028" s="37" t="str">
        <f t="shared" si="82"/>
        <v/>
      </c>
      <c r="O1028" s="37" t="str">
        <f t="shared" ref="O1028:O1091" si="84">IF($A1028="","",$O1027+1)</f>
        <v/>
      </c>
      <c r="P1028" s="37" t="str">
        <f t="shared" si="83"/>
        <v>19年月日</v>
      </c>
    </row>
    <row r="1029" spans="12:16" x14ac:dyDescent="0.4">
      <c r="L1029" s="37" t="str">
        <f t="shared" si="80"/>
        <v/>
      </c>
      <c r="M1029" s="37" t="str">
        <f t="shared" si="81"/>
        <v/>
      </c>
      <c r="N1029" s="37" t="str">
        <f t="shared" si="82"/>
        <v/>
      </c>
      <c r="O1029" s="37" t="str">
        <f t="shared" si="84"/>
        <v/>
      </c>
      <c r="P1029" s="37" t="str">
        <f t="shared" si="83"/>
        <v>19年月日</v>
      </c>
    </row>
    <row r="1030" spans="12:16" x14ac:dyDescent="0.4">
      <c r="L1030" s="37" t="str">
        <f t="shared" si="80"/>
        <v/>
      </c>
      <c r="M1030" s="37" t="str">
        <f t="shared" si="81"/>
        <v/>
      </c>
      <c r="N1030" s="37" t="str">
        <f t="shared" si="82"/>
        <v/>
      </c>
      <c r="O1030" s="37" t="str">
        <f t="shared" si="84"/>
        <v/>
      </c>
      <c r="P1030" s="37" t="str">
        <f t="shared" si="83"/>
        <v>19年月日</v>
      </c>
    </row>
    <row r="1031" spans="12:16" x14ac:dyDescent="0.4">
      <c r="L1031" s="37" t="str">
        <f t="shared" si="80"/>
        <v/>
      </c>
      <c r="M1031" s="37" t="str">
        <f t="shared" si="81"/>
        <v/>
      </c>
      <c r="N1031" s="37" t="str">
        <f t="shared" si="82"/>
        <v/>
      </c>
      <c r="O1031" s="37" t="str">
        <f t="shared" si="84"/>
        <v/>
      </c>
      <c r="P1031" s="37" t="str">
        <f t="shared" si="83"/>
        <v>19年月日</v>
      </c>
    </row>
    <row r="1032" spans="12:16" x14ac:dyDescent="0.4">
      <c r="L1032" s="37" t="str">
        <f t="shared" si="80"/>
        <v/>
      </c>
      <c r="M1032" s="37" t="str">
        <f t="shared" si="81"/>
        <v/>
      </c>
      <c r="N1032" s="37" t="str">
        <f t="shared" si="82"/>
        <v/>
      </c>
      <c r="O1032" s="37" t="str">
        <f t="shared" si="84"/>
        <v/>
      </c>
      <c r="P1032" s="37" t="str">
        <f t="shared" si="83"/>
        <v>19年月日</v>
      </c>
    </row>
    <row r="1033" spans="12:16" x14ac:dyDescent="0.4">
      <c r="L1033" s="37" t="str">
        <f t="shared" si="80"/>
        <v/>
      </c>
      <c r="M1033" s="37" t="str">
        <f t="shared" si="81"/>
        <v/>
      </c>
      <c r="N1033" s="37" t="str">
        <f t="shared" si="82"/>
        <v/>
      </c>
      <c r="O1033" s="37" t="str">
        <f t="shared" si="84"/>
        <v/>
      </c>
      <c r="P1033" s="37" t="str">
        <f t="shared" si="83"/>
        <v>19年月日</v>
      </c>
    </row>
    <row r="1034" spans="12:16" x14ac:dyDescent="0.4">
      <c r="L1034" s="37" t="str">
        <f t="shared" si="80"/>
        <v/>
      </c>
      <c r="M1034" s="37" t="str">
        <f t="shared" si="81"/>
        <v/>
      </c>
      <c r="N1034" s="37" t="str">
        <f t="shared" si="82"/>
        <v/>
      </c>
      <c r="O1034" s="37" t="str">
        <f t="shared" si="84"/>
        <v/>
      </c>
      <c r="P1034" s="37" t="str">
        <f t="shared" si="83"/>
        <v>19年月日</v>
      </c>
    </row>
    <row r="1035" spans="12:16" x14ac:dyDescent="0.4">
      <c r="L1035" s="37" t="str">
        <f t="shared" si="80"/>
        <v/>
      </c>
      <c r="M1035" s="37" t="str">
        <f t="shared" si="81"/>
        <v/>
      </c>
      <c r="N1035" s="37" t="str">
        <f t="shared" si="82"/>
        <v/>
      </c>
      <c r="O1035" s="37" t="str">
        <f t="shared" si="84"/>
        <v/>
      </c>
      <c r="P1035" s="37" t="str">
        <f t="shared" si="83"/>
        <v>19年月日</v>
      </c>
    </row>
    <row r="1036" spans="12:16" x14ac:dyDescent="0.4">
      <c r="L1036" s="37" t="str">
        <f t="shared" si="80"/>
        <v/>
      </c>
      <c r="M1036" s="37" t="str">
        <f t="shared" si="81"/>
        <v/>
      </c>
      <c r="N1036" s="37" t="str">
        <f t="shared" si="82"/>
        <v/>
      </c>
      <c r="O1036" s="37" t="str">
        <f t="shared" si="84"/>
        <v/>
      </c>
      <c r="P1036" s="37" t="str">
        <f t="shared" si="83"/>
        <v>19年月日</v>
      </c>
    </row>
    <row r="1037" spans="12:16" x14ac:dyDescent="0.4">
      <c r="L1037" s="37" t="str">
        <f t="shared" si="80"/>
        <v/>
      </c>
      <c r="M1037" s="37" t="str">
        <f t="shared" si="81"/>
        <v/>
      </c>
      <c r="N1037" s="37" t="str">
        <f t="shared" si="82"/>
        <v/>
      </c>
      <c r="O1037" s="37" t="str">
        <f t="shared" si="84"/>
        <v/>
      </c>
      <c r="P1037" s="37" t="str">
        <f t="shared" si="83"/>
        <v>19年月日</v>
      </c>
    </row>
    <row r="1038" spans="12:16" x14ac:dyDescent="0.4">
      <c r="L1038" s="37" t="str">
        <f t="shared" si="80"/>
        <v/>
      </c>
      <c r="M1038" s="37" t="str">
        <f t="shared" si="81"/>
        <v/>
      </c>
      <c r="N1038" s="37" t="str">
        <f t="shared" si="82"/>
        <v/>
      </c>
      <c r="O1038" s="37" t="str">
        <f t="shared" si="84"/>
        <v/>
      </c>
      <c r="P1038" s="37" t="str">
        <f t="shared" si="83"/>
        <v>19年月日</v>
      </c>
    </row>
    <row r="1039" spans="12:16" x14ac:dyDescent="0.4">
      <c r="L1039" s="37" t="str">
        <f t="shared" si="80"/>
        <v/>
      </c>
      <c r="M1039" s="37" t="str">
        <f t="shared" si="81"/>
        <v/>
      </c>
      <c r="N1039" s="37" t="str">
        <f t="shared" si="82"/>
        <v/>
      </c>
      <c r="O1039" s="37" t="str">
        <f t="shared" si="84"/>
        <v/>
      </c>
      <c r="P1039" s="37" t="str">
        <f t="shared" si="83"/>
        <v>19年月日</v>
      </c>
    </row>
    <row r="1040" spans="12:16" x14ac:dyDescent="0.4">
      <c r="L1040" s="37" t="str">
        <f t="shared" si="80"/>
        <v/>
      </c>
      <c r="M1040" s="37" t="str">
        <f t="shared" si="81"/>
        <v/>
      </c>
      <c r="N1040" s="37" t="str">
        <f t="shared" si="82"/>
        <v/>
      </c>
      <c r="O1040" s="37" t="str">
        <f t="shared" si="84"/>
        <v/>
      </c>
      <c r="P1040" s="37" t="str">
        <f t="shared" si="83"/>
        <v>19年月日</v>
      </c>
    </row>
    <row r="1041" spans="12:16" x14ac:dyDescent="0.4">
      <c r="L1041" s="37" t="str">
        <f t="shared" si="80"/>
        <v/>
      </c>
      <c r="M1041" s="37" t="str">
        <f t="shared" si="81"/>
        <v/>
      </c>
      <c r="N1041" s="37" t="str">
        <f t="shared" si="82"/>
        <v/>
      </c>
      <c r="O1041" s="37" t="str">
        <f t="shared" si="84"/>
        <v/>
      </c>
      <c r="P1041" s="37" t="str">
        <f t="shared" si="83"/>
        <v>19年月日</v>
      </c>
    </row>
    <row r="1042" spans="12:16" x14ac:dyDescent="0.4">
      <c r="L1042" s="37" t="str">
        <f t="shared" si="80"/>
        <v/>
      </c>
      <c r="M1042" s="37" t="str">
        <f t="shared" si="81"/>
        <v/>
      </c>
      <c r="N1042" s="37" t="str">
        <f t="shared" si="82"/>
        <v/>
      </c>
      <c r="O1042" s="37" t="str">
        <f t="shared" si="84"/>
        <v/>
      </c>
      <c r="P1042" s="37" t="str">
        <f t="shared" si="83"/>
        <v>19年月日</v>
      </c>
    </row>
    <row r="1043" spans="12:16" x14ac:dyDescent="0.4">
      <c r="L1043" s="37" t="str">
        <f t="shared" si="80"/>
        <v/>
      </c>
      <c r="M1043" s="37" t="str">
        <f t="shared" si="81"/>
        <v/>
      </c>
      <c r="N1043" s="37" t="str">
        <f t="shared" si="82"/>
        <v/>
      </c>
      <c r="O1043" s="37" t="str">
        <f t="shared" si="84"/>
        <v/>
      </c>
      <c r="P1043" s="37" t="str">
        <f t="shared" si="83"/>
        <v>19年月日</v>
      </c>
    </row>
    <row r="1044" spans="12:16" x14ac:dyDescent="0.4">
      <c r="L1044" s="37" t="str">
        <f t="shared" si="80"/>
        <v/>
      </c>
      <c r="M1044" s="37" t="str">
        <f t="shared" si="81"/>
        <v/>
      </c>
      <c r="N1044" s="37" t="str">
        <f t="shared" si="82"/>
        <v/>
      </c>
      <c r="O1044" s="37" t="str">
        <f t="shared" si="84"/>
        <v/>
      </c>
      <c r="P1044" s="37" t="str">
        <f t="shared" si="83"/>
        <v>19年月日</v>
      </c>
    </row>
    <row r="1045" spans="12:16" x14ac:dyDescent="0.4">
      <c r="L1045" s="37" t="str">
        <f t="shared" si="80"/>
        <v/>
      </c>
      <c r="M1045" s="37" t="str">
        <f t="shared" si="81"/>
        <v/>
      </c>
      <c r="N1045" s="37" t="str">
        <f t="shared" si="82"/>
        <v/>
      </c>
      <c r="O1045" s="37" t="str">
        <f t="shared" si="84"/>
        <v/>
      </c>
      <c r="P1045" s="37" t="str">
        <f t="shared" si="83"/>
        <v>19年月日</v>
      </c>
    </row>
    <row r="1046" spans="12:16" x14ac:dyDescent="0.4">
      <c r="L1046" s="37" t="str">
        <f t="shared" si="80"/>
        <v/>
      </c>
      <c r="M1046" s="37" t="str">
        <f t="shared" si="81"/>
        <v/>
      </c>
      <c r="N1046" s="37" t="str">
        <f t="shared" si="82"/>
        <v/>
      </c>
      <c r="O1046" s="37" t="str">
        <f t="shared" si="84"/>
        <v/>
      </c>
      <c r="P1046" s="37" t="str">
        <f t="shared" si="83"/>
        <v>19年月日</v>
      </c>
    </row>
    <row r="1047" spans="12:16" x14ac:dyDescent="0.4">
      <c r="L1047" s="37" t="str">
        <f t="shared" si="80"/>
        <v/>
      </c>
      <c r="M1047" s="37" t="str">
        <f t="shared" si="81"/>
        <v/>
      </c>
      <c r="N1047" s="37" t="str">
        <f t="shared" si="82"/>
        <v/>
      </c>
      <c r="O1047" s="37" t="str">
        <f t="shared" si="84"/>
        <v/>
      </c>
      <c r="P1047" s="37" t="str">
        <f t="shared" si="83"/>
        <v>19年月日</v>
      </c>
    </row>
    <row r="1048" spans="12:16" x14ac:dyDescent="0.4">
      <c r="L1048" s="37" t="str">
        <f t="shared" si="80"/>
        <v/>
      </c>
      <c r="M1048" s="37" t="str">
        <f t="shared" si="81"/>
        <v/>
      </c>
      <c r="N1048" s="37" t="str">
        <f t="shared" si="82"/>
        <v/>
      </c>
      <c r="O1048" s="37" t="str">
        <f t="shared" si="84"/>
        <v/>
      </c>
      <c r="P1048" s="37" t="str">
        <f t="shared" si="83"/>
        <v>19年月日</v>
      </c>
    </row>
    <row r="1049" spans="12:16" x14ac:dyDescent="0.4">
      <c r="L1049" s="37" t="str">
        <f t="shared" si="80"/>
        <v/>
      </c>
      <c r="M1049" s="37" t="str">
        <f t="shared" si="81"/>
        <v/>
      </c>
      <c r="N1049" s="37" t="str">
        <f t="shared" si="82"/>
        <v/>
      </c>
      <c r="O1049" s="37" t="str">
        <f t="shared" si="84"/>
        <v/>
      </c>
      <c r="P1049" s="37" t="str">
        <f t="shared" si="83"/>
        <v>19年月日</v>
      </c>
    </row>
    <row r="1050" spans="12:16" x14ac:dyDescent="0.4">
      <c r="L1050" s="37" t="str">
        <f t="shared" si="80"/>
        <v/>
      </c>
      <c r="M1050" s="37" t="str">
        <f t="shared" si="81"/>
        <v/>
      </c>
      <c r="N1050" s="37" t="str">
        <f t="shared" si="82"/>
        <v/>
      </c>
      <c r="O1050" s="37" t="str">
        <f t="shared" si="84"/>
        <v/>
      </c>
      <c r="P1050" s="37" t="str">
        <f t="shared" si="83"/>
        <v>19年月日</v>
      </c>
    </row>
    <row r="1051" spans="12:16" x14ac:dyDescent="0.4">
      <c r="L1051" s="37" t="str">
        <f t="shared" si="80"/>
        <v/>
      </c>
      <c r="M1051" s="37" t="str">
        <f t="shared" si="81"/>
        <v/>
      </c>
      <c r="N1051" s="37" t="str">
        <f t="shared" si="82"/>
        <v/>
      </c>
      <c r="O1051" s="37" t="str">
        <f t="shared" si="84"/>
        <v/>
      </c>
      <c r="P1051" s="37" t="str">
        <f t="shared" si="83"/>
        <v>19年月日</v>
      </c>
    </row>
    <row r="1052" spans="12:16" x14ac:dyDescent="0.4">
      <c r="L1052" s="37" t="str">
        <f t="shared" si="80"/>
        <v/>
      </c>
      <c r="M1052" s="37" t="str">
        <f t="shared" si="81"/>
        <v/>
      </c>
      <c r="N1052" s="37" t="str">
        <f t="shared" si="82"/>
        <v/>
      </c>
      <c r="O1052" s="37" t="str">
        <f t="shared" si="84"/>
        <v/>
      </c>
      <c r="P1052" s="37" t="str">
        <f t="shared" si="83"/>
        <v>19年月日</v>
      </c>
    </row>
    <row r="1053" spans="12:16" x14ac:dyDescent="0.4">
      <c r="L1053" s="37" t="str">
        <f t="shared" si="80"/>
        <v/>
      </c>
      <c r="M1053" s="37" t="str">
        <f t="shared" si="81"/>
        <v/>
      </c>
      <c r="N1053" s="37" t="str">
        <f t="shared" si="82"/>
        <v/>
      </c>
      <c r="O1053" s="37" t="str">
        <f t="shared" si="84"/>
        <v/>
      </c>
      <c r="P1053" s="37" t="str">
        <f t="shared" si="83"/>
        <v>19年月日</v>
      </c>
    </row>
    <row r="1054" spans="12:16" x14ac:dyDescent="0.4">
      <c r="L1054" s="37" t="str">
        <f t="shared" si="80"/>
        <v/>
      </c>
      <c r="M1054" s="37" t="str">
        <f t="shared" si="81"/>
        <v/>
      </c>
      <c r="N1054" s="37" t="str">
        <f t="shared" si="82"/>
        <v/>
      </c>
      <c r="O1054" s="37" t="str">
        <f t="shared" si="84"/>
        <v/>
      </c>
      <c r="P1054" s="37" t="str">
        <f t="shared" si="83"/>
        <v>19年月日</v>
      </c>
    </row>
    <row r="1055" spans="12:16" x14ac:dyDescent="0.4">
      <c r="L1055" s="37" t="str">
        <f t="shared" si="80"/>
        <v/>
      </c>
      <c r="M1055" s="37" t="str">
        <f t="shared" si="81"/>
        <v/>
      </c>
      <c r="N1055" s="37" t="str">
        <f t="shared" si="82"/>
        <v/>
      </c>
      <c r="O1055" s="37" t="str">
        <f t="shared" si="84"/>
        <v/>
      </c>
      <c r="P1055" s="37" t="str">
        <f t="shared" si="83"/>
        <v>19年月日</v>
      </c>
    </row>
    <row r="1056" spans="12:16" x14ac:dyDescent="0.4">
      <c r="L1056" s="37" t="str">
        <f t="shared" si="80"/>
        <v/>
      </c>
      <c r="M1056" s="37" t="str">
        <f t="shared" si="81"/>
        <v/>
      </c>
      <c r="N1056" s="37" t="str">
        <f t="shared" si="82"/>
        <v/>
      </c>
      <c r="O1056" s="37" t="str">
        <f t="shared" si="84"/>
        <v/>
      </c>
      <c r="P1056" s="37" t="str">
        <f t="shared" si="83"/>
        <v>19年月日</v>
      </c>
    </row>
    <row r="1057" spans="12:16" x14ac:dyDescent="0.4">
      <c r="L1057" s="37" t="str">
        <f t="shared" si="80"/>
        <v/>
      </c>
      <c r="M1057" s="37" t="str">
        <f t="shared" si="81"/>
        <v/>
      </c>
      <c r="N1057" s="37" t="str">
        <f t="shared" si="82"/>
        <v/>
      </c>
      <c r="O1057" s="37" t="str">
        <f t="shared" si="84"/>
        <v/>
      </c>
      <c r="P1057" s="37" t="str">
        <f t="shared" si="83"/>
        <v>19年月日</v>
      </c>
    </row>
    <row r="1058" spans="12:16" x14ac:dyDescent="0.4">
      <c r="L1058" s="37" t="str">
        <f t="shared" si="80"/>
        <v/>
      </c>
      <c r="M1058" s="37" t="str">
        <f t="shared" si="81"/>
        <v/>
      </c>
      <c r="N1058" s="37" t="str">
        <f t="shared" si="82"/>
        <v/>
      </c>
      <c r="O1058" s="37" t="str">
        <f t="shared" si="84"/>
        <v/>
      </c>
      <c r="P1058" s="37" t="str">
        <f t="shared" si="83"/>
        <v>19年月日</v>
      </c>
    </row>
    <row r="1059" spans="12:16" x14ac:dyDescent="0.4">
      <c r="L1059" s="37" t="str">
        <f t="shared" si="80"/>
        <v/>
      </c>
      <c r="M1059" s="37" t="str">
        <f t="shared" si="81"/>
        <v/>
      </c>
      <c r="N1059" s="37" t="str">
        <f t="shared" si="82"/>
        <v/>
      </c>
      <c r="O1059" s="37" t="str">
        <f t="shared" si="84"/>
        <v/>
      </c>
      <c r="P1059" s="37" t="str">
        <f t="shared" si="83"/>
        <v>19年月日</v>
      </c>
    </row>
    <row r="1060" spans="12:16" x14ac:dyDescent="0.4">
      <c r="L1060" s="37" t="str">
        <f t="shared" si="80"/>
        <v/>
      </c>
      <c r="M1060" s="37" t="str">
        <f t="shared" si="81"/>
        <v/>
      </c>
      <c r="N1060" s="37" t="str">
        <f t="shared" si="82"/>
        <v/>
      </c>
      <c r="O1060" s="37" t="str">
        <f t="shared" si="84"/>
        <v/>
      </c>
      <c r="P1060" s="37" t="str">
        <f t="shared" si="83"/>
        <v>19年月日</v>
      </c>
    </row>
    <row r="1061" spans="12:16" x14ac:dyDescent="0.4">
      <c r="L1061" s="37" t="str">
        <f t="shared" si="80"/>
        <v/>
      </c>
      <c r="M1061" s="37" t="str">
        <f t="shared" si="81"/>
        <v/>
      </c>
      <c r="N1061" s="37" t="str">
        <f t="shared" si="82"/>
        <v/>
      </c>
      <c r="O1061" s="37" t="str">
        <f t="shared" si="84"/>
        <v/>
      </c>
      <c r="P1061" s="37" t="str">
        <f t="shared" si="83"/>
        <v>19年月日</v>
      </c>
    </row>
    <row r="1062" spans="12:16" x14ac:dyDescent="0.4">
      <c r="L1062" s="37" t="str">
        <f t="shared" si="80"/>
        <v/>
      </c>
      <c r="M1062" s="37" t="str">
        <f t="shared" si="81"/>
        <v/>
      </c>
      <c r="N1062" s="37" t="str">
        <f t="shared" si="82"/>
        <v/>
      </c>
      <c r="O1062" s="37" t="str">
        <f t="shared" si="84"/>
        <v/>
      </c>
      <c r="P1062" s="37" t="str">
        <f t="shared" si="83"/>
        <v>19年月日</v>
      </c>
    </row>
    <row r="1063" spans="12:16" x14ac:dyDescent="0.4">
      <c r="L1063" s="37" t="str">
        <f t="shared" si="80"/>
        <v/>
      </c>
      <c r="M1063" s="37" t="str">
        <f t="shared" si="81"/>
        <v/>
      </c>
      <c r="N1063" s="37" t="str">
        <f t="shared" si="82"/>
        <v/>
      </c>
      <c r="O1063" s="37" t="str">
        <f t="shared" si="84"/>
        <v/>
      </c>
      <c r="P1063" s="37" t="str">
        <f t="shared" si="83"/>
        <v>19年月日</v>
      </c>
    </row>
    <row r="1064" spans="12:16" x14ac:dyDescent="0.4">
      <c r="L1064" s="37" t="str">
        <f t="shared" si="80"/>
        <v/>
      </c>
      <c r="M1064" s="37" t="str">
        <f t="shared" si="81"/>
        <v/>
      </c>
      <c r="N1064" s="37" t="str">
        <f t="shared" si="82"/>
        <v/>
      </c>
      <c r="O1064" s="37" t="str">
        <f t="shared" si="84"/>
        <v/>
      </c>
      <c r="P1064" s="37" t="str">
        <f t="shared" si="83"/>
        <v>19年月日</v>
      </c>
    </row>
    <row r="1065" spans="12:16" x14ac:dyDescent="0.4">
      <c r="L1065" s="37" t="str">
        <f t="shared" si="80"/>
        <v/>
      </c>
      <c r="M1065" s="37" t="str">
        <f t="shared" si="81"/>
        <v/>
      </c>
      <c r="N1065" s="37" t="str">
        <f t="shared" si="82"/>
        <v/>
      </c>
      <c r="O1065" s="37" t="str">
        <f t="shared" si="84"/>
        <v/>
      </c>
      <c r="P1065" s="37" t="str">
        <f t="shared" si="83"/>
        <v>19年月日</v>
      </c>
    </row>
    <row r="1066" spans="12:16" x14ac:dyDescent="0.4">
      <c r="L1066" s="37" t="str">
        <f t="shared" si="80"/>
        <v/>
      </c>
      <c r="M1066" s="37" t="str">
        <f t="shared" si="81"/>
        <v/>
      </c>
      <c r="N1066" s="37" t="str">
        <f t="shared" si="82"/>
        <v/>
      </c>
      <c r="O1066" s="37" t="str">
        <f t="shared" si="84"/>
        <v/>
      </c>
      <c r="P1066" s="37" t="str">
        <f t="shared" si="83"/>
        <v>19年月日</v>
      </c>
    </row>
    <row r="1067" spans="12:16" x14ac:dyDescent="0.4">
      <c r="L1067" s="37" t="str">
        <f t="shared" si="80"/>
        <v/>
      </c>
      <c r="M1067" s="37" t="str">
        <f t="shared" si="81"/>
        <v/>
      </c>
      <c r="N1067" s="37" t="str">
        <f t="shared" si="82"/>
        <v/>
      </c>
      <c r="O1067" s="37" t="str">
        <f t="shared" si="84"/>
        <v/>
      </c>
      <c r="P1067" s="37" t="str">
        <f t="shared" si="83"/>
        <v>19年月日</v>
      </c>
    </row>
    <row r="1068" spans="12:16" x14ac:dyDescent="0.4">
      <c r="L1068" s="37" t="str">
        <f t="shared" si="80"/>
        <v/>
      </c>
      <c r="M1068" s="37" t="str">
        <f t="shared" si="81"/>
        <v/>
      </c>
      <c r="N1068" s="37" t="str">
        <f t="shared" si="82"/>
        <v/>
      </c>
      <c r="O1068" s="37" t="str">
        <f t="shared" si="84"/>
        <v/>
      </c>
      <c r="P1068" s="37" t="str">
        <f t="shared" si="83"/>
        <v>19年月日</v>
      </c>
    </row>
    <row r="1069" spans="12:16" x14ac:dyDescent="0.4">
      <c r="L1069" s="37" t="str">
        <f t="shared" si="80"/>
        <v/>
      </c>
      <c r="M1069" s="37" t="str">
        <f t="shared" si="81"/>
        <v/>
      </c>
      <c r="N1069" s="37" t="str">
        <f t="shared" si="82"/>
        <v/>
      </c>
      <c r="O1069" s="37" t="str">
        <f t="shared" si="84"/>
        <v/>
      </c>
      <c r="P1069" s="37" t="str">
        <f t="shared" si="83"/>
        <v>19年月日</v>
      </c>
    </row>
    <row r="1070" spans="12:16" x14ac:dyDescent="0.4">
      <c r="L1070" s="37" t="str">
        <f t="shared" si="80"/>
        <v/>
      </c>
      <c r="M1070" s="37" t="str">
        <f t="shared" si="81"/>
        <v/>
      </c>
      <c r="N1070" s="37" t="str">
        <f t="shared" si="82"/>
        <v/>
      </c>
      <c r="O1070" s="37" t="str">
        <f t="shared" si="84"/>
        <v/>
      </c>
      <c r="P1070" s="37" t="str">
        <f t="shared" si="83"/>
        <v>19年月日</v>
      </c>
    </row>
    <row r="1071" spans="12:16" x14ac:dyDescent="0.4">
      <c r="L1071" s="37" t="str">
        <f t="shared" si="80"/>
        <v/>
      </c>
      <c r="M1071" s="37" t="str">
        <f t="shared" si="81"/>
        <v/>
      </c>
      <c r="N1071" s="37" t="str">
        <f t="shared" si="82"/>
        <v/>
      </c>
      <c r="O1071" s="37" t="str">
        <f t="shared" si="84"/>
        <v/>
      </c>
      <c r="P1071" s="37" t="str">
        <f t="shared" si="83"/>
        <v>19年月日</v>
      </c>
    </row>
    <row r="1072" spans="12:16" x14ac:dyDescent="0.4">
      <c r="L1072" s="37" t="str">
        <f t="shared" si="80"/>
        <v/>
      </c>
      <c r="M1072" s="37" t="str">
        <f t="shared" si="81"/>
        <v/>
      </c>
      <c r="N1072" s="37" t="str">
        <f t="shared" si="82"/>
        <v/>
      </c>
      <c r="O1072" s="37" t="str">
        <f t="shared" si="84"/>
        <v/>
      </c>
      <c r="P1072" s="37" t="str">
        <f t="shared" si="83"/>
        <v>19年月日</v>
      </c>
    </row>
    <row r="1073" spans="12:16" x14ac:dyDescent="0.4">
      <c r="L1073" s="37" t="str">
        <f t="shared" si="80"/>
        <v/>
      </c>
      <c r="M1073" s="37" t="str">
        <f t="shared" si="81"/>
        <v/>
      </c>
      <c r="N1073" s="37" t="str">
        <f t="shared" si="82"/>
        <v/>
      </c>
      <c r="O1073" s="37" t="str">
        <f t="shared" si="84"/>
        <v/>
      </c>
      <c r="P1073" s="37" t="str">
        <f t="shared" si="83"/>
        <v>19年月日</v>
      </c>
    </row>
    <row r="1074" spans="12:16" x14ac:dyDescent="0.4">
      <c r="L1074" s="37" t="str">
        <f t="shared" si="80"/>
        <v/>
      </c>
      <c r="M1074" s="37" t="str">
        <f t="shared" si="81"/>
        <v/>
      </c>
      <c r="N1074" s="37" t="str">
        <f t="shared" si="82"/>
        <v/>
      </c>
      <c r="O1074" s="37" t="str">
        <f t="shared" si="84"/>
        <v/>
      </c>
      <c r="P1074" s="37" t="str">
        <f t="shared" si="83"/>
        <v>19年月日</v>
      </c>
    </row>
    <row r="1075" spans="12:16" x14ac:dyDescent="0.4">
      <c r="L1075" s="37" t="str">
        <f t="shared" si="80"/>
        <v/>
      </c>
      <c r="M1075" s="37" t="str">
        <f t="shared" si="81"/>
        <v/>
      </c>
      <c r="N1075" s="37" t="str">
        <f t="shared" si="82"/>
        <v/>
      </c>
      <c r="O1075" s="37" t="str">
        <f t="shared" si="84"/>
        <v/>
      </c>
      <c r="P1075" s="37" t="str">
        <f t="shared" si="83"/>
        <v>19年月日</v>
      </c>
    </row>
    <row r="1076" spans="12:16" x14ac:dyDescent="0.4">
      <c r="L1076" s="37" t="str">
        <f t="shared" si="80"/>
        <v/>
      </c>
      <c r="M1076" s="37" t="str">
        <f t="shared" si="81"/>
        <v/>
      </c>
      <c r="N1076" s="37" t="str">
        <f t="shared" si="82"/>
        <v/>
      </c>
      <c r="O1076" s="37" t="str">
        <f t="shared" si="84"/>
        <v/>
      </c>
      <c r="P1076" s="37" t="str">
        <f t="shared" si="83"/>
        <v>19年月日</v>
      </c>
    </row>
    <row r="1077" spans="12:16" x14ac:dyDescent="0.4">
      <c r="L1077" s="37" t="str">
        <f t="shared" si="80"/>
        <v/>
      </c>
      <c r="M1077" s="37" t="str">
        <f t="shared" si="81"/>
        <v/>
      </c>
      <c r="N1077" s="37" t="str">
        <f t="shared" si="82"/>
        <v/>
      </c>
      <c r="O1077" s="37" t="str">
        <f t="shared" si="84"/>
        <v/>
      </c>
      <c r="P1077" s="37" t="str">
        <f t="shared" si="83"/>
        <v>19年月日</v>
      </c>
    </row>
    <row r="1078" spans="12:16" x14ac:dyDescent="0.4">
      <c r="L1078" s="37" t="str">
        <f t="shared" si="80"/>
        <v/>
      </c>
      <c r="M1078" s="37" t="str">
        <f t="shared" si="81"/>
        <v/>
      </c>
      <c r="N1078" s="37" t="str">
        <f t="shared" si="82"/>
        <v/>
      </c>
      <c r="O1078" s="37" t="str">
        <f t="shared" si="84"/>
        <v/>
      </c>
      <c r="P1078" s="37" t="str">
        <f t="shared" si="83"/>
        <v>19年月日</v>
      </c>
    </row>
    <row r="1079" spans="12:16" x14ac:dyDescent="0.4">
      <c r="L1079" s="37" t="str">
        <f t="shared" si="80"/>
        <v/>
      </c>
      <c r="M1079" s="37" t="str">
        <f t="shared" si="81"/>
        <v/>
      </c>
      <c r="N1079" s="37" t="str">
        <f t="shared" si="82"/>
        <v/>
      </c>
      <c r="O1079" s="37" t="str">
        <f t="shared" si="84"/>
        <v/>
      </c>
      <c r="P1079" s="37" t="str">
        <f t="shared" si="83"/>
        <v>19年月日</v>
      </c>
    </row>
    <row r="1080" spans="12:16" x14ac:dyDescent="0.4">
      <c r="L1080" s="37" t="str">
        <f t="shared" si="80"/>
        <v/>
      </c>
      <c r="M1080" s="37" t="str">
        <f t="shared" si="81"/>
        <v/>
      </c>
      <c r="N1080" s="37" t="str">
        <f t="shared" si="82"/>
        <v/>
      </c>
      <c r="O1080" s="37" t="str">
        <f t="shared" si="84"/>
        <v/>
      </c>
      <c r="P1080" s="37" t="str">
        <f t="shared" si="83"/>
        <v>19年月日</v>
      </c>
    </row>
    <row r="1081" spans="12:16" x14ac:dyDescent="0.4">
      <c r="L1081" s="37" t="str">
        <f t="shared" si="80"/>
        <v/>
      </c>
      <c r="M1081" s="37" t="str">
        <f t="shared" si="81"/>
        <v/>
      </c>
      <c r="N1081" s="37" t="str">
        <f t="shared" si="82"/>
        <v/>
      </c>
      <c r="O1081" s="37" t="str">
        <f t="shared" si="84"/>
        <v/>
      </c>
      <c r="P1081" s="37" t="str">
        <f t="shared" si="83"/>
        <v>19年月日</v>
      </c>
    </row>
    <row r="1082" spans="12:16" x14ac:dyDescent="0.4">
      <c r="L1082" s="37" t="str">
        <f t="shared" si="80"/>
        <v/>
      </c>
      <c r="M1082" s="37" t="str">
        <f t="shared" si="81"/>
        <v/>
      </c>
      <c r="N1082" s="37" t="str">
        <f t="shared" si="82"/>
        <v/>
      </c>
      <c r="O1082" s="37" t="str">
        <f t="shared" si="84"/>
        <v/>
      </c>
      <c r="P1082" s="37" t="str">
        <f t="shared" si="83"/>
        <v>19年月日</v>
      </c>
    </row>
    <row r="1083" spans="12:16" x14ac:dyDescent="0.4">
      <c r="L1083" s="37" t="str">
        <f t="shared" si="80"/>
        <v/>
      </c>
      <c r="M1083" s="37" t="str">
        <f t="shared" si="81"/>
        <v/>
      </c>
      <c r="N1083" s="37" t="str">
        <f t="shared" si="82"/>
        <v/>
      </c>
      <c r="O1083" s="37" t="str">
        <f t="shared" si="84"/>
        <v/>
      </c>
      <c r="P1083" s="37" t="str">
        <f t="shared" si="83"/>
        <v>19年月日</v>
      </c>
    </row>
    <row r="1084" spans="12:16" x14ac:dyDescent="0.4">
      <c r="L1084" s="37" t="str">
        <f t="shared" si="80"/>
        <v/>
      </c>
      <c r="M1084" s="37" t="str">
        <f t="shared" si="81"/>
        <v/>
      </c>
      <c r="N1084" s="37" t="str">
        <f t="shared" si="82"/>
        <v/>
      </c>
      <c r="O1084" s="37" t="str">
        <f t="shared" si="84"/>
        <v/>
      </c>
      <c r="P1084" s="37" t="str">
        <f t="shared" si="83"/>
        <v>19年月日</v>
      </c>
    </row>
    <row r="1085" spans="12:16" x14ac:dyDescent="0.4">
      <c r="L1085" s="37" t="str">
        <f t="shared" si="80"/>
        <v/>
      </c>
      <c r="M1085" s="37" t="str">
        <f t="shared" si="81"/>
        <v/>
      </c>
      <c r="N1085" s="37" t="str">
        <f t="shared" si="82"/>
        <v/>
      </c>
      <c r="O1085" s="37" t="str">
        <f t="shared" si="84"/>
        <v/>
      </c>
      <c r="P1085" s="37" t="str">
        <f t="shared" si="83"/>
        <v>19年月日</v>
      </c>
    </row>
    <row r="1086" spans="12:16" x14ac:dyDescent="0.4">
      <c r="L1086" s="37" t="str">
        <f t="shared" si="80"/>
        <v/>
      </c>
      <c r="M1086" s="37" t="str">
        <f t="shared" si="81"/>
        <v/>
      </c>
      <c r="N1086" s="37" t="str">
        <f t="shared" si="82"/>
        <v/>
      </c>
      <c r="O1086" s="37" t="str">
        <f t="shared" si="84"/>
        <v/>
      </c>
      <c r="P1086" s="37" t="str">
        <f t="shared" si="83"/>
        <v>19年月日</v>
      </c>
    </row>
    <row r="1087" spans="12:16" x14ac:dyDescent="0.4">
      <c r="L1087" s="37" t="str">
        <f t="shared" si="80"/>
        <v/>
      </c>
      <c r="M1087" s="37" t="str">
        <f t="shared" si="81"/>
        <v/>
      </c>
      <c r="N1087" s="37" t="str">
        <f t="shared" si="82"/>
        <v/>
      </c>
      <c r="O1087" s="37" t="str">
        <f t="shared" si="84"/>
        <v/>
      </c>
      <c r="P1087" s="37" t="str">
        <f t="shared" si="83"/>
        <v>19年月日</v>
      </c>
    </row>
    <row r="1088" spans="12:16" x14ac:dyDescent="0.4">
      <c r="L1088" s="37" t="str">
        <f t="shared" si="80"/>
        <v/>
      </c>
      <c r="M1088" s="37" t="str">
        <f t="shared" si="81"/>
        <v/>
      </c>
      <c r="N1088" s="37" t="str">
        <f t="shared" si="82"/>
        <v/>
      </c>
      <c r="O1088" s="37" t="str">
        <f t="shared" si="84"/>
        <v/>
      </c>
      <c r="P1088" s="37" t="str">
        <f t="shared" si="83"/>
        <v>19年月日</v>
      </c>
    </row>
    <row r="1089" spans="12:16" x14ac:dyDescent="0.4">
      <c r="L1089" s="37" t="str">
        <f t="shared" si="80"/>
        <v/>
      </c>
      <c r="M1089" s="37" t="str">
        <f t="shared" si="81"/>
        <v/>
      </c>
      <c r="N1089" s="37" t="str">
        <f t="shared" si="82"/>
        <v/>
      </c>
      <c r="O1089" s="37" t="str">
        <f t="shared" si="84"/>
        <v/>
      </c>
      <c r="P1089" s="37" t="str">
        <f t="shared" si="83"/>
        <v>19年月日</v>
      </c>
    </row>
    <row r="1090" spans="12:16" x14ac:dyDescent="0.4">
      <c r="L1090" s="37" t="str">
        <f t="shared" si="80"/>
        <v/>
      </c>
      <c r="M1090" s="37" t="str">
        <f t="shared" si="81"/>
        <v/>
      </c>
      <c r="N1090" s="37" t="str">
        <f t="shared" si="82"/>
        <v/>
      </c>
      <c r="O1090" s="37" t="str">
        <f t="shared" si="84"/>
        <v/>
      </c>
      <c r="P1090" s="37" t="str">
        <f t="shared" si="83"/>
        <v>19年月日</v>
      </c>
    </row>
    <row r="1091" spans="12:16" x14ac:dyDescent="0.4">
      <c r="L1091" s="37" t="str">
        <f t="shared" ref="L1091:L1154" si="85">IF($A1091="","",$D1091&amp;" ("&amp;$G1091&amp;")")</f>
        <v/>
      </c>
      <c r="M1091" s="37" t="str">
        <f t="shared" ref="M1091:M1154" si="86">IF($A1091="","",LEFT($F1091,2))</f>
        <v/>
      </c>
      <c r="N1091" s="37" t="str">
        <f t="shared" ref="N1091:N1154" si="87">IF($A1091="","",$J1091&amp;" "&amp;$I1091&amp;" ("&amp;$M1091&amp;")")</f>
        <v/>
      </c>
      <c r="O1091" s="37" t="str">
        <f t="shared" si="84"/>
        <v/>
      </c>
      <c r="P1091" s="37" t="str">
        <f t="shared" ref="P1091:P1154" si="88">IF(LEFT($F1091,1)="0","20","19")&amp;LEFT($F1091,2)&amp;"年"&amp;MID($F1091,3,2)&amp;"月"&amp;RIGHT($F1091,2)&amp;"日"</f>
        <v>19年月日</v>
      </c>
    </row>
    <row r="1092" spans="12:16" x14ac:dyDescent="0.4">
      <c r="L1092" s="37" t="str">
        <f t="shared" si="85"/>
        <v/>
      </c>
      <c r="M1092" s="37" t="str">
        <f t="shared" si="86"/>
        <v/>
      </c>
      <c r="N1092" s="37" t="str">
        <f t="shared" si="87"/>
        <v/>
      </c>
      <c r="O1092" s="37" t="str">
        <f t="shared" ref="O1092:O1155" si="89">IF($A1092="","",$O1091+1)</f>
        <v/>
      </c>
      <c r="P1092" s="37" t="str">
        <f t="shared" si="88"/>
        <v>19年月日</v>
      </c>
    </row>
    <row r="1093" spans="12:16" x14ac:dyDescent="0.4">
      <c r="L1093" s="37" t="str">
        <f t="shared" si="85"/>
        <v/>
      </c>
      <c r="M1093" s="37" t="str">
        <f t="shared" si="86"/>
        <v/>
      </c>
      <c r="N1093" s="37" t="str">
        <f t="shared" si="87"/>
        <v/>
      </c>
      <c r="O1093" s="37" t="str">
        <f t="shared" si="89"/>
        <v/>
      </c>
      <c r="P1093" s="37" t="str">
        <f t="shared" si="88"/>
        <v>19年月日</v>
      </c>
    </row>
    <row r="1094" spans="12:16" x14ac:dyDescent="0.4">
      <c r="L1094" s="37" t="str">
        <f t="shared" si="85"/>
        <v/>
      </c>
      <c r="M1094" s="37" t="str">
        <f t="shared" si="86"/>
        <v/>
      </c>
      <c r="N1094" s="37" t="str">
        <f t="shared" si="87"/>
        <v/>
      </c>
      <c r="O1094" s="37" t="str">
        <f t="shared" si="89"/>
        <v/>
      </c>
      <c r="P1094" s="37" t="str">
        <f t="shared" si="88"/>
        <v>19年月日</v>
      </c>
    </row>
    <row r="1095" spans="12:16" x14ac:dyDescent="0.4">
      <c r="L1095" s="37" t="str">
        <f t="shared" si="85"/>
        <v/>
      </c>
      <c r="M1095" s="37" t="str">
        <f t="shared" si="86"/>
        <v/>
      </c>
      <c r="N1095" s="37" t="str">
        <f t="shared" si="87"/>
        <v/>
      </c>
      <c r="O1095" s="37" t="str">
        <f t="shared" si="89"/>
        <v/>
      </c>
      <c r="P1095" s="37" t="str">
        <f t="shared" si="88"/>
        <v>19年月日</v>
      </c>
    </row>
    <row r="1096" spans="12:16" x14ac:dyDescent="0.4">
      <c r="L1096" s="37" t="str">
        <f t="shared" si="85"/>
        <v/>
      </c>
      <c r="M1096" s="37" t="str">
        <f t="shared" si="86"/>
        <v/>
      </c>
      <c r="N1096" s="37" t="str">
        <f t="shared" si="87"/>
        <v/>
      </c>
      <c r="O1096" s="37" t="str">
        <f t="shared" si="89"/>
        <v/>
      </c>
      <c r="P1096" s="37" t="str">
        <f t="shared" si="88"/>
        <v>19年月日</v>
      </c>
    </row>
    <row r="1097" spans="12:16" x14ac:dyDescent="0.4">
      <c r="L1097" s="37" t="str">
        <f t="shared" si="85"/>
        <v/>
      </c>
      <c r="M1097" s="37" t="str">
        <f t="shared" si="86"/>
        <v/>
      </c>
      <c r="N1097" s="37" t="str">
        <f t="shared" si="87"/>
        <v/>
      </c>
      <c r="O1097" s="37" t="str">
        <f t="shared" si="89"/>
        <v/>
      </c>
      <c r="P1097" s="37" t="str">
        <f t="shared" si="88"/>
        <v>19年月日</v>
      </c>
    </row>
    <row r="1098" spans="12:16" x14ac:dyDescent="0.4">
      <c r="L1098" s="37" t="str">
        <f t="shared" si="85"/>
        <v/>
      </c>
      <c r="M1098" s="37" t="str">
        <f t="shared" si="86"/>
        <v/>
      </c>
      <c r="N1098" s="37" t="str">
        <f t="shared" si="87"/>
        <v/>
      </c>
      <c r="O1098" s="37" t="str">
        <f t="shared" si="89"/>
        <v/>
      </c>
      <c r="P1098" s="37" t="str">
        <f t="shared" si="88"/>
        <v>19年月日</v>
      </c>
    </row>
    <row r="1099" spans="12:16" x14ac:dyDescent="0.4">
      <c r="L1099" s="37" t="str">
        <f t="shared" si="85"/>
        <v/>
      </c>
      <c r="M1099" s="37" t="str">
        <f t="shared" si="86"/>
        <v/>
      </c>
      <c r="N1099" s="37" t="str">
        <f t="shared" si="87"/>
        <v/>
      </c>
      <c r="O1099" s="37" t="str">
        <f t="shared" si="89"/>
        <v/>
      </c>
      <c r="P1099" s="37" t="str">
        <f t="shared" si="88"/>
        <v>19年月日</v>
      </c>
    </row>
    <row r="1100" spans="12:16" x14ac:dyDescent="0.4">
      <c r="L1100" s="37" t="str">
        <f t="shared" si="85"/>
        <v/>
      </c>
      <c r="M1100" s="37" t="str">
        <f t="shared" si="86"/>
        <v/>
      </c>
      <c r="N1100" s="37" t="str">
        <f t="shared" si="87"/>
        <v/>
      </c>
      <c r="O1100" s="37" t="str">
        <f t="shared" si="89"/>
        <v/>
      </c>
      <c r="P1100" s="37" t="str">
        <f t="shared" si="88"/>
        <v>19年月日</v>
      </c>
    </row>
    <row r="1101" spans="12:16" x14ac:dyDescent="0.4">
      <c r="L1101" s="37" t="str">
        <f t="shared" si="85"/>
        <v/>
      </c>
      <c r="M1101" s="37" t="str">
        <f t="shared" si="86"/>
        <v/>
      </c>
      <c r="N1101" s="37" t="str">
        <f t="shared" si="87"/>
        <v/>
      </c>
      <c r="O1101" s="37" t="str">
        <f t="shared" si="89"/>
        <v/>
      </c>
      <c r="P1101" s="37" t="str">
        <f t="shared" si="88"/>
        <v>19年月日</v>
      </c>
    </row>
    <row r="1102" spans="12:16" x14ac:dyDescent="0.4">
      <c r="L1102" s="37" t="str">
        <f t="shared" si="85"/>
        <v/>
      </c>
      <c r="M1102" s="37" t="str">
        <f t="shared" si="86"/>
        <v/>
      </c>
      <c r="N1102" s="37" t="str">
        <f t="shared" si="87"/>
        <v/>
      </c>
      <c r="O1102" s="37" t="str">
        <f t="shared" si="89"/>
        <v/>
      </c>
      <c r="P1102" s="37" t="str">
        <f t="shared" si="88"/>
        <v>19年月日</v>
      </c>
    </row>
    <row r="1103" spans="12:16" x14ac:dyDescent="0.4">
      <c r="L1103" s="37" t="str">
        <f t="shared" si="85"/>
        <v/>
      </c>
      <c r="M1103" s="37" t="str">
        <f t="shared" si="86"/>
        <v/>
      </c>
      <c r="N1103" s="37" t="str">
        <f t="shared" si="87"/>
        <v/>
      </c>
      <c r="O1103" s="37" t="str">
        <f t="shared" si="89"/>
        <v/>
      </c>
      <c r="P1103" s="37" t="str">
        <f t="shared" si="88"/>
        <v>19年月日</v>
      </c>
    </row>
    <row r="1104" spans="12:16" x14ac:dyDescent="0.4">
      <c r="L1104" s="37" t="str">
        <f t="shared" si="85"/>
        <v/>
      </c>
      <c r="M1104" s="37" t="str">
        <f t="shared" si="86"/>
        <v/>
      </c>
      <c r="N1104" s="37" t="str">
        <f t="shared" si="87"/>
        <v/>
      </c>
      <c r="O1104" s="37" t="str">
        <f t="shared" si="89"/>
        <v/>
      </c>
      <c r="P1104" s="37" t="str">
        <f t="shared" si="88"/>
        <v>19年月日</v>
      </c>
    </row>
    <row r="1105" spans="12:16" x14ac:dyDescent="0.4">
      <c r="L1105" s="37" t="str">
        <f t="shared" si="85"/>
        <v/>
      </c>
      <c r="M1105" s="37" t="str">
        <f t="shared" si="86"/>
        <v/>
      </c>
      <c r="N1105" s="37" t="str">
        <f t="shared" si="87"/>
        <v/>
      </c>
      <c r="O1105" s="37" t="str">
        <f t="shared" si="89"/>
        <v/>
      </c>
      <c r="P1105" s="37" t="str">
        <f t="shared" si="88"/>
        <v>19年月日</v>
      </c>
    </row>
    <row r="1106" spans="12:16" x14ac:dyDescent="0.4">
      <c r="L1106" s="37" t="str">
        <f t="shared" si="85"/>
        <v/>
      </c>
      <c r="M1106" s="37" t="str">
        <f t="shared" si="86"/>
        <v/>
      </c>
      <c r="N1106" s="37" t="str">
        <f t="shared" si="87"/>
        <v/>
      </c>
      <c r="O1106" s="37" t="str">
        <f t="shared" si="89"/>
        <v/>
      </c>
      <c r="P1106" s="37" t="str">
        <f t="shared" si="88"/>
        <v>19年月日</v>
      </c>
    </row>
    <row r="1107" spans="12:16" x14ac:dyDescent="0.4">
      <c r="L1107" s="37" t="str">
        <f t="shared" si="85"/>
        <v/>
      </c>
      <c r="M1107" s="37" t="str">
        <f t="shared" si="86"/>
        <v/>
      </c>
      <c r="N1107" s="37" t="str">
        <f t="shared" si="87"/>
        <v/>
      </c>
      <c r="O1107" s="37" t="str">
        <f t="shared" si="89"/>
        <v/>
      </c>
      <c r="P1107" s="37" t="str">
        <f t="shared" si="88"/>
        <v>19年月日</v>
      </c>
    </row>
    <row r="1108" spans="12:16" x14ac:dyDescent="0.4">
      <c r="L1108" s="37" t="str">
        <f t="shared" si="85"/>
        <v/>
      </c>
      <c r="M1108" s="37" t="str">
        <f t="shared" si="86"/>
        <v/>
      </c>
      <c r="N1108" s="37" t="str">
        <f t="shared" si="87"/>
        <v/>
      </c>
      <c r="O1108" s="37" t="str">
        <f t="shared" si="89"/>
        <v/>
      </c>
      <c r="P1108" s="37" t="str">
        <f t="shared" si="88"/>
        <v>19年月日</v>
      </c>
    </row>
    <row r="1109" spans="12:16" x14ac:dyDescent="0.4">
      <c r="L1109" s="37" t="str">
        <f t="shared" si="85"/>
        <v/>
      </c>
      <c r="M1109" s="37" t="str">
        <f t="shared" si="86"/>
        <v/>
      </c>
      <c r="N1109" s="37" t="str">
        <f t="shared" si="87"/>
        <v/>
      </c>
      <c r="O1109" s="37" t="str">
        <f t="shared" si="89"/>
        <v/>
      </c>
      <c r="P1109" s="37" t="str">
        <f t="shared" si="88"/>
        <v>19年月日</v>
      </c>
    </row>
    <row r="1110" spans="12:16" x14ac:dyDescent="0.4">
      <c r="L1110" s="37" t="str">
        <f t="shared" si="85"/>
        <v/>
      </c>
      <c r="M1110" s="37" t="str">
        <f t="shared" si="86"/>
        <v/>
      </c>
      <c r="N1110" s="37" t="str">
        <f t="shared" si="87"/>
        <v/>
      </c>
      <c r="O1110" s="37" t="str">
        <f t="shared" si="89"/>
        <v/>
      </c>
      <c r="P1110" s="37" t="str">
        <f t="shared" si="88"/>
        <v>19年月日</v>
      </c>
    </row>
    <row r="1111" spans="12:16" x14ac:dyDescent="0.4">
      <c r="L1111" s="37" t="str">
        <f t="shared" si="85"/>
        <v/>
      </c>
      <c r="M1111" s="37" t="str">
        <f t="shared" si="86"/>
        <v/>
      </c>
      <c r="N1111" s="37" t="str">
        <f t="shared" si="87"/>
        <v/>
      </c>
      <c r="O1111" s="37" t="str">
        <f t="shared" si="89"/>
        <v/>
      </c>
      <c r="P1111" s="37" t="str">
        <f t="shared" si="88"/>
        <v>19年月日</v>
      </c>
    </row>
    <row r="1112" spans="12:16" x14ac:dyDescent="0.4">
      <c r="L1112" s="37" t="str">
        <f t="shared" si="85"/>
        <v/>
      </c>
      <c r="M1112" s="37" t="str">
        <f t="shared" si="86"/>
        <v/>
      </c>
      <c r="N1112" s="37" t="str">
        <f t="shared" si="87"/>
        <v/>
      </c>
      <c r="O1112" s="37" t="str">
        <f t="shared" si="89"/>
        <v/>
      </c>
      <c r="P1112" s="37" t="str">
        <f t="shared" si="88"/>
        <v>19年月日</v>
      </c>
    </row>
    <row r="1113" spans="12:16" x14ac:dyDescent="0.4">
      <c r="L1113" s="37" t="str">
        <f t="shared" si="85"/>
        <v/>
      </c>
      <c r="M1113" s="37" t="str">
        <f t="shared" si="86"/>
        <v/>
      </c>
      <c r="N1113" s="37" t="str">
        <f t="shared" si="87"/>
        <v/>
      </c>
      <c r="O1113" s="37" t="str">
        <f t="shared" si="89"/>
        <v/>
      </c>
      <c r="P1113" s="37" t="str">
        <f t="shared" si="88"/>
        <v>19年月日</v>
      </c>
    </row>
    <row r="1114" spans="12:16" x14ac:dyDescent="0.4">
      <c r="L1114" s="37" t="str">
        <f t="shared" si="85"/>
        <v/>
      </c>
      <c r="M1114" s="37" t="str">
        <f t="shared" si="86"/>
        <v/>
      </c>
      <c r="N1114" s="37" t="str">
        <f t="shared" si="87"/>
        <v/>
      </c>
      <c r="O1114" s="37" t="str">
        <f t="shared" si="89"/>
        <v/>
      </c>
      <c r="P1114" s="37" t="str">
        <f t="shared" si="88"/>
        <v>19年月日</v>
      </c>
    </row>
    <row r="1115" spans="12:16" x14ac:dyDescent="0.4">
      <c r="L1115" s="37" t="str">
        <f t="shared" si="85"/>
        <v/>
      </c>
      <c r="M1115" s="37" t="str">
        <f t="shared" si="86"/>
        <v/>
      </c>
      <c r="N1115" s="37" t="str">
        <f t="shared" si="87"/>
        <v/>
      </c>
      <c r="O1115" s="37" t="str">
        <f t="shared" si="89"/>
        <v/>
      </c>
      <c r="P1115" s="37" t="str">
        <f t="shared" si="88"/>
        <v>19年月日</v>
      </c>
    </row>
    <row r="1116" spans="12:16" x14ac:dyDescent="0.4">
      <c r="L1116" s="37" t="str">
        <f t="shared" si="85"/>
        <v/>
      </c>
      <c r="M1116" s="37" t="str">
        <f t="shared" si="86"/>
        <v/>
      </c>
      <c r="N1116" s="37" t="str">
        <f t="shared" si="87"/>
        <v/>
      </c>
      <c r="O1116" s="37" t="str">
        <f t="shared" si="89"/>
        <v/>
      </c>
      <c r="P1116" s="37" t="str">
        <f t="shared" si="88"/>
        <v>19年月日</v>
      </c>
    </row>
    <row r="1117" spans="12:16" x14ac:dyDescent="0.4">
      <c r="L1117" s="37" t="str">
        <f t="shared" si="85"/>
        <v/>
      </c>
      <c r="M1117" s="37" t="str">
        <f t="shared" si="86"/>
        <v/>
      </c>
      <c r="N1117" s="37" t="str">
        <f t="shared" si="87"/>
        <v/>
      </c>
      <c r="O1117" s="37" t="str">
        <f t="shared" si="89"/>
        <v/>
      </c>
      <c r="P1117" s="37" t="str">
        <f t="shared" si="88"/>
        <v>19年月日</v>
      </c>
    </row>
    <row r="1118" spans="12:16" x14ac:dyDescent="0.4">
      <c r="L1118" s="37" t="str">
        <f t="shared" si="85"/>
        <v/>
      </c>
      <c r="M1118" s="37" t="str">
        <f t="shared" si="86"/>
        <v/>
      </c>
      <c r="N1118" s="37" t="str">
        <f t="shared" si="87"/>
        <v/>
      </c>
      <c r="O1118" s="37" t="str">
        <f t="shared" si="89"/>
        <v/>
      </c>
      <c r="P1118" s="37" t="str">
        <f t="shared" si="88"/>
        <v>19年月日</v>
      </c>
    </row>
    <row r="1119" spans="12:16" x14ac:dyDescent="0.4">
      <c r="L1119" s="37" t="str">
        <f t="shared" si="85"/>
        <v/>
      </c>
      <c r="M1119" s="37" t="str">
        <f t="shared" si="86"/>
        <v/>
      </c>
      <c r="N1119" s="37" t="str">
        <f t="shared" si="87"/>
        <v/>
      </c>
      <c r="O1119" s="37" t="str">
        <f t="shared" si="89"/>
        <v/>
      </c>
      <c r="P1119" s="37" t="str">
        <f t="shared" si="88"/>
        <v>19年月日</v>
      </c>
    </row>
    <row r="1120" spans="12:16" x14ac:dyDescent="0.4">
      <c r="L1120" s="37" t="str">
        <f t="shared" si="85"/>
        <v/>
      </c>
      <c r="M1120" s="37" t="str">
        <f t="shared" si="86"/>
        <v/>
      </c>
      <c r="N1120" s="37" t="str">
        <f t="shared" si="87"/>
        <v/>
      </c>
      <c r="O1120" s="37" t="str">
        <f t="shared" si="89"/>
        <v/>
      </c>
      <c r="P1120" s="37" t="str">
        <f t="shared" si="88"/>
        <v>19年月日</v>
      </c>
    </row>
    <row r="1121" spans="12:16" x14ac:dyDescent="0.4">
      <c r="L1121" s="37" t="str">
        <f t="shared" si="85"/>
        <v/>
      </c>
      <c r="M1121" s="37" t="str">
        <f t="shared" si="86"/>
        <v/>
      </c>
      <c r="N1121" s="37" t="str">
        <f t="shared" si="87"/>
        <v/>
      </c>
      <c r="O1121" s="37" t="str">
        <f t="shared" si="89"/>
        <v/>
      </c>
      <c r="P1121" s="37" t="str">
        <f t="shared" si="88"/>
        <v>19年月日</v>
      </c>
    </row>
    <row r="1122" spans="12:16" x14ac:dyDescent="0.4">
      <c r="L1122" s="37" t="str">
        <f t="shared" si="85"/>
        <v/>
      </c>
      <c r="M1122" s="37" t="str">
        <f t="shared" si="86"/>
        <v/>
      </c>
      <c r="N1122" s="37" t="str">
        <f t="shared" si="87"/>
        <v/>
      </c>
      <c r="O1122" s="37" t="str">
        <f t="shared" si="89"/>
        <v/>
      </c>
      <c r="P1122" s="37" t="str">
        <f t="shared" si="88"/>
        <v>19年月日</v>
      </c>
    </row>
    <row r="1123" spans="12:16" x14ac:dyDescent="0.4">
      <c r="L1123" s="37" t="str">
        <f t="shared" si="85"/>
        <v/>
      </c>
      <c r="M1123" s="37" t="str">
        <f t="shared" si="86"/>
        <v/>
      </c>
      <c r="N1123" s="37" t="str">
        <f t="shared" si="87"/>
        <v/>
      </c>
      <c r="O1123" s="37" t="str">
        <f t="shared" si="89"/>
        <v/>
      </c>
      <c r="P1123" s="37" t="str">
        <f t="shared" si="88"/>
        <v>19年月日</v>
      </c>
    </row>
    <row r="1124" spans="12:16" x14ac:dyDescent="0.4">
      <c r="L1124" s="37" t="str">
        <f t="shared" si="85"/>
        <v/>
      </c>
      <c r="M1124" s="37" t="str">
        <f t="shared" si="86"/>
        <v/>
      </c>
      <c r="N1124" s="37" t="str">
        <f t="shared" si="87"/>
        <v/>
      </c>
      <c r="O1124" s="37" t="str">
        <f t="shared" si="89"/>
        <v/>
      </c>
      <c r="P1124" s="37" t="str">
        <f t="shared" si="88"/>
        <v>19年月日</v>
      </c>
    </row>
    <row r="1125" spans="12:16" x14ac:dyDescent="0.4">
      <c r="L1125" s="37" t="str">
        <f t="shared" si="85"/>
        <v/>
      </c>
      <c r="M1125" s="37" t="str">
        <f t="shared" si="86"/>
        <v/>
      </c>
      <c r="N1125" s="37" t="str">
        <f t="shared" si="87"/>
        <v/>
      </c>
      <c r="O1125" s="37" t="str">
        <f t="shared" si="89"/>
        <v/>
      </c>
      <c r="P1125" s="37" t="str">
        <f t="shared" si="88"/>
        <v>19年月日</v>
      </c>
    </row>
    <row r="1126" spans="12:16" x14ac:dyDescent="0.4">
      <c r="L1126" s="37" t="str">
        <f t="shared" si="85"/>
        <v/>
      </c>
      <c r="M1126" s="37" t="str">
        <f t="shared" si="86"/>
        <v/>
      </c>
      <c r="N1126" s="37" t="str">
        <f t="shared" si="87"/>
        <v/>
      </c>
      <c r="O1126" s="37" t="str">
        <f t="shared" si="89"/>
        <v/>
      </c>
      <c r="P1126" s="37" t="str">
        <f t="shared" si="88"/>
        <v>19年月日</v>
      </c>
    </row>
    <row r="1127" spans="12:16" x14ac:dyDescent="0.4">
      <c r="L1127" s="37" t="str">
        <f t="shared" si="85"/>
        <v/>
      </c>
      <c r="M1127" s="37" t="str">
        <f t="shared" si="86"/>
        <v/>
      </c>
      <c r="N1127" s="37" t="str">
        <f t="shared" si="87"/>
        <v/>
      </c>
      <c r="O1127" s="37" t="str">
        <f t="shared" si="89"/>
        <v/>
      </c>
      <c r="P1127" s="37" t="str">
        <f t="shared" si="88"/>
        <v>19年月日</v>
      </c>
    </row>
    <row r="1128" spans="12:16" x14ac:dyDescent="0.4">
      <c r="L1128" s="37" t="str">
        <f t="shared" si="85"/>
        <v/>
      </c>
      <c r="M1128" s="37" t="str">
        <f t="shared" si="86"/>
        <v/>
      </c>
      <c r="N1128" s="37" t="str">
        <f t="shared" si="87"/>
        <v/>
      </c>
      <c r="O1128" s="37" t="str">
        <f t="shared" si="89"/>
        <v/>
      </c>
      <c r="P1128" s="37" t="str">
        <f t="shared" si="88"/>
        <v>19年月日</v>
      </c>
    </row>
    <row r="1129" spans="12:16" x14ac:dyDescent="0.4">
      <c r="L1129" s="37" t="str">
        <f t="shared" si="85"/>
        <v/>
      </c>
      <c r="M1129" s="37" t="str">
        <f t="shared" si="86"/>
        <v/>
      </c>
      <c r="N1129" s="37" t="str">
        <f t="shared" si="87"/>
        <v/>
      </c>
      <c r="O1129" s="37" t="str">
        <f t="shared" si="89"/>
        <v/>
      </c>
      <c r="P1129" s="37" t="str">
        <f t="shared" si="88"/>
        <v>19年月日</v>
      </c>
    </row>
    <row r="1130" spans="12:16" x14ac:dyDescent="0.4">
      <c r="L1130" s="37" t="str">
        <f t="shared" si="85"/>
        <v/>
      </c>
      <c r="M1130" s="37" t="str">
        <f t="shared" si="86"/>
        <v/>
      </c>
      <c r="N1130" s="37" t="str">
        <f t="shared" si="87"/>
        <v/>
      </c>
      <c r="O1130" s="37" t="str">
        <f t="shared" si="89"/>
        <v/>
      </c>
      <c r="P1130" s="37" t="str">
        <f t="shared" si="88"/>
        <v>19年月日</v>
      </c>
    </row>
    <row r="1131" spans="12:16" x14ac:dyDescent="0.4">
      <c r="L1131" s="37" t="str">
        <f t="shared" si="85"/>
        <v/>
      </c>
      <c r="M1131" s="37" t="str">
        <f t="shared" si="86"/>
        <v/>
      </c>
      <c r="N1131" s="37" t="str">
        <f t="shared" si="87"/>
        <v/>
      </c>
      <c r="O1131" s="37" t="str">
        <f t="shared" si="89"/>
        <v/>
      </c>
      <c r="P1131" s="37" t="str">
        <f t="shared" si="88"/>
        <v>19年月日</v>
      </c>
    </row>
    <row r="1132" spans="12:16" x14ac:dyDescent="0.4">
      <c r="L1132" s="37" t="str">
        <f t="shared" si="85"/>
        <v/>
      </c>
      <c r="M1132" s="37" t="str">
        <f t="shared" si="86"/>
        <v/>
      </c>
      <c r="N1132" s="37" t="str">
        <f t="shared" si="87"/>
        <v/>
      </c>
      <c r="O1132" s="37" t="str">
        <f t="shared" si="89"/>
        <v/>
      </c>
      <c r="P1132" s="37" t="str">
        <f t="shared" si="88"/>
        <v>19年月日</v>
      </c>
    </row>
    <row r="1133" spans="12:16" x14ac:dyDescent="0.4">
      <c r="L1133" s="37" t="str">
        <f t="shared" si="85"/>
        <v/>
      </c>
      <c r="M1133" s="37" t="str">
        <f t="shared" si="86"/>
        <v/>
      </c>
      <c r="N1133" s="37" t="str">
        <f t="shared" si="87"/>
        <v/>
      </c>
      <c r="O1133" s="37" t="str">
        <f t="shared" si="89"/>
        <v/>
      </c>
      <c r="P1133" s="37" t="str">
        <f t="shared" si="88"/>
        <v>19年月日</v>
      </c>
    </row>
    <row r="1134" spans="12:16" x14ac:dyDescent="0.4">
      <c r="L1134" s="37" t="str">
        <f t="shared" si="85"/>
        <v/>
      </c>
      <c r="M1134" s="37" t="str">
        <f t="shared" si="86"/>
        <v/>
      </c>
      <c r="N1134" s="37" t="str">
        <f t="shared" si="87"/>
        <v/>
      </c>
      <c r="O1134" s="37" t="str">
        <f t="shared" si="89"/>
        <v/>
      </c>
      <c r="P1134" s="37" t="str">
        <f t="shared" si="88"/>
        <v>19年月日</v>
      </c>
    </row>
    <row r="1135" spans="12:16" x14ac:dyDescent="0.4">
      <c r="L1135" s="37" t="str">
        <f t="shared" si="85"/>
        <v/>
      </c>
      <c r="M1135" s="37" t="str">
        <f t="shared" si="86"/>
        <v/>
      </c>
      <c r="N1135" s="37" t="str">
        <f t="shared" si="87"/>
        <v/>
      </c>
      <c r="O1135" s="37" t="str">
        <f t="shared" si="89"/>
        <v/>
      </c>
      <c r="P1135" s="37" t="str">
        <f t="shared" si="88"/>
        <v>19年月日</v>
      </c>
    </row>
    <row r="1136" spans="12:16" x14ac:dyDescent="0.4">
      <c r="L1136" s="37" t="str">
        <f t="shared" si="85"/>
        <v/>
      </c>
      <c r="M1136" s="37" t="str">
        <f t="shared" si="86"/>
        <v/>
      </c>
      <c r="N1136" s="37" t="str">
        <f t="shared" si="87"/>
        <v/>
      </c>
      <c r="O1136" s="37" t="str">
        <f t="shared" si="89"/>
        <v/>
      </c>
      <c r="P1136" s="37" t="str">
        <f t="shared" si="88"/>
        <v>19年月日</v>
      </c>
    </row>
    <row r="1137" spans="12:16" x14ac:dyDescent="0.4">
      <c r="L1137" s="37" t="str">
        <f t="shared" si="85"/>
        <v/>
      </c>
      <c r="M1137" s="37" t="str">
        <f t="shared" si="86"/>
        <v/>
      </c>
      <c r="N1137" s="37" t="str">
        <f t="shared" si="87"/>
        <v/>
      </c>
      <c r="O1137" s="37" t="str">
        <f t="shared" si="89"/>
        <v/>
      </c>
      <c r="P1137" s="37" t="str">
        <f t="shared" si="88"/>
        <v>19年月日</v>
      </c>
    </row>
    <row r="1138" spans="12:16" x14ac:dyDescent="0.4">
      <c r="L1138" s="37" t="str">
        <f t="shared" si="85"/>
        <v/>
      </c>
      <c r="M1138" s="37" t="str">
        <f t="shared" si="86"/>
        <v/>
      </c>
      <c r="N1138" s="37" t="str">
        <f t="shared" si="87"/>
        <v/>
      </c>
      <c r="O1138" s="37" t="str">
        <f t="shared" si="89"/>
        <v/>
      </c>
      <c r="P1138" s="37" t="str">
        <f t="shared" si="88"/>
        <v>19年月日</v>
      </c>
    </row>
    <row r="1139" spans="12:16" x14ac:dyDescent="0.4">
      <c r="L1139" s="37" t="str">
        <f t="shared" si="85"/>
        <v/>
      </c>
      <c r="M1139" s="37" t="str">
        <f t="shared" si="86"/>
        <v/>
      </c>
      <c r="N1139" s="37" t="str">
        <f t="shared" si="87"/>
        <v/>
      </c>
      <c r="O1139" s="37" t="str">
        <f t="shared" si="89"/>
        <v/>
      </c>
      <c r="P1139" s="37" t="str">
        <f t="shared" si="88"/>
        <v>19年月日</v>
      </c>
    </row>
    <row r="1140" spans="12:16" x14ac:dyDescent="0.4">
      <c r="L1140" s="37" t="str">
        <f t="shared" si="85"/>
        <v/>
      </c>
      <c r="M1140" s="37" t="str">
        <f t="shared" si="86"/>
        <v/>
      </c>
      <c r="N1140" s="37" t="str">
        <f t="shared" si="87"/>
        <v/>
      </c>
      <c r="O1140" s="37" t="str">
        <f t="shared" si="89"/>
        <v/>
      </c>
      <c r="P1140" s="37" t="str">
        <f t="shared" si="88"/>
        <v>19年月日</v>
      </c>
    </row>
    <row r="1141" spans="12:16" x14ac:dyDescent="0.4">
      <c r="L1141" s="37" t="str">
        <f t="shared" si="85"/>
        <v/>
      </c>
      <c r="M1141" s="37" t="str">
        <f t="shared" si="86"/>
        <v/>
      </c>
      <c r="N1141" s="37" t="str">
        <f t="shared" si="87"/>
        <v/>
      </c>
      <c r="O1141" s="37" t="str">
        <f t="shared" si="89"/>
        <v/>
      </c>
      <c r="P1141" s="37" t="str">
        <f t="shared" si="88"/>
        <v>19年月日</v>
      </c>
    </row>
    <row r="1142" spans="12:16" x14ac:dyDescent="0.4">
      <c r="L1142" s="37" t="str">
        <f t="shared" si="85"/>
        <v/>
      </c>
      <c r="M1142" s="37" t="str">
        <f t="shared" si="86"/>
        <v/>
      </c>
      <c r="N1142" s="37" t="str">
        <f t="shared" si="87"/>
        <v/>
      </c>
      <c r="O1142" s="37" t="str">
        <f t="shared" si="89"/>
        <v/>
      </c>
      <c r="P1142" s="37" t="str">
        <f t="shared" si="88"/>
        <v>19年月日</v>
      </c>
    </row>
    <row r="1143" spans="12:16" x14ac:dyDescent="0.4">
      <c r="L1143" s="37" t="str">
        <f t="shared" si="85"/>
        <v/>
      </c>
      <c r="M1143" s="37" t="str">
        <f t="shared" si="86"/>
        <v/>
      </c>
      <c r="N1143" s="37" t="str">
        <f t="shared" si="87"/>
        <v/>
      </c>
      <c r="O1143" s="37" t="str">
        <f t="shared" si="89"/>
        <v/>
      </c>
      <c r="P1143" s="37" t="str">
        <f t="shared" si="88"/>
        <v>19年月日</v>
      </c>
    </row>
    <row r="1144" spans="12:16" x14ac:dyDescent="0.4">
      <c r="L1144" s="37" t="str">
        <f t="shared" si="85"/>
        <v/>
      </c>
      <c r="M1144" s="37" t="str">
        <f t="shared" si="86"/>
        <v/>
      </c>
      <c r="N1144" s="37" t="str">
        <f t="shared" si="87"/>
        <v/>
      </c>
      <c r="O1144" s="37" t="str">
        <f t="shared" si="89"/>
        <v/>
      </c>
      <c r="P1144" s="37" t="str">
        <f t="shared" si="88"/>
        <v>19年月日</v>
      </c>
    </row>
    <row r="1145" spans="12:16" x14ac:dyDescent="0.4">
      <c r="L1145" s="37" t="str">
        <f t="shared" si="85"/>
        <v/>
      </c>
      <c r="M1145" s="37" t="str">
        <f t="shared" si="86"/>
        <v/>
      </c>
      <c r="N1145" s="37" t="str">
        <f t="shared" si="87"/>
        <v/>
      </c>
      <c r="O1145" s="37" t="str">
        <f t="shared" si="89"/>
        <v/>
      </c>
      <c r="P1145" s="37" t="str">
        <f t="shared" si="88"/>
        <v>19年月日</v>
      </c>
    </row>
    <row r="1146" spans="12:16" x14ac:dyDescent="0.4">
      <c r="L1146" s="37" t="str">
        <f t="shared" si="85"/>
        <v/>
      </c>
      <c r="M1146" s="37" t="str">
        <f t="shared" si="86"/>
        <v/>
      </c>
      <c r="N1146" s="37" t="str">
        <f t="shared" si="87"/>
        <v/>
      </c>
      <c r="O1146" s="37" t="str">
        <f t="shared" si="89"/>
        <v/>
      </c>
      <c r="P1146" s="37" t="str">
        <f t="shared" si="88"/>
        <v>19年月日</v>
      </c>
    </row>
    <row r="1147" spans="12:16" x14ac:dyDescent="0.4">
      <c r="L1147" s="37" t="str">
        <f t="shared" si="85"/>
        <v/>
      </c>
      <c r="M1147" s="37" t="str">
        <f t="shared" si="86"/>
        <v/>
      </c>
      <c r="N1147" s="37" t="str">
        <f t="shared" si="87"/>
        <v/>
      </c>
      <c r="O1147" s="37" t="str">
        <f t="shared" si="89"/>
        <v/>
      </c>
      <c r="P1147" s="37" t="str">
        <f t="shared" si="88"/>
        <v>19年月日</v>
      </c>
    </row>
    <row r="1148" spans="12:16" x14ac:dyDescent="0.4">
      <c r="L1148" s="37" t="str">
        <f t="shared" si="85"/>
        <v/>
      </c>
      <c r="M1148" s="37" t="str">
        <f t="shared" si="86"/>
        <v/>
      </c>
      <c r="N1148" s="37" t="str">
        <f t="shared" si="87"/>
        <v/>
      </c>
      <c r="O1148" s="37" t="str">
        <f t="shared" si="89"/>
        <v/>
      </c>
      <c r="P1148" s="37" t="str">
        <f t="shared" si="88"/>
        <v>19年月日</v>
      </c>
    </row>
    <row r="1149" spans="12:16" x14ac:dyDescent="0.4">
      <c r="L1149" s="37" t="str">
        <f t="shared" si="85"/>
        <v/>
      </c>
      <c r="M1149" s="37" t="str">
        <f t="shared" si="86"/>
        <v/>
      </c>
      <c r="N1149" s="37" t="str">
        <f t="shared" si="87"/>
        <v/>
      </c>
      <c r="O1149" s="37" t="str">
        <f t="shared" si="89"/>
        <v/>
      </c>
      <c r="P1149" s="37" t="str">
        <f t="shared" si="88"/>
        <v>19年月日</v>
      </c>
    </row>
    <row r="1150" spans="12:16" x14ac:dyDescent="0.4">
      <c r="L1150" s="37" t="str">
        <f t="shared" si="85"/>
        <v/>
      </c>
      <c r="M1150" s="37" t="str">
        <f t="shared" si="86"/>
        <v/>
      </c>
      <c r="N1150" s="37" t="str">
        <f t="shared" si="87"/>
        <v/>
      </c>
      <c r="O1150" s="37" t="str">
        <f t="shared" si="89"/>
        <v/>
      </c>
      <c r="P1150" s="37" t="str">
        <f t="shared" si="88"/>
        <v>19年月日</v>
      </c>
    </row>
    <row r="1151" spans="12:16" x14ac:dyDescent="0.4">
      <c r="L1151" s="37" t="str">
        <f t="shared" si="85"/>
        <v/>
      </c>
      <c r="M1151" s="37" t="str">
        <f t="shared" si="86"/>
        <v/>
      </c>
      <c r="N1151" s="37" t="str">
        <f t="shared" si="87"/>
        <v/>
      </c>
      <c r="O1151" s="37" t="str">
        <f t="shared" si="89"/>
        <v/>
      </c>
      <c r="P1151" s="37" t="str">
        <f t="shared" si="88"/>
        <v>19年月日</v>
      </c>
    </row>
    <row r="1152" spans="12:16" x14ac:dyDescent="0.4">
      <c r="L1152" s="37" t="str">
        <f t="shared" si="85"/>
        <v/>
      </c>
      <c r="M1152" s="37" t="str">
        <f t="shared" si="86"/>
        <v/>
      </c>
      <c r="N1152" s="37" t="str">
        <f t="shared" si="87"/>
        <v/>
      </c>
      <c r="O1152" s="37" t="str">
        <f t="shared" si="89"/>
        <v/>
      </c>
      <c r="P1152" s="37" t="str">
        <f t="shared" si="88"/>
        <v>19年月日</v>
      </c>
    </row>
    <row r="1153" spans="12:16" x14ac:dyDescent="0.4">
      <c r="L1153" s="37" t="str">
        <f t="shared" si="85"/>
        <v/>
      </c>
      <c r="M1153" s="37" t="str">
        <f t="shared" si="86"/>
        <v/>
      </c>
      <c r="N1153" s="37" t="str">
        <f t="shared" si="87"/>
        <v/>
      </c>
      <c r="O1153" s="37" t="str">
        <f t="shared" si="89"/>
        <v/>
      </c>
      <c r="P1153" s="37" t="str">
        <f t="shared" si="88"/>
        <v>19年月日</v>
      </c>
    </row>
    <row r="1154" spans="12:16" x14ac:dyDescent="0.4">
      <c r="L1154" s="37" t="str">
        <f t="shared" si="85"/>
        <v/>
      </c>
      <c r="M1154" s="37" t="str">
        <f t="shared" si="86"/>
        <v/>
      </c>
      <c r="N1154" s="37" t="str">
        <f t="shared" si="87"/>
        <v/>
      </c>
      <c r="O1154" s="37" t="str">
        <f t="shared" si="89"/>
        <v/>
      </c>
      <c r="P1154" s="37" t="str">
        <f t="shared" si="88"/>
        <v>19年月日</v>
      </c>
    </row>
    <row r="1155" spans="12:16" x14ac:dyDescent="0.4">
      <c r="L1155" s="37" t="str">
        <f t="shared" ref="L1155:L1218" si="90">IF($A1155="","",$D1155&amp;" ("&amp;$G1155&amp;")")</f>
        <v/>
      </c>
      <c r="M1155" s="37" t="str">
        <f t="shared" ref="M1155:M1218" si="91">IF($A1155="","",LEFT($F1155,2))</f>
        <v/>
      </c>
      <c r="N1155" s="37" t="str">
        <f t="shared" ref="N1155:N1218" si="92">IF($A1155="","",$J1155&amp;" "&amp;$I1155&amp;" ("&amp;$M1155&amp;")")</f>
        <v/>
      </c>
      <c r="O1155" s="37" t="str">
        <f t="shared" si="89"/>
        <v/>
      </c>
      <c r="P1155" s="37" t="str">
        <f t="shared" ref="P1155:P1218" si="93">IF(LEFT($F1155,1)="0","20","19")&amp;LEFT($F1155,2)&amp;"年"&amp;MID($F1155,3,2)&amp;"月"&amp;RIGHT($F1155,2)&amp;"日"</f>
        <v>19年月日</v>
      </c>
    </row>
    <row r="1156" spans="12:16" x14ac:dyDescent="0.4">
      <c r="L1156" s="37" t="str">
        <f t="shared" si="90"/>
        <v/>
      </c>
      <c r="M1156" s="37" t="str">
        <f t="shared" si="91"/>
        <v/>
      </c>
      <c r="N1156" s="37" t="str">
        <f t="shared" si="92"/>
        <v/>
      </c>
      <c r="O1156" s="37" t="str">
        <f t="shared" ref="O1156:O1219" si="94">IF($A1156="","",$O1155+1)</f>
        <v/>
      </c>
      <c r="P1156" s="37" t="str">
        <f t="shared" si="93"/>
        <v>19年月日</v>
      </c>
    </row>
    <row r="1157" spans="12:16" x14ac:dyDescent="0.4">
      <c r="L1157" s="37" t="str">
        <f t="shared" si="90"/>
        <v/>
      </c>
      <c r="M1157" s="37" t="str">
        <f t="shared" si="91"/>
        <v/>
      </c>
      <c r="N1157" s="37" t="str">
        <f t="shared" si="92"/>
        <v/>
      </c>
      <c r="O1157" s="37" t="str">
        <f t="shared" si="94"/>
        <v/>
      </c>
      <c r="P1157" s="37" t="str">
        <f t="shared" si="93"/>
        <v>19年月日</v>
      </c>
    </row>
    <row r="1158" spans="12:16" x14ac:dyDescent="0.4">
      <c r="L1158" s="37" t="str">
        <f t="shared" si="90"/>
        <v/>
      </c>
      <c r="M1158" s="37" t="str">
        <f t="shared" si="91"/>
        <v/>
      </c>
      <c r="N1158" s="37" t="str">
        <f t="shared" si="92"/>
        <v/>
      </c>
      <c r="O1158" s="37" t="str">
        <f t="shared" si="94"/>
        <v/>
      </c>
      <c r="P1158" s="37" t="str">
        <f t="shared" si="93"/>
        <v>19年月日</v>
      </c>
    </row>
    <row r="1159" spans="12:16" x14ac:dyDescent="0.4">
      <c r="L1159" s="37" t="str">
        <f t="shared" si="90"/>
        <v/>
      </c>
      <c r="M1159" s="37" t="str">
        <f t="shared" si="91"/>
        <v/>
      </c>
      <c r="N1159" s="37" t="str">
        <f t="shared" si="92"/>
        <v/>
      </c>
      <c r="O1159" s="37" t="str">
        <f t="shared" si="94"/>
        <v/>
      </c>
      <c r="P1159" s="37" t="str">
        <f t="shared" si="93"/>
        <v>19年月日</v>
      </c>
    </row>
    <row r="1160" spans="12:16" x14ac:dyDescent="0.4">
      <c r="L1160" s="37" t="str">
        <f t="shared" si="90"/>
        <v/>
      </c>
      <c r="M1160" s="37" t="str">
        <f t="shared" si="91"/>
        <v/>
      </c>
      <c r="N1160" s="37" t="str">
        <f t="shared" si="92"/>
        <v/>
      </c>
      <c r="O1160" s="37" t="str">
        <f t="shared" si="94"/>
        <v/>
      </c>
      <c r="P1160" s="37" t="str">
        <f t="shared" si="93"/>
        <v>19年月日</v>
      </c>
    </row>
    <row r="1161" spans="12:16" x14ac:dyDescent="0.4">
      <c r="L1161" s="37" t="str">
        <f t="shared" si="90"/>
        <v/>
      </c>
      <c r="M1161" s="37" t="str">
        <f t="shared" si="91"/>
        <v/>
      </c>
      <c r="N1161" s="37" t="str">
        <f t="shared" si="92"/>
        <v/>
      </c>
      <c r="O1161" s="37" t="str">
        <f t="shared" si="94"/>
        <v/>
      </c>
      <c r="P1161" s="37" t="str">
        <f t="shared" si="93"/>
        <v>19年月日</v>
      </c>
    </row>
    <row r="1162" spans="12:16" x14ac:dyDescent="0.4">
      <c r="L1162" s="37" t="str">
        <f t="shared" si="90"/>
        <v/>
      </c>
      <c r="M1162" s="37" t="str">
        <f t="shared" si="91"/>
        <v/>
      </c>
      <c r="N1162" s="37" t="str">
        <f t="shared" si="92"/>
        <v/>
      </c>
      <c r="O1162" s="37" t="str">
        <f t="shared" si="94"/>
        <v/>
      </c>
      <c r="P1162" s="37" t="str">
        <f t="shared" si="93"/>
        <v>19年月日</v>
      </c>
    </row>
    <row r="1163" spans="12:16" x14ac:dyDescent="0.4">
      <c r="L1163" s="37" t="str">
        <f t="shared" si="90"/>
        <v/>
      </c>
      <c r="M1163" s="37" t="str">
        <f t="shared" si="91"/>
        <v/>
      </c>
      <c r="N1163" s="37" t="str">
        <f t="shared" si="92"/>
        <v/>
      </c>
      <c r="O1163" s="37" t="str">
        <f t="shared" si="94"/>
        <v/>
      </c>
      <c r="P1163" s="37" t="str">
        <f t="shared" si="93"/>
        <v>19年月日</v>
      </c>
    </row>
    <row r="1164" spans="12:16" x14ac:dyDescent="0.4">
      <c r="L1164" s="37" t="str">
        <f t="shared" si="90"/>
        <v/>
      </c>
      <c r="M1164" s="37" t="str">
        <f t="shared" si="91"/>
        <v/>
      </c>
      <c r="N1164" s="37" t="str">
        <f t="shared" si="92"/>
        <v/>
      </c>
      <c r="O1164" s="37" t="str">
        <f t="shared" si="94"/>
        <v/>
      </c>
      <c r="P1164" s="37" t="str">
        <f t="shared" si="93"/>
        <v>19年月日</v>
      </c>
    </row>
    <row r="1165" spans="12:16" x14ac:dyDescent="0.4">
      <c r="L1165" s="37" t="str">
        <f t="shared" si="90"/>
        <v/>
      </c>
      <c r="M1165" s="37" t="str">
        <f t="shared" si="91"/>
        <v/>
      </c>
      <c r="N1165" s="37" t="str">
        <f t="shared" si="92"/>
        <v/>
      </c>
      <c r="O1165" s="37" t="str">
        <f t="shared" si="94"/>
        <v/>
      </c>
      <c r="P1165" s="37" t="str">
        <f t="shared" si="93"/>
        <v>19年月日</v>
      </c>
    </row>
    <row r="1166" spans="12:16" x14ac:dyDescent="0.4">
      <c r="L1166" s="37" t="str">
        <f t="shared" si="90"/>
        <v/>
      </c>
      <c r="M1166" s="37" t="str">
        <f t="shared" si="91"/>
        <v/>
      </c>
      <c r="N1166" s="37" t="str">
        <f t="shared" si="92"/>
        <v/>
      </c>
      <c r="O1166" s="37" t="str">
        <f t="shared" si="94"/>
        <v/>
      </c>
      <c r="P1166" s="37" t="str">
        <f t="shared" si="93"/>
        <v>19年月日</v>
      </c>
    </row>
    <row r="1167" spans="12:16" x14ac:dyDescent="0.4">
      <c r="L1167" s="37" t="str">
        <f t="shared" si="90"/>
        <v/>
      </c>
      <c r="M1167" s="37" t="str">
        <f t="shared" si="91"/>
        <v/>
      </c>
      <c r="N1167" s="37" t="str">
        <f t="shared" si="92"/>
        <v/>
      </c>
      <c r="O1167" s="37" t="str">
        <f t="shared" si="94"/>
        <v/>
      </c>
      <c r="P1167" s="37" t="str">
        <f t="shared" si="93"/>
        <v>19年月日</v>
      </c>
    </row>
    <row r="1168" spans="12:16" x14ac:dyDescent="0.4">
      <c r="L1168" s="37" t="str">
        <f t="shared" si="90"/>
        <v/>
      </c>
      <c r="M1168" s="37" t="str">
        <f t="shared" si="91"/>
        <v/>
      </c>
      <c r="N1168" s="37" t="str">
        <f t="shared" si="92"/>
        <v/>
      </c>
      <c r="O1168" s="37" t="str">
        <f t="shared" si="94"/>
        <v/>
      </c>
      <c r="P1168" s="37" t="str">
        <f t="shared" si="93"/>
        <v>19年月日</v>
      </c>
    </row>
    <row r="1169" spans="12:16" x14ac:dyDescent="0.4">
      <c r="L1169" s="37" t="str">
        <f t="shared" si="90"/>
        <v/>
      </c>
      <c r="M1169" s="37" t="str">
        <f t="shared" si="91"/>
        <v/>
      </c>
      <c r="N1169" s="37" t="str">
        <f t="shared" si="92"/>
        <v/>
      </c>
      <c r="O1169" s="37" t="str">
        <f t="shared" si="94"/>
        <v/>
      </c>
      <c r="P1169" s="37" t="str">
        <f t="shared" si="93"/>
        <v>19年月日</v>
      </c>
    </row>
    <row r="1170" spans="12:16" x14ac:dyDescent="0.4">
      <c r="L1170" s="37" t="str">
        <f t="shared" si="90"/>
        <v/>
      </c>
      <c r="M1170" s="37" t="str">
        <f t="shared" si="91"/>
        <v/>
      </c>
      <c r="N1170" s="37" t="str">
        <f t="shared" si="92"/>
        <v/>
      </c>
      <c r="O1170" s="37" t="str">
        <f t="shared" si="94"/>
        <v/>
      </c>
      <c r="P1170" s="37" t="str">
        <f t="shared" si="93"/>
        <v>19年月日</v>
      </c>
    </row>
    <row r="1171" spans="12:16" x14ac:dyDescent="0.4">
      <c r="L1171" s="37" t="str">
        <f t="shared" si="90"/>
        <v/>
      </c>
      <c r="M1171" s="37" t="str">
        <f t="shared" si="91"/>
        <v/>
      </c>
      <c r="N1171" s="37" t="str">
        <f t="shared" si="92"/>
        <v/>
      </c>
      <c r="O1171" s="37" t="str">
        <f t="shared" si="94"/>
        <v/>
      </c>
      <c r="P1171" s="37" t="str">
        <f t="shared" si="93"/>
        <v>19年月日</v>
      </c>
    </row>
    <row r="1172" spans="12:16" x14ac:dyDescent="0.4">
      <c r="L1172" s="37" t="str">
        <f t="shared" si="90"/>
        <v/>
      </c>
      <c r="M1172" s="37" t="str">
        <f t="shared" si="91"/>
        <v/>
      </c>
      <c r="N1172" s="37" t="str">
        <f t="shared" si="92"/>
        <v/>
      </c>
      <c r="O1172" s="37" t="str">
        <f t="shared" si="94"/>
        <v/>
      </c>
      <c r="P1172" s="37" t="str">
        <f t="shared" si="93"/>
        <v>19年月日</v>
      </c>
    </row>
    <row r="1173" spans="12:16" x14ac:dyDescent="0.4">
      <c r="L1173" s="37" t="str">
        <f t="shared" si="90"/>
        <v/>
      </c>
      <c r="M1173" s="37" t="str">
        <f t="shared" si="91"/>
        <v/>
      </c>
      <c r="N1173" s="37" t="str">
        <f t="shared" si="92"/>
        <v/>
      </c>
      <c r="O1173" s="37" t="str">
        <f t="shared" si="94"/>
        <v/>
      </c>
      <c r="P1173" s="37" t="str">
        <f t="shared" si="93"/>
        <v>19年月日</v>
      </c>
    </row>
    <row r="1174" spans="12:16" x14ac:dyDescent="0.4">
      <c r="L1174" s="37" t="str">
        <f t="shared" si="90"/>
        <v/>
      </c>
      <c r="M1174" s="37" t="str">
        <f t="shared" si="91"/>
        <v/>
      </c>
      <c r="N1174" s="37" t="str">
        <f t="shared" si="92"/>
        <v/>
      </c>
      <c r="O1174" s="37" t="str">
        <f t="shared" si="94"/>
        <v/>
      </c>
      <c r="P1174" s="37" t="str">
        <f t="shared" si="93"/>
        <v>19年月日</v>
      </c>
    </row>
    <row r="1175" spans="12:16" x14ac:dyDescent="0.4">
      <c r="L1175" s="37" t="str">
        <f t="shared" si="90"/>
        <v/>
      </c>
      <c r="M1175" s="37" t="str">
        <f t="shared" si="91"/>
        <v/>
      </c>
      <c r="N1175" s="37" t="str">
        <f t="shared" si="92"/>
        <v/>
      </c>
      <c r="O1175" s="37" t="str">
        <f t="shared" si="94"/>
        <v/>
      </c>
      <c r="P1175" s="37" t="str">
        <f t="shared" si="93"/>
        <v>19年月日</v>
      </c>
    </row>
    <row r="1176" spans="12:16" x14ac:dyDescent="0.4">
      <c r="L1176" s="37" t="str">
        <f t="shared" si="90"/>
        <v/>
      </c>
      <c r="M1176" s="37" t="str">
        <f t="shared" si="91"/>
        <v/>
      </c>
      <c r="N1176" s="37" t="str">
        <f t="shared" si="92"/>
        <v/>
      </c>
      <c r="O1176" s="37" t="str">
        <f t="shared" si="94"/>
        <v/>
      </c>
      <c r="P1176" s="37" t="str">
        <f t="shared" si="93"/>
        <v>19年月日</v>
      </c>
    </row>
    <row r="1177" spans="12:16" x14ac:dyDescent="0.4">
      <c r="L1177" s="37" t="str">
        <f t="shared" si="90"/>
        <v/>
      </c>
      <c r="M1177" s="37" t="str">
        <f t="shared" si="91"/>
        <v/>
      </c>
      <c r="N1177" s="37" t="str">
        <f t="shared" si="92"/>
        <v/>
      </c>
      <c r="O1177" s="37" t="str">
        <f t="shared" si="94"/>
        <v/>
      </c>
      <c r="P1177" s="37" t="str">
        <f t="shared" si="93"/>
        <v>19年月日</v>
      </c>
    </row>
    <row r="1178" spans="12:16" x14ac:dyDescent="0.4">
      <c r="L1178" s="37" t="str">
        <f t="shared" si="90"/>
        <v/>
      </c>
      <c r="M1178" s="37" t="str">
        <f t="shared" si="91"/>
        <v/>
      </c>
      <c r="N1178" s="37" t="str">
        <f t="shared" si="92"/>
        <v/>
      </c>
      <c r="O1178" s="37" t="str">
        <f t="shared" si="94"/>
        <v/>
      </c>
      <c r="P1178" s="37" t="str">
        <f t="shared" si="93"/>
        <v>19年月日</v>
      </c>
    </row>
    <row r="1179" spans="12:16" x14ac:dyDescent="0.4">
      <c r="L1179" s="37" t="str">
        <f t="shared" si="90"/>
        <v/>
      </c>
      <c r="M1179" s="37" t="str">
        <f t="shared" si="91"/>
        <v/>
      </c>
      <c r="N1179" s="37" t="str">
        <f t="shared" si="92"/>
        <v/>
      </c>
      <c r="O1179" s="37" t="str">
        <f t="shared" si="94"/>
        <v/>
      </c>
      <c r="P1179" s="37" t="str">
        <f t="shared" si="93"/>
        <v>19年月日</v>
      </c>
    </row>
    <row r="1180" spans="12:16" x14ac:dyDescent="0.4">
      <c r="L1180" s="37" t="str">
        <f t="shared" si="90"/>
        <v/>
      </c>
      <c r="M1180" s="37" t="str">
        <f t="shared" si="91"/>
        <v/>
      </c>
      <c r="N1180" s="37" t="str">
        <f t="shared" si="92"/>
        <v/>
      </c>
      <c r="O1180" s="37" t="str">
        <f t="shared" si="94"/>
        <v/>
      </c>
      <c r="P1180" s="37" t="str">
        <f t="shared" si="93"/>
        <v>19年月日</v>
      </c>
    </row>
    <row r="1181" spans="12:16" x14ac:dyDescent="0.4">
      <c r="L1181" s="37" t="str">
        <f t="shared" si="90"/>
        <v/>
      </c>
      <c r="M1181" s="37" t="str">
        <f t="shared" si="91"/>
        <v/>
      </c>
      <c r="N1181" s="37" t="str">
        <f t="shared" si="92"/>
        <v/>
      </c>
      <c r="O1181" s="37" t="str">
        <f t="shared" si="94"/>
        <v/>
      </c>
      <c r="P1181" s="37" t="str">
        <f t="shared" si="93"/>
        <v>19年月日</v>
      </c>
    </row>
    <row r="1182" spans="12:16" x14ac:dyDescent="0.4">
      <c r="L1182" s="37" t="str">
        <f t="shared" si="90"/>
        <v/>
      </c>
      <c r="M1182" s="37" t="str">
        <f t="shared" si="91"/>
        <v/>
      </c>
      <c r="N1182" s="37" t="str">
        <f t="shared" si="92"/>
        <v/>
      </c>
      <c r="O1182" s="37" t="str">
        <f t="shared" si="94"/>
        <v/>
      </c>
      <c r="P1182" s="37" t="str">
        <f t="shared" si="93"/>
        <v>19年月日</v>
      </c>
    </row>
    <row r="1183" spans="12:16" x14ac:dyDescent="0.4">
      <c r="L1183" s="37" t="str">
        <f t="shared" si="90"/>
        <v/>
      </c>
      <c r="M1183" s="37" t="str">
        <f t="shared" si="91"/>
        <v/>
      </c>
      <c r="N1183" s="37" t="str">
        <f t="shared" si="92"/>
        <v/>
      </c>
      <c r="O1183" s="37" t="str">
        <f t="shared" si="94"/>
        <v/>
      </c>
      <c r="P1183" s="37" t="str">
        <f t="shared" si="93"/>
        <v>19年月日</v>
      </c>
    </row>
    <row r="1184" spans="12:16" x14ac:dyDescent="0.4">
      <c r="L1184" s="37" t="str">
        <f t="shared" si="90"/>
        <v/>
      </c>
      <c r="M1184" s="37" t="str">
        <f t="shared" si="91"/>
        <v/>
      </c>
      <c r="N1184" s="37" t="str">
        <f t="shared" si="92"/>
        <v/>
      </c>
      <c r="O1184" s="37" t="str">
        <f t="shared" si="94"/>
        <v/>
      </c>
      <c r="P1184" s="37" t="str">
        <f t="shared" si="93"/>
        <v>19年月日</v>
      </c>
    </row>
    <row r="1185" spans="12:16" x14ac:dyDescent="0.4">
      <c r="L1185" s="37" t="str">
        <f t="shared" si="90"/>
        <v/>
      </c>
      <c r="M1185" s="37" t="str">
        <f t="shared" si="91"/>
        <v/>
      </c>
      <c r="N1185" s="37" t="str">
        <f t="shared" si="92"/>
        <v/>
      </c>
      <c r="O1185" s="37" t="str">
        <f t="shared" si="94"/>
        <v/>
      </c>
      <c r="P1185" s="37" t="str">
        <f t="shared" si="93"/>
        <v>19年月日</v>
      </c>
    </row>
    <row r="1186" spans="12:16" x14ac:dyDescent="0.4">
      <c r="L1186" s="37" t="str">
        <f t="shared" si="90"/>
        <v/>
      </c>
      <c r="M1186" s="37" t="str">
        <f t="shared" si="91"/>
        <v/>
      </c>
      <c r="N1186" s="37" t="str">
        <f t="shared" si="92"/>
        <v/>
      </c>
      <c r="O1186" s="37" t="str">
        <f t="shared" si="94"/>
        <v/>
      </c>
      <c r="P1186" s="37" t="str">
        <f t="shared" si="93"/>
        <v>19年月日</v>
      </c>
    </row>
    <row r="1187" spans="12:16" x14ac:dyDescent="0.4">
      <c r="L1187" s="37" t="str">
        <f t="shared" si="90"/>
        <v/>
      </c>
      <c r="M1187" s="37" t="str">
        <f t="shared" si="91"/>
        <v/>
      </c>
      <c r="N1187" s="37" t="str">
        <f t="shared" si="92"/>
        <v/>
      </c>
      <c r="O1187" s="37" t="str">
        <f t="shared" si="94"/>
        <v/>
      </c>
      <c r="P1187" s="37" t="str">
        <f t="shared" si="93"/>
        <v>19年月日</v>
      </c>
    </row>
    <row r="1188" spans="12:16" x14ac:dyDescent="0.4">
      <c r="L1188" s="37" t="str">
        <f t="shared" si="90"/>
        <v/>
      </c>
      <c r="M1188" s="37" t="str">
        <f t="shared" si="91"/>
        <v/>
      </c>
      <c r="N1188" s="37" t="str">
        <f t="shared" si="92"/>
        <v/>
      </c>
      <c r="O1188" s="37" t="str">
        <f t="shared" si="94"/>
        <v/>
      </c>
      <c r="P1188" s="37" t="str">
        <f t="shared" si="93"/>
        <v>19年月日</v>
      </c>
    </row>
    <row r="1189" spans="12:16" x14ac:dyDescent="0.4">
      <c r="L1189" s="37" t="str">
        <f t="shared" si="90"/>
        <v/>
      </c>
      <c r="M1189" s="37" t="str">
        <f t="shared" si="91"/>
        <v/>
      </c>
      <c r="N1189" s="37" t="str">
        <f t="shared" si="92"/>
        <v/>
      </c>
      <c r="O1189" s="37" t="str">
        <f t="shared" si="94"/>
        <v/>
      </c>
      <c r="P1189" s="37" t="str">
        <f t="shared" si="93"/>
        <v>19年月日</v>
      </c>
    </row>
    <row r="1190" spans="12:16" x14ac:dyDescent="0.4">
      <c r="L1190" s="37" t="str">
        <f t="shared" si="90"/>
        <v/>
      </c>
      <c r="M1190" s="37" t="str">
        <f t="shared" si="91"/>
        <v/>
      </c>
      <c r="N1190" s="37" t="str">
        <f t="shared" si="92"/>
        <v/>
      </c>
      <c r="O1190" s="37" t="str">
        <f t="shared" si="94"/>
        <v/>
      </c>
      <c r="P1190" s="37" t="str">
        <f t="shared" si="93"/>
        <v>19年月日</v>
      </c>
    </row>
    <row r="1191" spans="12:16" x14ac:dyDescent="0.4">
      <c r="L1191" s="37" t="str">
        <f t="shared" si="90"/>
        <v/>
      </c>
      <c r="M1191" s="37" t="str">
        <f t="shared" si="91"/>
        <v/>
      </c>
      <c r="N1191" s="37" t="str">
        <f t="shared" si="92"/>
        <v/>
      </c>
      <c r="O1191" s="37" t="str">
        <f t="shared" si="94"/>
        <v/>
      </c>
      <c r="P1191" s="37" t="str">
        <f t="shared" si="93"/>
        <v>19年月日</v>
      </c>
    </row>
    <row r="1192" spans="12:16" x14ac:dyDescent="0.4">
      <c r="L1192" s="37" t="str">
        <f t="shared" si="90"/>
        <v/>
      </c>
      <c r="M1192" s="37" t="str">
        <f t="shared" si="91"/>
        <v/>
      </c>
      <c r="N1192" s="37" t="str">
        <f t="shared" si="92"/>
        <v/>
      </c>
      <c r="O1192" s="37" t="str">
        <f t="shared" si="94"/>
        <v/>
      </c>
      <c r="P1192" s="37" t="str">
        <f t="shared" si="93"/>
        <v>19年月日</v>
      </c>
    </row>
    <row r="1193" spans="12:16" x14ac:dyDescent="0.4">
      <c r="L1193" s="37" t="str">
        <f t="shared" si="90"/>
        <v/>
      </c>
      <c r="M1193" s="37" t="str">
        <f t="shared" si="91"/>
        <v/>
      </c>
      <c r="N1193" s="37" t="str">
        <f t="shared" si="92"/>
        <v/>
      </c>
      <c r="O1193" s="37" t="str">
        <f t="shared" si="94"/>
        <v/>
      </c>
      <c r="P1193" s="37" t="str">
        <f t="shared" si="93"/>
        <v>19年月日</v>
      </c>
    </row>
    <row r="1194" spans="12:16" x14ac:dyDescent="0.4">
      <c r="L1194" s="37" t="str">
        <f t="shared" si="90"/>
        <v/>
      </c>
      <c r="M1194" s="37" t="str">
        <f t="shared" si="91"/>
        <v/>
      </c>
      <c r="N1194" s="37" t="str">
        <f t="shared" si="92"/>
        <v/>
      </c>
      <c r="O1194" s="37" t="str">
        <f t="shared" si="94"/>
        <v/>
      </c>
      <c r="P1194" s="37" t="str">
        <f t="shared" si="93"/>
        <v>19年月日</v>
      </c>
    </row>
    <row r="1195" spans="12:16" x14ac:dyDescent="0.4">
      <c r="L1195" s="37" t="str">
        <f t="shared" si="90"/>
        <v/>
      </c>
      <c r="M1195" s="37" t="str">
        <f t="shared" si="91"/>
        <v/>
      </c>
      <c r="N1195" s="37" t="str">
        <f t="shared" si="92"/>
        <v/>
      </c>
      <c r="O1195" s="37" t="str">
        <f t="shared" si="94"/>
        <v/>
      </c>
      <c r="P1195" s="37" t="str">
        <f t="shared" si="93"/>
        <v>19年月日</v>
      </c>
    </row>
    <row r="1196" spans="12:16" x14ac:dyDescent="0.4">
      <c r="L1196" s="37" t="str">
        <f t="shared" si="90"/>
        <v/>
      </c>
      <c r="M1196" s="37" t="str">
        <f t="shared" si="91"/>
        <v/>
      </c>
      <c r="N1196" s="37" t="str">
        <f t="shared" si="92"/>
        <v/>
      </c>
      <c r="O1196" s="37" t="str">
        <f t="shared" si="94"/>
        <v/>
      </c>
      <c r="P1196" s="37" t="str">
        <f t="shared" si="93"/>
        <v>19年月日</v>
      </c>
    </row>
    <row r="1197" spans="12:16" x14ac:dyDescent="0.4">
      <c r="L1197" s="37" t="str">
        <f t="shared" si="90"/>
        <v/>
      </c>
      <c r="M1197" s="37" t="str">
        <f t="shared" si="91"/>
        <v/>
      </c>
      <c r="N1197" s="37" t="str">
        <f t="shared" si="92"/>
        <v/>
      </c>
      <c r="O1197" s="37" t="str">
        <f t="shared" si="94"/>
        <v/>
      </c>
      <c r="P1197" s="37" t="str">
        <f t="shared" si="93"/>
        <v>19年月日</v>
      </c>
    </row>
    <row r="1198" spans="12:16" x14ac:dyDescent="0.4">
      <c r="L1198" s="37" t="str">
        <f t="shared" si="90"/>
        <v/>
      </c>
      <c r="M1198" s="37" t="str">
        <f t="shared" si="91"/>
        <v/>
      </c>
      <c r="N1198" s="37" t="str">
        <f t="shared" si="92"/>
        <v/>
      </c>
      <c r="O1198" s="37" t="str">
        <f t="shared" si="94"/>
        <v/>
      </c>
      <c r="P1198" s="37" t="str">
        <f t="shared" si="93"/>
        <v>19年月日</v>
      </c>
    </row>
    <row r="1199" spans="12:16" x14ac:dyDescent="0.4">
      <c r="L1199" s="37" t="str">
        <f t="shared" si="90"/>
        <v/>
      </c>
      <c r="M1199" s="37" t="str">
        <f t="shared" si="91"/>
        <v/>
      </c>
      <c r="N1199" s="37" t="str">
        <f t="shared" si="92"/>
        <v/>
      </c>
      <c r="O1199" s="37" t="str">
        <f t="shared" si="94"/>
        <v/>
      </c>
      <c r="P1199" s="37" t="str">
        <f t="shared" si="93"/>
        <v>19年月日</v>
      </c>
    </row>
    <row r="1200" spans="12:16" x14ac:dyDescent="0.4">
      <c r="L1200" s="37" t="str">
        <f t="shared" si="90"/>
        <v/>
      </c>
      <c r="M1200" s="37" t="str">
        <f t="shared" si="91"/>
        <v/>
      </c>
      <c r="N1200" s="37" t="str">
        <f t="shared" si="92"/>
        <v/>
      </c>
      <c r="O1200" s="37" t="str">
        <f t="shared" si="94"/>
        <v/>
      </c>
      <c r="P1200" s="37" t="str">
        <f t="shared" si="93"/>
        <v>19年月日</v>
      </c>
    </row>
    <row r="1201" spans="12:16" x14ac:dyDescent="0.4">
      <c r="L1201" s="37" t="str">
        <f t="shared" si="90"/>
        <v/>
      </c>
      <c r="M1201" s="37" t="str">
        <f t="shared" si="91"/>
        <v/>
      </c>
      <c r="N1201" s="37" t="str">
        <f t="shared" si="92"/>
        <v/>
      </c>
      <c r="O1201" s="37" t="str">
        <f t="shared" si="94"/>
        <v/>
      </c>
      <c r="P1201" s="37" t="str">
        <f t="shared" si="93"/>
        <v>19年月日</v>
      </c>
    </row>
    <row r="1202" spans="12:16" x14ac:dyDescent="0.4">
      <c r="L1202" s="37" t="str">
        <f t="shared" si="90"/>
        <v/>
      </c>
      <c r="M1202" s="37" t="str">
        <f t="shared" si="91"/>
        <v/>
      </c>
      <c r="N1202" s="37" t="str">
        <f t="shared" si="92"/>
        <v/>
      </c>
      <c r="O1202" s="37" t="str">
        <f t="shared" si="94"/>
        <v/>
      </c>
      <c r="P1202" s="37" t="str">
        <f t="shared" si="93"/>
        <v>19年月日</v>
      </c>
    </row>
    <row r="1203" spans="12:16" x14ac:dyDescent="0.4">
      <c r="L1203" s="37" t="str">
        <f t="shared" si="90"/>
        <v/>
      </c>
      <c r="M1203" s="37" t="str">
        <f t="shared" si="91"/>
        <v/>
      </c>
      <c r="N1203" s="37" t="str">
        <f t="shared" si="92"/>
        <v/>
      </c>
      <c r="O1203" s="37" t="str">
        <f t="shared" si="94"/>
        <v/>
      </c>
      <c r="P1203" s="37" t="str">
        <f t="shared" si="93"/>
        <v>19年月日</v>
      </c>
    </row>
    <row r="1204" spans="12:16" x14ac:dyDescent="0.4">
      <c r="L1204" s="37" t="str">
        <f t="shared" si="90"/>
        <v/>
      </c>
      <c r="M1204" s="37" t="str">
        <f t="shared" si="91"/>
        <v/>
      </c>
      <c r="N1204" s="37" t="str">
        <f t="shared" si="92"/>
        <v/>
      </c>
      <c r="O1204" s="37" t="str">
        <f t="shared" si="94"/>
        <v/>
      </c>
      <c r="P1204" s="37" t="str">
        <f t="shared" si="93"/>
        <v>19年月日</v>
      </c>
    </row>
    <row r="1205" spans="12:16" x14ac:dyDescent="0.4">
      <c r="L1205" s="37" t="str">
        <f t="shared" si="90"/>
        <v/>
      </c>
      <c r="M1205" s="37" t="str">
        <f t="shared" si="91"/>
        <v/>
      </c>
      <c r="N1205" s="37" t="str">
        <f t="shared" si="92"/>
        <v/>
      </c>
      <c r="O1205" s="37" t="str">
        <f t="shared" si="94"/>
        <v/>
      </c>
      <c r="P1205" s="37" t="str">
        <f t="shared" si="93"/>
        <v>19年月日</v>
      </c>
    </row>
    <row r="1206" spans="12:16" x14ac:dyDescent="0.4">
      <c r="L1206" s="37" t="str">
        <f t="shared" si="90"/>
        <v/>
      </c>
      <c r="M1206" s="37" t="str">
        <f t="shared" si="91"/>
        <v/>
      </c>
      <c r="N1206" s="37" t="str">
        <f t="shared" si="92"/>
        <v/>
      </c>
      <c r="O1206" s="37" t="str">
        <f t="shared" si="94"/>
        <v/>
      </c>
      <c r="P1206" s="37" t="str">
        <f t="shared" si="93"/>
        <v>19年月日</v>
      </c>
    </row>
    <row r="1207" spans="12:16" x14ac:dyDescent="0.4">
      <c r="L1207" s="37" t="str">
        <f t="shared" si="90"/>
        <v/>
      </c>
      <c r="M1207" s="37" t="str">
        <f t="shared" si="91"/>
        <v/>
      </c>
      <c r="N1207" s="37" t="str">
        <f t="shared" si="92"/>
        <v/>
      </c>
      <c r="O1207" s="37" t="str">
        <f t="shared" si="94"/>
        <v/>
      </c>
      <c r="P1207" s="37" t="str">
        <f t="shared" si="93"/>
        <v>19年月日</v>
      </c>
    </row>
    <row r="1208" spans="12:16" x14ac:dyDescent="0.4">
      <c r="L1208" s="37" t="str">
        <f t="shared" si="90"/>
        <v/>
      </c>
      <c r="M1208" s="37" t="str">
        <f t="shared" si="91"/>
        <v/>
      </c>
      <c r="N1208" s="37" t="str">
        <f t="shared" si="92"/>
        <v/>
      </c>
      <c r="O1208" s="37" t="str">
        <f t="shared" si="94"/>
        <v/>
      </c>
      <c r="P1208" s="37" t="str">
        <f t="shared" si="93"/>
        <v>19年月日</v>
      </c>
    </row>
    <row r="1209" spans="12:16" x14ac:dyDescent="0.4">
      <c r="L1209" s="37" t="str">
        <f t="shared" si="90"/>
        <v/>
      </c>
      <c r="M1209" s="37" t="str">
        <f t="shared" si="91"/>
        <v/>
      </c>
      <c r="N1209" s="37" t="str">
        <f t="shared" si="92"/>
        <v/>
      </c>
      <c r="O1209" s="37" t="str">
        <f t="shared" si="94"/>
        <v/>
      </c>
      <c r="P1209" s="37" t="str">
        <f t="shared" si="93"/>
        <v>19年月日</v>
      </c>
    </row>
    <row r="1210" spans="12:16" x14ac:dyDescent="0.4">
      <c r="L1210" s="37" t="str">
        <f t="shared" si="90"/>
        <v/>
      </c>
      <c r="M1210" s="37" t="str">
        <f t="shared" si="91"/>
        <v/>
      </c>
      <c r="N1210" s="37" t="str">
        <f t="shared" si="92"/>
        <v/>
      </c>
      <c r="O1210" s="37" t="str">
        <f t="shared" si="94"/>
        <v/>
      </c>
      <c r="P1210" s="37" t="str">
        <f t="shared" si="93"/>
        <v>19年月日</v>
      </c>
    </row>
    <row r="1211" spans="12:16" x14ac:dyDescent="0.4">
      <c r="L1211" s="37" t="str">
        <f t="shared" si="90"/>
        <v/>
      </c>
      <c r="M1211" s="37" t="str">
        <f t="shared" si="91"/>
        <v/>
      </c>
      <c r="N1211" s="37" t="str">
        <f t="shared" si="92"/>
        <v/>
      </c>
      <c r="O1211" s="37" t="str">
        <f t="shared" si="94"/>
        <v/>
      </c>
      <c r="P1211" s="37" t="str">
        <f t="shared" si="93"/>
        <v>19年月日</v>
      </c>
    </row>
    <row r="1212" spans="12:16" x14ac:dyDescent="0.4">
      <c r="L1212" s="37" t="str">
        <f t="shared" si="90"/>
        <v/>
      </c>
      <c r="M1212" s="37" t="str">
        <f t="shared" si="91"/>
        <v/>
      </c>
      <c r="N1212" s="37" t="str">
        <f t="shared" si="92"/>
        <v/>
      </c>
      <c r="O1212" s="37" t="str">
        <f t="shared" si="94"/>
        <v/>
      </c>
      <c r="P1212" s="37" t="str">
        <f t="shared" si="93"/>
        <v>19年月日</v>
      </c>
    </row>
    <row r="1213" spans="12:16" x14ac:dyDescent="0.4">
      <c r="L1213" s="37" t="str">
        <f t="shared" si="90"/>
        <v/>
      </c>
      <c r="M1213" s="37" t="str">
        <f t="shared" si="91"/>
        <v/>
      </c>
      <c r="N1213" s="37" t="str">
        <f t="shared" si="92"/>
        <v/>
      </c>
      <c r="O1213" s="37" t="str">
        <f t="shared" si="94"/>
        <v/>
      </c>
      <c r="P1213" s="37" t="str">
        <f t="shared" si="93"/>
        <v>19年月日</v>
      </c>
    </row>
    <row r="1214" spans="12:16" x14ac:dyDescent="0.4">
      <c r="L1214" s="37" t="str">
        <f t="shared" si="90"/>
        <v/>
      </c>
      <c r="M1214" s="37" t="str">
        <f t="shared" si="91"/>
        <v/>
      </c>
      <c r="N1214" s="37" t="str">
        <f t="shared" si="92"/>
        <v/>
      </c>
      <c r="O1214" s="37" t="str">
        <f t="shared" si="94"/>
        <v/>
      </c>
      <c r="P1214" s="37" t="str">
        <f t="shared" si="93"/>
        <v>19年月日</v>
      </c>
    </row>
    <row r="1215" spans="12:16" x14ac:dyDescent="0.4">
      <c r="L1215" s="37" t="str">
        <f t="shared" si="90"/>
        <v/>
      </c>
      <c r="M1215" s="37" t="str">
        <f t="shared" si="91"/>
        <v/>
      </c>
      <c r="N1215" s="37" t="str">
        <f t="shared" si="92"/>
        <v/>
      </c>
      <c r="O1215" s="37" t="str">
        <f t="shared" si="94"/>
        <v/>
      </c>
      <c r="P1215" s="37" t="str">
        <f t="shared" si="93"/>
        <v>19年月日</v>
      </c>
    </row>
    <row r="1216" spans="12:16" x14ac:dyDescent="0.4">
      <c r="L1216" s="37" t="str">
        <f t="shared" si="90"/>
        <v/>
      </c>
      <c r="M1216" s="37" t="str">
        <f t="shared" si="91"/>
        <v/>
      </c>
      <c r="N1216" s="37" t="str">
        <f t="shared" si="92"/>
        <v/>
      </c>
      <c r="O1216" s="37" t="str">
        <f t="shared" si="94"/>
        <v/>
      </c>
      <c r="P1216" s="37" t="str">
        <f t="shared" si="93"/>
        <v>19年月日</v>
      </c>
    </row>
    <row r="1217" spans="12:16" x14ac:dyDescent="0.4">
      <c r="L1217" s="37" t="str">
        <f t="shared" si="90"/>
        <v/>
      </c>
      <c r="M1217" s="37" t="str">
        <f t="shared" si="91"/>
        <v/>
      </c>
      <c r="N1217" s="37" t="str">
        <f t="shared" si="92"/>
        <v/>
      </c>
      <c r="O1217" s="37" t="str">
        <f t="shared" si="94"/>
        <v/>
      </c>
      <c r="P1217" s="37" t="str">
        <f t="shared" si="93"/>
        <v>19年月日</v>
      </c>
    </row>
    <row r="1218" spans="12:16" x14ac:dyDescent="0.4">
      <c r="L1218" s="37" t="str">
        <f t="shared" si="90"/>
        <v/>
      </c>
      <c r="M1218" s="37" t="str">
        <f t="shared" si="91"/>
        <v/>
      </c>
      <c r="N1218" s="37" t="str">
        <f t="shared" si="92"/>
        <v/>
      </c>
      <c r="O1218" s="37" t="str">
        <f t="shared" si="94"/>
        <v/>
      </c>
      <c r="P1218" s="37" t="str">
        <f t="shared" si="93"/>
        <v>19年月日</v>
      </c>
    </row>
    <row r="1219" spans="12:16" x14ac:dyDescent="0.4">
      <c r="L1219" s="37" t="str">
        <f t="shared" ref="L1219:L1282" si="95">IF($A1219="","",$D1219&amp;" ("&amp;$G1219&amp;")")</f>
        <v/>
      </c>
      <c r="M1219" s="37" t="str">
        <f t="shared" ref="M1219:M1282" si="96">IF($A1219="","",LEFT($F1219,2))</f>
        <v/>
      </c>
      <c r="N1219" s="37" t="str">
        <f t="shared" ref="N1219:N1282" si="97">IF($A1219="","",$J1219&amp;" "&amp;$I1219&amp;" ("&amp;$M1219&amp;")")</f>
        <v/>
      </c>
      <c r="O1219" s="37" t="str">
        <f t="shared" si="94"/>
        <v/>
      </c>
      <c r="P1219" s="37" t="str">
        <f t="shared" ref="P1219:P1282" si="98">IF(LEFT($F1219,1)="0","20","19")&amp;LEFT($F1219,2)&amp;"年"&amp;MID($F1219,3,2)&amp;"月"&amp;RIGHT($F1219,2)&amp;"日"</f>
        <v>19年月日</v>
      </c>
    </row>
    <row r="1220" spans="12:16" x14ac:dyDescent="0.4">
      <c r="L1220" s="37" t="str">
        <f t="shared" si="95"/>
        <v/>
      </c>
      <c r="M1220" s="37" t="str">
        <f t="shared" si="96"/>
        <v/>
      </c>
      <c r="N1220" s="37" t="str">
        <f t="shared" si="97"/>
        <v/>
      </c>
      <c r="O1220" s="37" t="str">
        <f t="shared" ref="O1220:O1283" si="99">IF($A1220="","",$O1219+1)</f>
        <v/>
      </c>
      <c r="P1220" s="37" t="str">
        <f t="shared" si="98"/>
        <v>19年月日</v>
      </c>
    </row>
    <row r="1221" spans="12:16" x14ac:dyDescent="0.4">
      <c r="L1221" s="37" t="str">
        <f t="shared" si="95"/>
        <v/>
      </c>
      <c r="M1221" s="37" t="str">
        <f t="shared" si="96"/>
        <v/>
      </c>
      <c r="N1221" s="37" t="str">
        <f t="shared" si="97"/>
        <v/>
      </c>
      <c r="O1221" s="37" t="str">
        <f t="shared" si="99"/>
        <v/>
      </c>
      <c r="P1221" s="37" t="str">
        <f t="shared" si="98"/>
        <v>19年月日</v>
      </c>
    </row>
    <row r="1222" spans="12:16" x14ac:dyDescent="0.4">
      <c r="L1222" s="37" t="str">
        <f t="shared" si="95"/>
        <v/>
      </c>
      <c r="M1222" s="37" t="str">
        <f t="shared" si="96"/>
        <v/>
      </c>
      <c r="N1222" s="37" t="str">
        <f t="shared" si="97"/>
        <v/>
      </c>
      <c r="O1222" s="37" t="str">
        <f t="shared" si="99"/>
        <v/>
      </c>
      <c r="P1222" s="37" t="str">
        <f t="shared" si="98"/>
        <v>19年月日</v>
      </c>
    </row>
    <row r="1223" spans="12:16" x14ac:dyDescent="0.4">
      <c r="L1223" s="37" t="str">
        <f t="shared" si="95"/>
        <v/>
      </c>
      <c r="M1223" s="37" t="str">
        <f t="shared" si="96"/>
        <v/>
      </c>
      <c r="N1223" s="37" t="str">
        <f t="shared" si="97"/>
        <v/>
      </c>
      <c r="O1223" s="37" t="str">
        <f t="shared" si="99"/>
        <v/>
      </c>
      <c r="P1223" s="37" t="str">
        <f t="shared" si="98"/>
        <v>19年月日</v>
      </c>
    </row>
    <row r="1224" spans="12:16" x14ac:dyDescent="0.4">
      <c r="L1224" s="37" t="str">
        <f t="shared" si="95"/>
        <v/>
      </c>
      <c r="M1224" s="37" t="str">
        <f t="shared" si="96"/>
        <v/>
      </c>
      <c r="N1224" s="37" t="str">
        <f t="shared" si="97"/>
        <v/>
      </c>
      <c r="O1224" s="37" t="str">
        <f t="shared" si="99"/>
        <v/>
      </c>
      <c r="P1224" s="37" t="str">
        <f t="shared" si="98"/>
        <v>19年月日</v>
      </c>
    </row>
    <row r="1225" spans="12:16" x14ac:dyDescent="0.4">
      <c r="L1225" s="37" t="str">
        <f t="shared" si="95"/>
        <v/>
      </c>
      <c r="M1225" s="37" t="str">
        <f t="shared" si="96"/>
        <v/>
      </c>
      <c r="N1225" s="37" t="str">
        <f t="shared" si="97"/>
        <v/>
      </c>
      <c r="O1225" s="37" t="str">
        <f t="shared" si="99"/>
        <v/>
      </c>
      <c r="P1225" s="37" t="str">
        <f t="shared" si="98"/>
        <v>19年月日</v>
      </c>
    </row>
    <row r="1226" spans="12:16" x14ac:dyDescent="0.4">
      <c r="L1226" s="37" t="str">
        <f t="shared" si="95"/>
        <v/>
      </c>
      <c r="M1226" s="37" t="str">
        <f t="shared" si="96"/>
        <v/>
      </c>
      <c r="N1226" s="37" t="str">
        <f t="shared" si="97"/>
        <v/>
      </c>
      <c r="O1226" s="37" t="str">
        <f t="shared" si="99"/>
        <v/>
      </c>
      <c r="P1226" s="37" t="str">
        <f t="shared" si="98"/>
        <v>19年月日</v>
      </c>
    </row>
    <row r="1227" spans="12:16" x14ac:dyDescent="0.4">
      <c r="L1227" s="37" t="str">
        <f t="shared" si="95"/>
        <v/>
      </c>
      <c r="M1227" s="37" t="str">
        <f t="shared" si="96"/>
        <v/>
      </c>
      <c r="N1227" s="37" t="str">
        <f t="shared" si="97"/>
        <v/>
      </c>
      <c r="O1227" s="37" t="str">
        <f t="shared" si="99"/>
        <v/>
      </c>
      <c r="P1227" s="37" t="str">
        <f t="shared" si="98"/>
        <v>19年月日</v>
      </c>
    </row>
    <row r="1228" spans="12:16" x14ac:dyDescent="0.4">
      <c r="L1228" s="37" t="str">
        <f t="shared" si="95"/>
        <v/>
      </c>
      <c r="M1228" s="37" t="str">
        <f t="shared" si="96"/>
        <v/>
      </c>
      <c r="N1228" s="37" t="str">
        <f t="shared" si="97"/>
        <v/>
      </c>
      <c r="O1228" s="37" t="str">
        <f t="shared" si="99"/>
        <v/>
      </c>
      <c r="P1228" s="37" t="str">
        <f t="shared" si="98"/>
        <v>19年月日</v>
      </c>
    </row>
    <row r="1229" spans="12:16" x14ac:dyDescent="0.4">
      <c r="L1229" s="37" t="str">
        <f t="shared" si="95"/>
        <v/>
      </c>
      <c r="M1229" s="37" t="str">
        <f t="shared" si="96"/>
        <v/>
      </c>
      <c r="N1229" s="37" t="str">
        <f t="shared" si="97"/>
        <v/>
      </c>
      <c r="O1229" s="37" t="str">
        <f t="shared" si="99"/>
        <v/>
      </c>
      <c r="P1229" s="37" t="str">
        <f t="shared" si="98"/>
        <v>19年月日</v>
      </c>
    </row>
    <row r="1230" spans="12:16" x14ac:dyDescent="0.4">
      <c r="L1230" s="37" t="str">
        <f t="shared" si="95"/>
        <v/>
      </c>
      <c r="M1230" s="37" t="str">
        <f t="shared" si="96"/>
        <v/>
      </c>
      <c r="N1230" s="37" t="str">
        <f t="shared" si="97"/>
        <v/>
      </c>
      <c r="O1230" s="37" t="str">
        <f t="shared" si="99"/>
        <v/>
      </c>
      <c r="P1230" s="37" t="str">
        <f t="shared" si="98"/>
        <v>19年月日</v>
      </c>
    </row>
    <row r="1231" spans="12:16" x14ac:dyDescent="0.4">
      <c r="L1231" s="37" t="str">
        <f t="shared" si="95"/>
        <v/>
      </c>
      <c r="M1231" s="37" t="str">
        <f t="shared" si="96"/>
        <v/>
      </c>
      <c r="N1231" s="37" t="str">
        <f t="shared" si="97"/>
        <v/>
      </c>
      <c r="O1231" s="37" t="str">
        <f t="shared" si="99"/>
        <v/>
      </c>
      <c r="P1231" s="37" t="str">
        <f t="shared" si="98"/>
        <v>19年月日</v>
      </c>
    </row>
    <row r="1232" spans="12:16" x14ac:dyDescent="0.4">
      <c r="L1232" s="37" t="str">
        <f t="shared" si="95"/>
        <v/>
      </c>
      <c r="M1232" s="37" t="str">
        <f t="shared" si="96"/>
        <v/>
      </c>
      <c r="N1232" s="37" t="str">
        <f t="shared" si="97"/>
        <v/>
      </c>
      <c r="O1232" s="37" t="str">
        <f t="shared" si="99"/>
        <v/>
      </c>
      <c r="P1232" s="37" t="str">
        <f t="shared" si="98"/>
        <v>19年月日</v>
      </c>
    </row>
    <row r="1233" spans="12:16" x14ac:dyDescent="0.4">
      <c r="L1233" s="37" t="str">
        <f t="shared" si="95"/>
        <v/>
      </c>
      <c r="M1233" s="37" t="str">
        <f t="shared" si="96"/>
        <v/>
      </c>
      <c r="N1233" s="37" t="str">
        <f t="shared" si="97"/>
        <v/>
      </c>
      <c r="O1233" s="37" t="str">
        <f t="shared" si="99"/>
        <v/>
      </c>
      <c r="P1233" s="37" t="str">
        <f t="shared" si="98"/>
        <v>19年月日</v>
      </c>
    </row>
    <row r="1234" spans="12:16" x14ac:dyDescent="0.4">
      <c r="L1234" s="37" t="str">
        <f t="shared" si="95"/>
        <v/>
      </c>
      <c r="M1234" s="37" t="str">
        <f t="shared" si="96"/>
        <v/>
      </c>
      <c r="N1234" s="37" t="str">
        <f t="shared" si="97"/>
        <v/>
      </c>
      <c r="O1234" s="37" t="str">
        <f t="shared" si="99"/>
        <v/>
      </c>
      <c r="P1234" s="37" t="str">
        <f t="shared" si="98"/>
        <v>19年月日</v>
      </c>
    </row>
    <row r="1235" spans="12:16" x14ac:dyDescent="0.4">
      <c r="L1235" s="37" t="str">
        <f t="shared" si="95"/>
        <v/>
      </c>
      <c r="M1235" s="37" t="str">
        <f t="shared" si="96"/>
        <v/>
      </c>
      <c r="N1235" s="37" t="str">
        <f t="shared" si="97"/>
        <v/>
      </c>
      <c r="O1235" s="37" t="str">
        <f t="shared" si="99"/>
        <v/>
      </c>
      <c r="P1235" s="37" t="str">
        <f t="shared" si="98"/>
        <v>19年月日</v>
      </c>
    </row>
    <row r="1236" spans="12:16" x14ac:dyDescent="0.4">
      <c r="L1236" s="37" t="str">
        <f t="shared" si="95"/>
        <v/>
      </c>
      <c r="M1236" s="37" t="str">
        <f t="shared" si="96"/>
        <v/>
      </c>
      <c r="N1236" s="37" t="str">
        <f t="shared" si="97"/>
        <v/>
      </c>
      <c r="O1236" s="37" t="str">
        <f t="shared" si="99"/>
        <v/>
      </c>
      <c r="P1236" s="37" t="str">
        <f t="shared" si="98"/>
        <v>19年月日</v>
      </c>
    </row>
    <row r="1237" spans="12:16" x14ac:dyDescent="0.4">
      <c r="L1237" s="37" t="str">
        <f t="shared" si="95"/>
        <v/>
      </c>
      <c r="M1237" s="37" t="str">
        <f t="shared" si="96"/>
        <v/>
      </c>
      <c r="N1237" s="37" t="str">
        <f t="shared" si="97"/>
        <v/>
      </c>
      <c r="O1237" s="37" t="str">
        <f t="shared" si="99"/>
        <v/>
      </c>
      <c r="P1237" s="37" t="str">
        <f t="shared" si="98"/>
        <v>19年月日</v>
      </c>
    </row>
    <row r="1238" spans="12:16" x14ac:dyDescent="0.4">
      <c r="L1238" s="37" t="str">
        <f t="shared" si="95"/>
        <v/>
      </c>
      <c r="M1238" s="37" t="str">
        <f t="shared" si="96"/>
        <v/>
      </c>
      <c r="N1238" s="37" t="str">
        <f t="shared" si="97"/>
        <v/>
      </c>
      <c r="O1238" s="37" t="str">
        <f t="shared" si="99"/>
        <v/>
      </c>
      <c r="P1238" s="37" t="str">
        <f t="shared" si="98"/>
        <v>19年月日</v>
      </c>
    </row>
    <row r="1239" spans="12:16" x14ac:dyDescent="0.4">
      <c r="L1239" s="37" t="str">
        <f t="shared" si="95"/>
        <v/>
      </c>
      <c r="M1239" s="37" t="str">
        <f t="shared" si="96"/>
        <v/>
      </c>
      <c r="N1239" s="37" t="str">
        <f t="shared" si="97"/>
        <v/>
      </c>
      <c r="O1239" s="37" t="str">
        <f t="shared" si="99"/>
        <v/>
      </c>
      <c r="P1239" s="37" t="str">
        <f t="shared" si="98"/>
        <v>19年月日</v>
      </c>
    </row>
    <row r="1240" spans="12:16" x14ac:dyDescent="0.4">
      <c r="L1240" s="37" t="str">
        <f t="shared" si="95"/>
        <v/>
      </c>
      <c r="M1240" s="37" t="str">
        <f t="shared" si="96"/>
        <v/>
      </c>
      <c r="N1240" s="37" t="str">
        <f t="shared" si="97"/>
        <v/>
      </c>
      <c r="O1240" s="37" t="str">
        <f t="shared" si="99"/>
        <v/>
      </c>
      <c r="P1240" s="37" t="str">
        <f t="shared" si="98"/>
        <v>19年月日</v>
      </c>
    </row>
    <row r="1241" spans="12:16" x14ac:dyDescent="0.4">
      <c r="L1241" s="37" t="str">
        <f t="shared" si="95"/>
        <v/>
      </c>
      <c r="M1241" s="37" t="str">
        <f t="shared" si="96"/>
        <v/>
      </c>
      <c r="N1241" s="37" t="str">
        <f t="shared" si="97"/>
        <v/>
      </c>
      <c r="O1241" s="37" t="str">
        <f t="shared" si="99"/>
        <v/>
      </c>
      <c r="P1241" s="37" t="str">
        <f t="shared" si="98"/>
        <v>19年月日</v>
      </c>
    </row>
    <row r="1242" spans="12:16" x14ac:dyDescent="0.4">
      <c r="L1242" s="37" t="str">
        <f t="shared" si="95"/>
        <v/>
      </c>
      <c r="M1242" s="37" t="str">
        <f t="shared" si="96"/>
        <v/>
      </c>
      <c r="N1242" s="37" t="str">
        <f t="shared" si="97"/>
        <v/>
      </c>
      <c r="O1242" s="37" t="str">
        <f t="shared" si="99"/>
        <v/>
      </c>
      <c r="P1242" s="37" t="str">
        <f t="shared" si="98"/>
        <v>19年月日</v>
      </c>
    </row>
    <row r="1243" spans="12:16" x14ac:dyDescent="0.4">
      <c r="L1243" s="37" t="str">
        <f t="shared" si="95"/>
        <v/>
      </c>
      <c r="M1243" s="37" t="str">
        <f t="shared" si="96"/>
        <v/>
      </c>
      <c r="N1243" s="37" t="str">
        <f t="shared" si="97"/>
        <v/>
      </c>
      <c r="O1243" s="37" t="str">
        <f t="shared" si="99"/>
        <v/>
      </c>
      <c r="P1243" s="37" t="str">
        <f t="shared" si="98"/>
        <v>19年月日</v>
      </c>
    </row>
    <row r="1244" spans="12:16" x14ac:dyDescent="0.4">
      <c r="L1244" s="37" t="str">
        <f t="shared" si="95"/>
        <v/>
      </c>
      <c r="M1244" s="37" t="str">
        <f t="shared" si="96"/>
        <v/>
      </c>
      <c r="N1244" s="37" t="str">
        <f t="shared" si="97"/>
        <v/>
      </c>
      <c r="O1244" s="37" t="str">
        <f t="shared" si="99"/>
        <v/>
      </c>
      <c r="P1244" s="37" t="str">
        <f t="shared" si="98"/>
        <v>19年月日</v>
      </c>
    </row>
    <row r="1245" spans="12:16" x14ac:dyDescent="0.4">
      <c r="L1245" s="37" t="str">
        <f t="shared" si="95"/>
        <v/>
      </c>
      <c r="M1245" s="37" t="str">
        <f t="shared" si="96"/>
        <v/>
      </c>
      <c r="N1245" s="37" t="str">
        <f t="shared" si="97"/>
        <v/>
      </c>
      <c r="O1245" s="37" t="str">
        <f t="shared" si="99"/>
        <v/>
      </c>
      <c r="P1245" s="37" t="str">
        <f t="shared" si="98"/>
        <v>19年月日</v>
      </c>
    </row>
    <row r="1246" spans="12:16" x14ac:dyDescent="0.4">
      <c r="L1246" s="37" t="str">
        <f t="shared" si="95"/>
        <v/>
      </c>
      <c r="M1246" s="37" t="str">
        <f t="shared" si="96"/>
        <v/>
      </c>
      <c r="N1246" s="37" t="str">
        <f t="shared" si="97"/>
        <v/>
      </c>
      <c r="O1246" s="37" t="str">
        <f t="shared" si="99"/>
        <v/>
      </c>
      <c r="P1246" s="37" t="str">
        <f t="shared" si="98"/>
        <v>19年月日</v>
      </c>
    </row>
    <row r="1247" spans="12:16" x14ac:dyDescent="0.4">
      <c r="L1247" s="37" t="str">
        <f t="shared" si="95"/>
        <v/>
      </c>
      <c r="M1247" s="37" t="str">
        <f t="shared" si="96"/>
        <v/>
      </c>
      <c r="N1247" s="37" t="str">
        <f t="shared" si="97"/>
        <v/>
      </c>
      <c r="O1247" s="37" t="str">
        <f t="shared" si="99"/>
        <v/>
      </c>
      <c r="P1247" s="37" t="str">
        <f t="shared" si="98"/>
        <v>19年月日</v>
      </c>
    </row>
    <row r="1248" spans="12:16" x14ac:dyDescent="0.4">
      <c r="L1248" s="37" t="str">
        <f t="shared" si="95"/>
        <v/>
      </c>
      <c r="M1248" s="37" t="str">
        <f t="shared" si="96"/>
        <v/>
      </c>
      <c r="N1248" s="37" t="str">
        <f t="shared" si="97"/>
        <v/>
      </c>
      <c r="O1248" s="37" t="str">
        <f t="shared" si="99"/>
        <v/>
      </c>
      <c r="P1248" s="37" t="str">
        <f t="shared" si="98"/>
        <v>19年月日</v>
      </c>
    </row>
    <row r="1249" spans="12:16" x14ac:dyDescent="0.4">
      <c r="L1249" s="37" t="str">
        <f t="shared" si="95"/>
        <v/>
      </c>
      <c r="M1249" s="37" t="str">
        <f t="shared" si="96"/>
        <v/>
      </c>
      <c r="N1249" s="37" t="str">
        <f t="shared" si="97"/>
        <v/>
      </c>
      <c r="O1249" s="37" t="str">
        <f t="shared" si="99"/>
        <v/>
      </c>
      <c r="P1249" s="37" t="str">
        <f t="shared" si="98"/>
        <v>19年月日</v>
      </c>
    </row>
    <row r="1250" spans="12:16" x14ac:dyDescent="0.4">
      <c r="L1250" s="37" t="str">
        <f t="shared" si="95"/>
        <v/>
      </c>
      <c r="M1250" s="37" t="str">
        <f t="shared" si="96"/>
        <v/>
      </c>
      <c r="N1250" s="37" t="str">
        <f t="shared" si="97"/>
        <v/>
      </c>
      <c r="O1250" s="37" t="str">
        <f t="shared" si="99"/>
        <v/>
      </c>
      <c r="P1250" s="37" t="str">
        <f t="shared" si="98"/>
        <v>19年月日</v>
      </c>
    </row>
    <row r="1251" spans="12:16" x14ac:dyDescent="0.4">
      <c r="L1251" s="37" t="str">
        <f t="shared" si="95"/>
        <v/>
      </c>
      <c r="M1251" s="37" t="str">
        <f t="shared" si="96"/>
        <v/>
      </c>
      <c r="N1251" s="37" t="str">
        <f t="shared" si="97"/>
        <v/>
      </c>
      <c r="O1251" s="37" t="str">
        <f t="shared" si="99"/>
        <v/>
      </c>
      <c r="P1251" s="37" t="str">
        <f t="shared" si="98"/>
        <v>19年月日</v>
      </c>
    </row>
    <row r="1252" spans="12:16" x14ac:dyDescent="0.4">
      <c r="L1252" s="37" t="str">
        <f t="shared" si="95"/>
        <v/>
      </c>
      <c r="M1252" s="37" t="str">
        <f t="shared" si="96"/>
        <v/>
      </c>
      <c r="N1252" s="37" t="str">
        <f t="shared" si="97"/>
        <v/>
      </c>
      <c r="O1252" s="37" t="str">
        <f t="shared" si="99"/>
        <v/>
      </c>
      <c r="P1252" s="37" t="str">
        <f t="shared" si="98"/>
        <v>19年月日</v>
      </c>
    </row>
    <row r="1253" spans="12:16" x14ac:dyDescent="0.4">
      <c r="L1253" s="37" t="str">
        <f t="shared" si="95"/>
        <v/>
      </c>
      <c r="M1253" s="37" t="str">
        <f t="shared" si="96"/>
        <v/>
      </c>
      <c r="N1253" s="37" t="str">
        <f t="shared" si="97"/>
        <v/>
      </c>
      <c r="O1253" s="37" t="str">
        <f t="shared" si="99"/>
        <v/>
      </c>
      <c r="P1253" s="37" t="str">
        <f t="shared" si="98"/>
        <v>19年月日</v>
      </c>
    </row>
    <row r="1254" spans="12:16" x14ac:dyDescent="0.4">
      <c r="L1254" s="37" t="str">
        <f t="shared" si="95"/>
        <v/>
      </c>
      <c r="M1254" s="37" t="str">
        <f t="shared" si="96"/>
        <v/>
      </c>
      <c r="N1254" s="37" t="str">
        <f t="shared" si="97"/>
        <v/>
      </c>
      <c r="O1254" s="37" t="str">
        <f t="shared" si="99"/>
        <v/>
      </c>
      <c r="P1254" s="37" t="str">
        <f t="shared" si="98"/>
        <v>19年月日</v>
      </c>
    </row>
    <row r="1255" spans="12:16" x14ac:dyDescent="0.4">
      <c r="L1255" s="37" t="str">
        <f t="shared" si="95"/>
        <v/>
      </c>
      <c r="M1255" s="37" t="str">
        <f t="shared" si="96"/>
        <v/>
      </c>
      <c r="N1255" s="37" t="str">
        <f t="shared" si="97"/>
        <v/>
      </c>
      <c r="O1255" s="37" t="str">
        <f t="shared" si="99"/>
        <v/>
      </c>
      <c r="P1255" s="37" t="str">
        <f t="shared" si="98"/>
        <v>19年月日</v>
      </c>
    </row>
    <row r="1256" spans="12:16" x14ac:dyDescent="0.4">
      <c r="L1256" s="37" t="str">
        <f t="shared" si="95"/>
        <v/>
      </c>
      <c r="M1256" s="37" t="str">
        <f t="shared" si="96"/>
        <v/>
      </c>
      <c r="N1256" s="37" t="str">
        <f t="shared" si="97"/>
        <v/>
      </c>
      <c r="O1256" s="37" t="str">
        <f t="shared" si="99"/>
        <v/>
      </c>
      <c r="P1256" s="37" t="str">
        <f t="shared" si="98"/>
        <v>19年月日</v>
      </c>
    </row>
    <row r="1257" spans="12:16" x14ac:dyDescent="0.4">
      <c r="L1257" s="37" t="str">
        <f t="shared" si="95"/>
        <v/>
      </c>
      <c r="M1257" s="37" t="str">
        <f t="shared" si="96"/>
        <v/>
      </c>
      <c r="N1257" s="37" t="str">
        <f t="shared" si="97"/>
        <v/>
      </c>
      <c r="O1257" s="37" t="str">
        <f t="shared" si="99"/>
        <v/>
      </c>
      <c r="P1257" s="37" t="str">
        <f t="shared" si="98"/>
        <v>19年月日</v>
      </c>
    </row>
    <row r="1258" spans="12:16" x14ac:dyDescent="0.4">
      <c r="L1258" s="37" t="str">
        <f t="shared" si="95"/>
        <v/>
      </c>
      <c r="M1258" s="37" t="str">
        <f t="shared" si="96"/>
        <v/>
      </c>
      <c r="N1258" s="37" t="str">
        <f t="shared" si="97"/>
        <v/>
      </c>
      <c r="O1258" s="37" t="str">
        <f t="shared" si="99"/>
        <v/>
      </c>
      <c r="P1258" s="37" t="str">
        <f t="shared" si="98"/>
        <v>19年月日</v>
      </c>
    </row>
    <row r="1259" spans="12:16" x14ac:dyDescent="0.4">
      <c r="L1259" s="37" t="str">
        <f t="shared" si="95"/>
        <v/>
      </c>
      <c r="M1259" s="37" t="str">
        <f t="shared" si="96"/>
        <v/>
      </c>
      <c r="N1259" s="37" t="str">
        <f t="shared" si="97"/>
        <v/>
      </c>
      <c r="O1259" s="37" t="str">
        <f t="shared" si="99"/>
        <v/>
      </c>
      <c r="P1259" s="37" t="str">
        <f t="shared" si="98"/>
        <v>19年月日</v>
      </c>
    </row>
    <row r="1260" spans="12:16" x14ac:dyDescent="0.4">
      <c r="L1260" s="37" t="str">
        <f t="shared" si="95"/>
        <v/>
      </c>
      <c r="M1260" s="37" t="str">
        <f t="shared" si="96"/>
        <v/>
      </c>
      <c r="N1260" s="37" t="str">
        <f t="shared" si="97"/>
        <v/>
      </c>
      <c r="O1260" s="37" t="str">
        <f t="shared" si="99"/>
        <v/>
      </c>
      <c r="P1260" s="37" t="str">
        <f t="shared" si="98"/>
        <v>19年月日</v>
      </c>
    </row>
    <row r="1261" spans="12:16" x14ac:dyDescent="0.4">
      <c r="L1261" s="37" t="str">
        <f t="shared" si="95"/>
        <v/>
      </c>
      <c r="M1261" s="37" t="str">
        <f t="shared" si="96"/>
        <v/>
      </c>
      <c r="N1261" s="37" t="str">
        <f t="shared" si="97"/>
        <v/>
      </c>
      <c r="O1261" s="37" t="str">
        <f t="shared" si="99"/>
        <v/>
      </c>
      <c r="P1261" s="37" t="str">
        <f t="shared" si="98"/>
        <v>19年月日</v>
      </c>
    </row>
    <row r="1262" spans="12:16" x14ac:dyDescent="0.4">
      <c r="L1262" s="37" t="str">
        <f t="shared" si="95"/>
        <v/>
      </c>
      <c r="M1262" s="37" t="str">
        <f t="shared" si="96"/>
        <v/>
      </c>
      <c r="N1262" s="37" t="str">
        <f t="shared" si="97"/>
        <v/>
      </c>
      <c r="O1262" s="37" t="str">
        <f t="shared" si="99"/>
        <v/>
      </c>
      <c r="P1262" s="37" t="str">
        <f t="shared" si="98"/>
        <v>19年月日</v>
      </c>
    </row>
    <row r="1263" spans="12:16" x14ac:dyDescent="0.4">
      <c r="L1263" s="37" t="str">
        <f t="shared" si="95"/>
        <v/>
      </c>
      <c r="M1263" s="37" t="str">
        <f t="shared" si="96"/>
        <v/>
      </c>
      <c r="N1263" s="37" t="str">
        <f t="shared" si="97"/>
        <v/>
      </c>
      <c r="O1263" s="37" t="str">
        <f t="shared" si="99"/>
        <v/>
      </c>
      <c r="P1263" s="37" t="str">
        <f t="shared" si="98"/>
        <v>19年月日</v>
      </c>
    </row>
    <row r="1264" spans="12:16" x14ac:dyDescent="0.4">
      <c r="L1264" s="37" t="str">
        <f t="shared" si="95"/>
        <v/>
      </c>
      <c r="M1264" s="37" t="str">
        <f t="shared" si="96"/>
        <v/>
      </c>
      <c r="N1264" s="37" t="str">
        <f t="shared" si="97"/>
        <v/>
      </c>
      <c r="O1264" s="37" t="str">
        <f t="shared" si="99"/>
        <v/>
      </c>
      <c r="P1264" s="37" t="str">
        <f t="shared" si="98"/>
        <v>19年月日</v>
      </c>
    </row>
    <row r="1265" spans="12:16" x14ac:dyDescent="0.4">
      <c r="L1265" s="37" t="str">
        <f t="shared" si="95"/>
        <v/>
      </c>
      <c r="M1265" s="37" t="str">
        <f t="shared" si="96"/>
        <v/>
      </c>
      <c r="N1265" s="37" t="str">
        <f t="shared" si="97"/>
        <v/>
      </c>
      <c r="O1265" s="37" t="str">
        <f t="shared" si="99"/>
        <v/>
      </c>
      <c r="P1265" s="37" t="str">
        <f t="shared" si="98"/>
        <v>19年月日</v>
      </c>
    </row>
    <row r="1266" spans="12:16" x14ac:dyDescent="0.4">
      <c r="L1266" s="37" t="str">
        <f t="shared" si="95"/>
        <v/>
      </c>
      <c r="M1266" s="37" t="str">
        <f t="shared" si="96"/>
        <v/>
      </c>
      <c r="N1266" s="37" t="str">
        <f t="shared" si="97"/>
        <v/>
      </c>
      <c r="O1266" s="37" t="str">
        <f t="shared" si="99"/>
        <v/>
      </c>
      <c r="P1266" s="37" t="str">
        <f t="shared" si="98"/>
        <v>19年月日</v>
      </c>
    </row>
    <row r="1267" spans="12:16" x14ac:dyDescent="0.4">
      <c r="L1267" s="37" t="str">
        <f t="shared" si="95"/>
        <v/>
      </c>
      <c r="M1267" s="37" t="str">
        <f t="shared" si="96"/>
        <v/>
      </c>
      <c r="N1267" s="37" t="str">
        <f t="shared" si="97"/>
        <v/>
      </c>
      <c r="O1267" s="37" t="str">
        <f t="shared" si="99"/>
        <v/>
      </c>
      <c r="P1267" s="37" t="str">
        <f t="shared" si="98"/>
        <v>19年月日</v>
      </c>
    </row>
    <row r="1268" spans="12:16" x14ac:dyDescent="0.4">
      <c r="L1268" s="37" t="str">
        <f t="shared" si="95"/>
        <v/>
      </c>
      <c r="M1268" s="37" t="str">
        <f t="shared" si="96"/>
        <v/>
      </c>
      <c r="N1268" s="37" t="str">
        <f t="shared" si="97"/>
        <v/>
      </c>
      <c r="O1268" s="37" t="str">
        <f t="shared" si="99"/>
        <v/>
      </c>
      <c r="P1268" s="37" t="str">
        <f t="shared" si="98"/>
        <v>19年月日</v>
      </c>
    </row>
    <row r="1269" spans="12:16" x14ac:dyDescent="0.4">
      <c r="L1269" s="37" t="str">
        <f t="shared" si="95"/>
        <v/>
      </c>
      <c r="M1269" s="37" t="str">
        <f t="shared" si="96"/>
        <v/>
      </c>
      <c r="N1269" s="37" t="str">
        <f t="shared" si="97"/>
        <v/>
      </c>
      <c r="O1269" s="37" t="str">
        <f t="shared" si="99"/>
        <v/>
      </c>
      <c r="P1269" s="37" t="str">
        <f t="shared" si="98"/>
        <v>19年月日</v>
      </c>
    </row>
    <row r="1270" spans="12:16" x14ac:dyDescent="0.4">
      <c r="L1270" s="37" t="str">
        <f t="shared" si="95"/>
        <v/>
      </c>
      <c r="M1270" s="37" t="str">
        <f t="shared" si="96"/>
        <v/>
      </c>
      <c r="N1270" s="37" t="str">
        <f t="shared" si="97"/>
        <v/>
      </c>
      <c r="O1270" s="37" t="str">
        <f t="shared" si="99"/>
        <v/>
      </c>
      <c r="P1270" s="37" t="str">
        <f t="shared" si="98"/>
        <v>19年月日</v>
      </c>
    </row>
    <row r="1271" spans="12:16" x14ac:dyDescent="0.4">
      <c r="L1271" s="37" t="str">
        <f t="shared" si="95"/>
        <v/>
      </c>
      <c r="M1271" s="37" t="str">
        <f t="shared" si="96"/>
        <v/>
      </c>
      <c r="N1271" s="37" t="str">
        <f t="shared" si="97"/>
        <v/>
      </c>
      <c r="O1271" s="37" t="str">
        <f t="shared" si="99"/>
        <v/>
      </c>
      <c r="P1271" s="37" t="str">
        <f t="shared" si="98"/>
        <v>19年月日</v>
      </c>
    </row>
    <row r="1272" spans="12:16" x14ac:dyDescent="0.4">
      <c r="L1272" s="37" t="str">
        <f t="shared" si="95"/>
        <v/>
      </c>
      <c r="M1272" s="37" t="str">
        <f t="shared" si="96"/>
        <v/>
      </c>
      <c r="N1272" s="37" t="str">
        <f t="shared" si="97"/>
        <v/>
      </c>
      <c r="O1272" s="37" t="str">
        <f t="shared" si="99"/>
        <v/>
      </c>
      <c r="P1272" s="37" t="str">
        <f t="shared" si="98"/>
        <v>19年月日</v>
      </c>
    </row>
    <row r="1273" spans="12:16" x14ac:dyDescent="0.4">
      <c r="L1273" s="37" t="str">
        <f t="shared" si="95"/>
        <v/>
      </c>
      <c r="M1273" s="37" t="str">
        <f t="shared" si="96"/>
        <v/>
      </c>
      <c r="N1273" s="37" t="str">
        <f t="shared" si="97"/>
        <v/>
      </c>
      <c r="O1273" s="37" t="str">
        <f t="shared" si="99"/>
        <v/>
      </c>
      <c r="P1273" s="37" t="str">
        <f t="shared" si="98"/>
        <v>19年月日</v>
      </c>
    </row>
    <row r="1274" spans="12:16" x14ac:dyDescent="0.4">
      <c r="L1274" s="37" t="str">
        <f t="shared" si="95"/>
        <v/>
      </c>
      <c r="M1274" s="37" t="str">
        <f t="shared" si="96"/>
        <v/>
      </c>
      <c r="N1274" s="37" t="str">
        <f t="shared" si="97"/>
        <v/>
      </c>
      <c r="O1274" s="37" t="str">
        <f t="shared" si="99"/>
        <v/>
      </c>
      <c r="P1274" s="37" t="str">
        <f t="shared" si="98"/>
        <v>19年月日</v>
      </c>
    </row>
    <row r="1275" spans="12:16" x14ac:dyDescent="0.4">
      <c r="L1275" s="37" t="str">
        <f t="shared" si="95"/>
        <v/>
      </c>
      <c r="M1275" s="37" t="str">
        <f t="shared" si="96"/>
        <v/>
      </c>
      <c r="N1275" s="37" t="str">
        <f t="shared" si="97"/>
        <v/>
      </c>
      <c r="O1275" s="37" t="str">
        <f t="shared" si="99"/>
        <v/>
      </c>
      <c r="P1275" s="37" t="str">
        <f t="shared" si="98"/>
        <v>19年月日</v>
      </c>
    </row>
    <row r="1276" spans="12:16" x14ac:dyDescent="0.4">
      <c r="L1276" s="37" t="str">
        <f t="shared" si="95"/>
        <v/>
      </c>
      <c r="M1276" s="37" t="str">
        <f t="shared" si="96"/>
        <v/>
      </c>
      <c r="N1276" s="37" t="str">
        <f t="shared" si="97"/>
        <v/>
      </c>
      <c r="O1276" s="37" t="str">
        <f t="shared" si="99"/>
        <v/>
      </c>
      <c r="P1276" s="37" t="str">
        <f t="shared" si="98"/>
        <v>19年月日</v>
      </c>
    </row>
    <row r="1277" spans="12:16" x14ac:dyDescent="0.4">
      <c r="L1277" s="37" t="str">
        <f t="shared" si="95"/>
        <v/>
      </c>
      <c r="M1277" s="37" t="str">
        <f t="shared" si="96"/>
        <v/>
      </c>
      <c r="N1277" s="37" t="str">
        <f t="shared" si="97"/>
        <v/>
      </c>
      <c r="O1277" s="37" t="str">
        <f t="shared" si="99"/>
        <v/>
      </c>
      <c r="P1277" s="37" t="str">
        <f t="shared" si="98"/>
        <v>19年月日</v>
      </c>
    </row>
    <row r="1278" spans="12:16" x14ac:dyDescent="0.4">
      <c r="L1278" s="37" t="str">
        <f t="shared" si="95"/>
        <v/>
      </c>
      <c r="M1278" s="37" t="str">
        <f t="shared" si="96"/>
        <v/>
      </c>
      <c r="N1278" s="37" t="str">
        <f t="shared" si="97"/>
        <v/>
      </c>
      <c r="O1278" s="37" t="str">
        <f t="shared" si="99"/>
        <v/>
      </c>
      <c r="P1278" s="37" t="str">
        <f t="shared" si="98"/>
        <v>19年月日</v>
      </c>
    </row>
    <row r="1279" spans="12:16" x14ac:dyDescent="0.4">
      <c r="L1279" s="37" t="str">
        <f t="shared" si="95"/>
        <v/>
      </c>
      <c r="M1279" s="37" t="str">
        <f t="shared" si="96"/>
        <v/>
      </c>
      <c r="N1279" s="37" t="str">
        <f t="shared" si="97"/>
        <v/>
      </c>
      <c r="O1279" s="37" t="str">
        <f t="shared" si="99"/>
        <v/>
      </c>
      <c r="P1279" s="37" t="str">
        <f t="shared" si="98"/>
        <v>19年月日</v>
      </c>
    </row>
    <row r="1280" spans="12:16" x14ac:dyDescent="0.4">
      <c r="L1280" s="37" t="str">
        <f t="shared" si="95"/>
        <v/>
      </c>
      <c r="M1280" s="37" t="str">
        <f t="shared" si="96"/>
        <v/>
      </c>
      <c r="N1280" s="37" t="str">
        <f t="shared" si="97"/>
        <v/>
      </c>
      <c r="O1280" s="37" t="str">
        <f t="shared" si="99"/>
        <v/>
      </c>
      <c r="P1280" s="37" t="str">
        <f t="shared" si="98"/>
        <v>19年月日</v>
      </c>
    </row>
    <row r="1281" spans="12:16" x14ac:dyDescent="0.4">
      <c r="L1281" s="37" t="str">
        <f t="shared" si="95"/>
        <v/>
      </c>
      <c r="M1281" s="37" t="str">
        <f t="shared" si="96"/>
        <v/>
      </c>
      <c r="N1281" s="37" t="str">
        <f t="shared" si="97"/>
        <v/>
      </c>
      <c r="O1281" s="37" t="str">
        <f t="shared" si="99"/>
        <v/>
      </c>
      <c r="P1281" s="37" t="str">
        <f t="shared" si="98"/>
        <v>19年月日</v>
      </c>
    </row>
    <row r="1282" spans="12:16" x14ac:dyDescent="0.4">
      <c r="L1282" s="37" t="str">
        <f t="shared" si="95"/>
        <v/>
      </c>
      <c r="M1282" s="37" t="str">
        <f t="shared" si="96"/>
        <v/>
      </c>
      <c r="N1282" s="37" t="str">
        <f t="shared" si="97"/>
        <v/>
      </c>
      <c r="O1282" s="37" t="str">
        <f t="shared" si="99"/>
        <v/>
      </c>
      <c r="P1282" s="37" t="str">
        <f t="shared" si="98"/>
        <v>19年月日</v>
      </c>
    </row>
    <row r="1283" spans="12:16" x14ac:dyDescent="0.4">
      <c r="L1283" s="37" t="str">
        <f t="shared" ref="L1283:L1346" si="100">IF($A1283="","",$D1283&amp;" ("&amp;$G1283&amp;")")</f>
        <v/>
      </c>
      <c r="M1283" s="37" t="str">
        <f t="shared" ref="M1283:M1346" si="101">IF($A1283="","",LEFT($F1283,2))</f>
        <v/>
      </c>
      <c r="N1283" s="37" t="str">
        <f t="shared" ref="N1283:N1346" si="102">IF($A1283="","",$J1283&amp;" "&amp;$I1283&amp;" ("&amp;$M1283&amp;")")</f>
        <v/>
      </c>
      <c r="O1283" s="37" t="str">
        <f t="shared" si="99"/>
        <v/>
      </c>
      <c r="P1283" s="37" t="str">
        <f t="shared" ref="P1283:P1346" si="103">IF(LEFT($F1283,1)="0","20","19")&amp;LEFT($F1283,2)&amp;"年"&amp;MID($F1283,3,2)&amp;"月"&amp;RIGHT($F1283,2)&amp;"日"</f>
        <v>19年月日</v>
      </c>
    </row>
    <row r="1284" spans="12:16" x14ac:dyDescent="0.4">
      <c r="L1284" s="37" t="str">
        <f t="shared" si="100"/>
        <v/>
      </c>
      <c r="M1284" s="37" t="str">
        <f t="shared" si="101"/>
        <v/>
      </c>
      <c r="N1284" s="37" t="str">
        <f t="shared" si="102"/>
        <v/>
      </c>
      <c r="O1284" s="37" t="str">
        <f t="shared" ref="O1284:O1347" si="104">IF($A1284="","",$O1283+1)</f>
        <v/>
      </c>
      <c r="P1284" s="37" t="str">
        <f t="shared" si="103"/>
        <v>19年月日</v>
      </c>
    </row>
    <row r="1285" spans="12:16" x14ac:dyDescent="0.4">
      <c r="L1285" s="37" t="str">
        <f t="shared" si="100"/>
        <v/>
      </c>
      <c r="M1285" s="37" t="str">
        <f t="shared" si="101"/>
        <v/>
      </c>
      <c r="N1285" s="37" t="str">
        <f t="shared" si="102"/>
        <v/>
      </c>
      <c r="O1285" s="37" t="str">
        <f t="shared" si="104"/>
        <v/>
      </c>
      <c r="P1285" s="37" t="str">
        <f t="shared" si="103"/>
        <v>19年月日</v>
      </c>
    </row>
    <row r="1286" spans="12:16" x14ac:dyDescent="0.4">
      <c r="L1286" s="37" t="str">
        <f t="shared" si="100"/>
        <v/>
      </c>
      <c r="M1286" s="37" t="str">
        <f t="shared" si="101"/>
        <v/>
      </c>
      <c r="N1286" s="37" t="str">
        <f t="shared" si="102"/>
        <v/>
      </c>
      <c r="O1286" s="37" t="str">
        <f t="shared" si="104"/>
        <v/>
      </c>
      <c r="P1286" s="37" t="str">
        <f t="shared" si="103"/>
        <v>19年月日</v>
      </c>
    </row>
    <row r="1287" spans="12:16" x14ac:dyDescent="0.4">
      <c r="L1287" s="37" t="str">
        <f t="shared" si="100"/>
        <v/>
      </c>
      <c r="M1287" s="37" t="str">
        <f t="shared" si="101"/>
        <v/>
      </c>
      <c r="N1287" s="37" t="str">
        <f t="shared" si="102"/>
        <v/>
      </c>
      <c r="O1287" s="37" t="str">
        <f t="shared" si="104"/>
        <v/>
      </c>
      <c r="P1287" s="37" t="str">
        <f t="shared" si="103"/>
        <v>19年月日</v>
      </c>
    </row>
    <row r="1288" spans="12:16" x14ac:dyDescent="0.4">
      <c r="L1288" s="37" t="str">
        <f t="shared" si="100"/>
        <v/>
      </c>
      <c r="M1288" s="37" t="str">
        <f t="shared" si="101"/>
        <v/>
      </c>
      <c r="N1288" s="37" t="str">
        <f t="shared" si="102"/>
        <v/>
      </c>
      <c r="O1288" s="37" t="str">
        <f t="shared" si="104"/>
        <v/>
      </c>
      <c r="P1288" s="37" t="str">
        <f t="shared" si="103"/>
        <v>19年月日</v>
      </c>
    </row>
    <row r="1289" spans="12:16" x14ac:dyDescent="0.4">
      <c r="L1289" s="37" t="str">
        <f t="shared" si="100"/>
        <v/>
      </c>
      <c r="M1289" s="37" t="str">
        <f t="shared" si="101"/>
        <v/>
      </c>
      <c r="N1289" s="37" t="str">
        <f t="shared" si="102"/>
        <v/>
      </c>
      <c r="O1289" s="37" t="str">
        <f t="shared" si="104"/>
        <v/>
      </c>
      <c r="P1289" s="37" t="str">
        <f t="shared" si="103"/>
        <v>19年月日</v>
      </c>
    </row>
    <row r="1290" spans="12:16" x14ac:dyDescent="0.4">
      <c r="L1290" s="37" t="str">
        <f t="shared" si="100"/>
        <v/>
      </c>
      <c r="M1290" s="37" t="str">
        <f t="shared" si="101"/>
        <v/>
      </c>
      <c r="N1290" s="37" t="str">
        <f t="shared" si="102"/>
        <v/>
      </c>
      <c r="O1290" s="37" t="str">
        <f t="shared" si="104"/>
        <v/>
      </c>
      <c r="P1290" s="37" t="str">
        <f t="shared" si="103"/>
        <v>19年月日</v>
      </c>
    </row>
    <row r="1291" spans="12:16" x14ac:dyDescent="0.4">
      <c r="L1291" s="37" t="str">
        <f t="shared" si="100"/>
        <v/>
      </c>
      <c r="M1291" s="37" t="str">
        <f t="shared" si="101"/>
        <v/>
      </c>
      <c r="N1291" s="37" t="str">
        <f t="shared" si="102"/>
        <v/>
      </c>
      <c r="O1291" s="37" t="str">
        <f t="shared" si="104"/>
        <v/>
      </c>
      <c r="P1291" s="37" t="str">
        <f t="shared" si="103"/>
        <v>19年月日</v>
      </c>
    </row>
    <row r="1292" spans="12:16" x14ac:dyDescent="0.4">
      <c r="L1292" s="37" t="str">
        <f t="shared" si="100"/>
        <v/>
      </c>
      <c r="M1292" s="37" t="str">
        <f t="shared" si="101"/>
        <v/>
      </c>
      <c r="N1292" s="37" t="str">
        <f t="shared" si="102"/>
        <v/>
      </c>
      <c r="O1292" s="37" t="str">
        <f t="shared" si="104"/>
        <v/>
      </c>
      <c r="P1292" s="37" t="str">
        <f t="shared" si="103"/>
        <v>19年月日</v>
      </c>
    </row>
    <row r="1293" spans="12:16" x14ac:dyDescent="0.4">
      <c r="L1293" s="37" t="str">
        <f t="shared" si="100"/>
        <v/>
      </c>
      <c r="M1293" s="37" t="str">
        <f t="shared" si="101"/>
        <v/>
      </c>
      <c r="N1293" s="37" t="str">
        <f t="shared" si="102"/>
        <v/>
      </c>
      <c r="O1293" s="37" t="str">
        <f t="shared" si="104"/>
        <v/>
      </c>
      <c r="P1293" s="37" t="str">
        <f t="shared" si="103"/>
        <v>19年月日</v>
      </c>
    </row>
    <row r="1294" spans="12:16" x14ac:dyDescent="0.4">
      <c r="L1294" s="37" t="str">
        <f t="shared" si="100"/>
        <v/>
      </c>
      <c r="M1294" s="37" t="str">
        <f t="shared" si="101"/>
        <v/>
      </c>
      <c r="N1294" s="37" t="str">
        <f t="shared" si="102"/>
        <v/>
      </c>
      <c r="O1294" s="37" t="str">
        <f t="shared" si="104"/>
        <v/>
      </c>
      <c r="P1294" s="37" t="str">
        <f t="shared" si="103"/>
        <v>19年月日</v>
      </c>
    </row>
    <row r="1295" spans="12:16" x14ac:dyDescent="0.4">
      <c r="L1295" s="37" t="str">
        <f t="shared" si="100"/>
        <v/>
      </c>
      <c r="M1295" s="37" t="str">
        <f t="shared" si="101"/>
        <v/>
      </c>
      <c r="N1295" s="37" t="str">
        <f t="shared" si="102"/>
        <v/>
      </c>
      <c r="O1295" s="37" t="str">
        <f t="shared" si="104"/>
        <v/>
      </c>
      <c r="P1295" s="37" t="str">
        <f t="shared" si="103"/>
        <v>19年月日</v>
      </c>
    </row>
    <row r="1296" spans="12:16" x14ac:dyDescent="0.4">
      <c r="L1296" s="37" t="str">
        <f t="shared" si="100"/>
        <v/>
      </c>
      <c r="M1296" s="37" t="str">
        <f t="shared" si="101"/>
        <v/>
      </c>
      <c r="N1296" s="37" t="str">
        <f t="shared" si="102"/>
        <v/>
      </c>
      <c r="O1296" s="37" t="str">
        <f t="shared" si="104"/>
        <v/>
      </c>
      <c r="P1296" s="37" t="str">
        <f t="shared" si="103"/>
        <v>19年月日</v>
      </c>
    </row>
    <row r="1297" spans="12:16" x14ac:dyDescent="0.4">
      <c r="L1297" s="37" t="str">
        <f t="shared" si="100"/>
        <v/>
      </c>
      <c r="M1297" s="37" t="str">
        <f t="shared" si="101"/>
        <v/>
      </c>
      <c r="N1297" s="37" t="str">
        <f t="shared" si="102"/>
        <v/>
      </c>
      <c r="O1297" s="37" t="str">
        <f t="shared" si="104"/>
        <v/>
      </c>
      <c r="P1297" s="37" t="str">
        <f t="shared" si="103"/>
        <v>19年月日</v>
      </c>
    </row>
    <row r="1298" spans="12:16" x14ac:dyDescent="0.4">
      <c r="L1298" s="37" t="str">
        <f t="shared" si="100"/>
        <v/>
      </c>
      <c r="M1298" s="37" t="str">
        <f t="shared" si="101"/>
        <v/>
      </c>
      <c r="N1298" s="37" t="str">
        <f t="shared" si="102"/>
        <v/>
      </c>
      <c r="O1298" s="37" t="str">
        <f t="shared" si="104"/>
        <v/>
      </c>
      <c r="P1298" s="37" t="str">
        <f t="shared" si="103"/>
        <v>19年月日</v>
      </c>
    </row>
    <row r="1299" spans="12:16" x14ac:dyDescent="0.4">
      <c r="L1299" s="37" t="str">
        <f t="shared" si="100"/>
        <v/>
      </c>
      <c r="M1299" s="37" t="str">
        <f t="shared" si="101"/>
        <v/>
      </c>
      <c r="N1299" s="37" t="str">
        <f t="shared" si="102"/>
        <v/>
      </c>
      <c r="O1299" s="37" t="str">
        <f t="shared" si="104"/>
        <v/>
      </c>
      <c r="P1299" s="37" t="str">
        <f t="shared" si="103"/>
        <v>19年月日</v>
      </c>
    </row>
    <row r="1300" spans="12:16" x14ac:dyDescent="0.4">
      <c r="L1300" s="37" t="str">
        <f t="shared" si="100"/>
        <v/>
      </c>
      <c r="M1300" s="37" t="str">
        <f t="shared" si="101"/>
        <v/>
      </c>
      <c r="N1300" s="37" t="str">
        <f t="shared" si="102"/>
        <v/>
      </c>
      <c r="O1300" s="37" t="str">
        <f t="shared" si="104"/>
        <v/>
      </c>
      <c r="P1300" s="37" t="str">
        <f t="shared" si="103"/>
        <v>19年月日</v>
      </c>
    </row>
    <row r="1301" spans="12:16" x14ac:dyDescent="0.4">
      <c r="L1301" s="37" t="str">
        <f t="shared" si="100"/>
        <v/>
      </c>
      <c r="M1301" s="37" t="str">
        <f t="shared" si="101"/>
        <v/>
      </c>
      <c r="N1301" s="37" t="str">
        <f t="shared" si="102"/>
        <v/>
      </c>
      <c r="O1301" s="37" t="str">
        <f t="shared" si="104"/>
        <v/>
      </c>
      <c r="P1301" s="37" t="str">
        <f t="shared" si="103"/>
        <v>19年月日</v>
      </c>
    </row>
    <row r="1302" spans="12:16" x14ac:dyDescent="0.4">
      <c r="L1302" s="37" t="str">
        <f t="shared" si="100"/>
        <v/>
      </c>
      <c r="M1302" s="37" t="str">
        <f t="shared" si="101"/>
        <v/>
      </c>
      <c r="N1302" s="37" t="str">
        <f t="shared" si="102"/>
        <v/>
      </c>
      <c r="O1302" s="37" t="str">
        <f t="shared" si="104"/>
        <v/>
      </c>
      <c r="P1302" s="37" t="str">
        <f t="shared" si="103"/>
        <v>19年月日</v>
      </c>
    </row>
    <row r="1303" spans="12:16" x14ac:dyDescent="0.4">
      <c r="L1303" s="37" t="str">
        <f t="shared" si="100"/>
        <v/>
      </c>
      <c r="M1303" s="37" t="str">
        <f t="shared" si="101"/>
        <v/>
      </c>
      <c r="N1303" s="37" t="str">
        <f t="shared" si="102"/>
        <v/>
      </c>
      <c r="O1303" s="37" t="str">
        <f t="shared" si="104"/>
        <v/>
      </c>
      <c r="P1303" s="37" t="str">
        <f t="shared" si="103"/>
        <v>19年月日</v>
      </c>
    </row>
    <row r="1304" spans="12:16" x14ac:dyDescent="0.4">
      <c r="L1304" s="37" t="str">
        <f t="shared" si="100"/>
        <v/>
      </c>
      <c r="M1304" s="37" t="str">
        <f t="shared" si="101"/>
        <v/>
      </c>
      <c r="N1304" s="37" t="str">
        <f t="shared" si="102"/>
        <v/>
      </c>
      <c r="O1304" s="37" t="str">
        <f t="shared" si="104"/>
        <v/>
      </c>
      <c r="P1304" s="37" t="str">
        <f t="shared" si="103"/>
        <v>19年月日</v>
      </c>
    </row>
    <row r="1305" spans="12:16" x14ac:dyDescent="0.4">
      <c r="L1305" s="37" t="str">
        <f t="shared" si="100"/>
        <v/>
      </c>
      <c r="M1305" s="37" t="str">
        <f t="shared" si="101"/>
        <v/>
      </c>
      <c r="N1305" s="37" t="str">
        <f t="shared" si="102"/>
        <v/>
      </c>
      <c r="O1305" s="37" t="str">
        <f t="shared" si="104"/>
        <v/>
      </c>
      <c r="P1305" s="37" t="str">
        <f t="shared" si="103"/>
        <v>19年月日</v>
      </c>
    </row>
    <row r="1306" spans="12:16" x14ac:dyDescent="0.4">
      <c r="L1306" s="37" t="str">
        <f t="shared" si="100"/>
        <v/>
      </c>
      <c r="M1306" s="37" t="str">
        <f t="shared" si="101"/>
        <v/>
      </c>
      <c r="N1306" s="37" t="str">
        <f t="shared" si="102"/>
        <v/>
      </c>
      <c r="O1306" s="37" t="str">
        <f t="shared" si="104"/>
        <v/>
      </c>
      <c r="P1306" s="37" t="str">
        <f t="shared" si="103"/>
        <v>19年月日</v>
      </c>
    </row>
    <row r="1307" spans="12:16" x14ac:dyDescent="0.4">
      <c r="L1307" s="37" t="str">
        <f t="shared" si="100"/>
        <v/>
      </c>
      <c r="M1307" s="37" t="str">
        <f t="shared" si="101"/>
        <v/>
      </c>
      <c r="N1307" s="37" t="str">
        <f t="shared" si="102"/>
        <v/>
      </c>
      <c r="O1307" s="37" t="str">
        <f t="shared" si="104"/>
        <v/>
      </c>
      <c r="P1307" s="37" t="str">
        <f t="shared" si="103"/>
        <v>19年月日</v>
      </c>
    </row>
    <row r="1308" spans="12:16" x14ac:dyDescent="0.4">
      <c r="L1308" s="37" t="str">
        <f t="shared" si="100"/>
        <v/>
      </c>
      <c r="M1308" s="37" t="str">
        <f t="shared" si="101"/>
        <v/>
      </c>
      <c r="N1308" s="37" t="str">
        <f t="shared" si="102"/>
        <v/>
      </c>
      <c r="O1308" s="37" t="str">
        <f t="shared" si="104"/>
        <v/>
      </c>
      <c r="P1308" s="37" t="str">
        <f t="shared" si="103"/>
        <v>19年月日</v>
      </c>
    </row>
    <row r="1309" spans="12:16" x14ac:dyDescent="0.4">
      <c r="L1309" s="37" t="str">
        <f t="shared" si="100"/>
        <v/>
      </c>
      <c r="M1309" s="37" t="str">
        <f t="shared" si="101"/>
        <v/>
      </c>
      <c r="N1309" s="37" t="str">
        <f t="shared" si="102"/>
        <v/>
      </c>
      <c r="O1309" s="37" t="str">
        <f t="shared" si="104"/>
        <v/>
      </c>
      <c r="P1309" s="37" t="str">
        <f t="shared" si="103"/>
        <v>19年月日</v>
      </c>
    </row>
    <row r="1310" spans="12:16" x14ac:dyDescent="0.4">
      <c r="L1310" s="37" t="str">
        <f t="shared" si="100"/>
        <v/>
      </c>
      <c r="M1310" s="37" t="str">
        <f t="shared" si="101"/>
        <v/>
      </c>
      <c r="N1310" s="37" t="str">
        <f t="shared" si="102"/>
        <v/>
      </c>
      <c r="O1310" s="37" t="str">
        <f t="shared" si="104"/>
        <v/>
      </c>
      <c r="P1310" s="37" t="str">
        <f t="shared" si="103"/>
        <v>19年月日</v>
      </c>
    </row>
    <row r="1311" spans="12:16" x14ac:dyDescent="0.4">
      <c r="L1311" s="37" t="str">
        <f t="shared" si="100"/>
        <v/>
      </c>
      <c r="M1311" s="37" t="str">
        <f t="shared" si="101"/>
        <v/>
      </c>
      <c r="N1311" s="37" t="str">
        <f t="shared" si="102"/>
        <v/>
      </c>
      <c r="O1311" s="37" t="str">
        <f t="shared" si="104"/>
        <v/>
      </c>
      <c r="P1311" s="37" t="str">
        <f t="shared" si="103"/>
        <v>19年月日</v>
      </c>
    </row>
    <row r="1312" spans="12:16" x14ac:dyDescent="0.4">
      <c r="L1312" s="37" t="str">
        <f t="shared" si="100"/>
        <v/>
      </c>
      <c r="M1312" s="37" t="str">
        <f t="shared" si="101"/>
        <v/>
      </c>
      <c r="N1312" s="37" t="str">
        <f t="shared" si="102"/>
        <v/>
      </c>
      <c r="O1312" s="37" t="str">
        <f t="shared" si="104"/>
        <v/>
      </c>
      <c r="P1312" s="37" t="str">
        <f t="shared" si="103"/>
        <v>19年月日</v>
      </c>
    </row>
    <row r="1313" spans="12:16" x14ac:dyDescent="0.4">
      <c r="L1313" s="37" t="str">
        <f t="shared" si="100"/>
        <v/>
      </c>
      <c r="M1313" s="37" t="str">
        <f t="shared" si="101"/>
        <v/>
      </c>
      <c r="N1313" s="37" t="str">
        <f t="shared" si="102"/>
        <v/>
      </c>
      <c r="O1313" s="37" t="str">
        <f t="shared" si="104"/>
        <v/>
      </c>
      <c r="P1313" s="37" t="str">
        <f t="shared" si="103"/>
        <v>19年月日</v>
      </c>
    </row>
    <row r="1314" spans="12:16" x14ac:dyDescent="0.4">
      <c r="L1314" s="37" t="str">
        <f t="shared" si="100"/>
        <v/>
      </c>
      <c r="M1314" s="37" t="str">
        <f t="shared" si="101"/>
        <v/>
      </c>
      <c r="N1314" s="37" t="str">
        <f t="shared" si="102"/>
        <v/>
      </c>
      <c r="O1314" s="37" t="str">
        <f t="shared" si="104"/>
        <v/>
      </c>
      <c r="P1314" s="37" t="str">
        <f t="shared" si="103"/>
        <v>19年月日</v>
      </c>
    </row>
    <row r="1315" spans="12:16" x14ac:dyDescent="0.4">
      <c r="L1315" s="37" t="str">
        <f t="shared" si="100"/>
        <v/>
      </c>
      <c r="M1315" s="37" t="str">
        <f t="shared" si="101"/>
        <v/>
      </c>
      <c r="N1315" s="37" t="str">
        <f t="shared" si="102"/>
        <v/>
      </c>
      <c r="O1315" s="37" t="str">
        <f t="shared" si="104"/>
        <v/>
      </c>
      <c r="P1315" s="37" t="str">
        <f t="shared" si="103"/>
        <v>19年月日</v>
      </c>
    </row>
    <row r="1316" spans="12:16" x14ac:dyDescent="0.4">
      <c r="L1316" s="37" t="str">
        <f t="shared" si="100"/>
        <v/>
      </c>
      <c r="M1316" s="37" t="str">
        <f t="shared" si="101"/>
        <v/>
      </c>
      <c r="N1316" s="37" t="str">
        <f t="shared" si="102"/>
        <v/>
      </c>
      <c r="O1316" s="37" t="str">
        <f t="shared" si="104"/>
        <v/>
      </c>
      <c r="P1316" s="37" t="str">
        <f t="shared" si="103"/>
        <v>19年月日</v>
      </c>
    </row>
    <row r="1317" spans="12:16" x14ac:dyDescent="0.4">
      <c r="L1317" s="37" t="str">
        <f t="shared" si="100"/>
        <v/>
      </c>
      <c r="M1317" s="37" t="str">
        <f t="shared" si="101"/>
        <v/>
      </c>
      <c r="N1317" s="37" t="str">
        <f t="shared" si="102"/>
        <v/>
      </c>
      <c r="O1317" s="37" t="str">
        <f t="shared" si="104"/>
        <v/>
      </c>
      <c r="P1317" s="37" t="str">
        <f t="shared" si="103"/>
        <v>19年月日</v>
      </c>
    </row>
    <row r="1318" spans="12:16" x14ac:dyDescent="0.4">
      <c r="L1318" s="37" t="str">
        <f t="shared" si="100"/>
        <v/>
      </c>
      <c r="M1318" s="37" t="str">
        <f t="shared" si="101"/>
        <v/>
      </c>
      <c r="N1318" s="37" t="str">
        <f t="shared" si="102"/>
        <v/>
      </c>
      <c r="O1318" s="37" t="str">
        <f t="shared" si="104"/>
        <v/>
      </c>
      <c r="P1318" s="37" t="str">
        <f t="shared" si="103"/>
        <v>19年月日</v>
      </c>
    </row>
    <row r="1319" spans="12:16" x14ac:dyDescent="0.4">
      <c r="L1319" s="37" t="str">
        <f t="shared" si="100"/>
        <v/>
      </c>
      <c r="M1319" s="37" t="str">
        <f t="shared" si="101"/>
        <v/>
      </c>
      <c r="N1319" s="37" t="str">
        <f t="shared" si="102"/>
        <v/>
      </c>
      <c r="O1319" s="37" t="str">
        <f t="shared" si="104"/>
        <v/>
      </c>
      <c r="P1319" s="37" t="str">
        <f t="shared" si="103"/>
        <v>19年月日</v>
      </c>
    </row>
    <row r="1320" spans="12:16" x14ac:dyDescent="0.4">
      <c r="L1320" s="37" t="str">
        <f t="shared" si="100"/>
        <v/>
      </c>
      <c r="M1320" s="37" t="str">
        <f t="shared" si="101"/>
        <v/>
      </c>
      <c r="N1320" s="37" t="str">
        <f t="shared" si="102"/>
        <v/>
      </c>
      <c r="O1320" s="37" t="str">
        <f t="shared" si="104"/>
        <v/>
      </c>
      <c r="P1320" s="37" t="str">
        <f t="shared" si="103"/>
        <v>19年月日</v>
      </c>
    </row>
    <row r="1321" spans="12:16" x14ac:dyDescent="0.4">
      <c r="L1321" s="37" t="str">
        <f t="shared" si="100"/>
        <v/>
      </c>
      <c r="M1321" s="37" t="str">
        <f t="shared" si="101"/>
        <v/>
      </c>
      <c r="N1321" s="37" t="str">
        <f t="shared" si="102"/>
        <v/>
      </c>
      <c r="O1321" s="37" t="str">
        <f t="shared" si="104"/>
        <v/>
      </c>
      <c r="P1321" s="37" t="str">
        <f t="shared" si="103"/>
        <v>19年月日</v>
      </c>
    </row>
    <row r="1322" spans="12:16" x14ac:dyDescent="0.4">
      <c r="L1322" s="37" t="str">
        <f t="shared" si="100"/>
        <v/>
      </c>
      <c r="M1322" s="37" t="str">
        <f t="shared" si="101"/>
        <v/>
      </c>
      <c r="N1322" s="37" t="str">
        <f t="shared" si="102"/>
        <v/>
      </c>
      <c r="O1322" s="37" t="str">
        <f t="shared" si="104"/>
        <v/>
      </c>
      <c r="P1322" s="37" t="str">
        <f t="shared" si="103"/>
        <v>19年月日</v>
      </c>
    </row>
    <row r="1323" spans="12:16" x14ac:dyDescent="0.4">
      <c r="L1323" s="37" t="str">
        <f t="shared" si="100"/>
        <v/>
      </c>
      <c r="M1323" s="37" t="str">
        <f t="shared" si="101"/>
        <v/>
      </c>
      <c r="N1323" s="37" t="str">
        <f t="shared" si="102"/>
        <v/>
      </c>
      <c r="O1323" s="37" t="str">
        <f t="shared" si="104"/>
        <v/>
      </c>
      <c r="P1323" s="37" t="str">
        <f t="shared" si="103"/>
        <v>19年月日</v>
      </c>
    </row>
    <row r="1324" spans="12:16" x14ac:dyDescent="0.4">
      <c r="L1324" s="37" t="str">
        <f t="shared" si="100"/>
        <v/>
      </c>
      <c r="M1324" s="37" t="str">
        <f t="shared" si="101"/>
        <v/>
      </c>
      <c r="N1324" s="37" t="str">
        <f t="shared" si="102"/>
        <v/>
      </c>
      <c r="O1324" s="37" t="str">
        <f t="shared" si="104"/>
        <v/>
      </c>
      <c r="P1324" s="37" t="str">
        <f t="shared" si="103"/>
        <v>19年月日</v>
      </c>
    </row>
    <row r="1325" spans="12:16" x14ac:dyDescent="0.4">
      <c r="L1325" s="37" t="str">
        <f t="shared" si="100"/>
        <v/>
      </c>
      <c r="M1325" s="37" t="str">
        <f t="shared" si="101"/>
        <v/>
      </c>
      <c r="N1325" s="37" t="str">
        <f t="shared" si="102"/>
        <v/>
      </c>
      <c r="O1325" s="37" t="str">
        <f t="shared" si="104"/>
        <v/>
      </c>
      <c r="P1325" s="37" t="str">
        <f t="shared" si="103"/>
        <v>19年月日</v>
      </c>
    </row>
    <row r="1326" spans="12:16" x14ac:dyDescent="0.4">
      <c r="L1326" s="37" t="str">
        <f t="shared" si="100"/>
        <v/>
      </c>
      <c r="M1326" s="37" t="str">
        <f t="shared" si="101"/>
        <v/>
      </c>
      <c r="N1326" s="37" t="str">
        <f t="shared" si="102"/>
        <v/>
      </c>
      <c r="O1326" s="37" t="str">
        <f t="shared" si="104"/>
        <v/>
      </c>
      <c r="P1326" s="37" t="str">
        <f t="shared" si="103"/>
        <v>19年月日</v>
      </c>
    </row>
    <row r="1327" spans="12:16" x14ac:dyDescent="0.4">
      <c r="L1327" s="37" t="str">
        <f t="shared" si="100"/>
        <v/>
      </c>
      <c r="M1327" s="37" t="str">
        <f t="shared" si="101"/>
        <v/>
      </c>
      <c r="N1327" s="37" t="str">
        <f t="shared" si="102"/>
        <v/>
      </c>
      <c r="O1327" s="37" t="str">
        <f t="shared" si="104"/>
        <v/>
      </c>
      <c r="P1327" s="37" t="str">
        <f t="shared" si="103"/>
        <v>19年月日</v>
      </c>
    </row>
    <row r="1328" spans="12:16" x14ac:dyDescent="0.4">
      <c r="L1328" s="37" t="str">
        <f t="shared" si="100"/>
        <v/>
      </c>
      <c r="M1328" s="37" t="str">
        <f t="shared" si="101"/>
        <v/>
      </c>
      <c r="N1328" s="37" t="str">
        <f t="shared" si="102"/>
        <v/>
      </c>
      <c r="O1328" s="37" t="str">
        <f t="shared" si="104"/>
        <v/>
      </c>
      <c r="P1328" s="37" t="str">
        <f t="shared" si="103"/>
        <v>19年月日</v>
      </c>
    </row>
    <row r="1329" spans="12:16" x14ac:dyDescent="0.4">
      <c r="L1329" s="37" t="str">
        <f t="shared" si="100"/>
        <v/>
      </c>
      <c r="M1329" s="37" t="str">
        <f t="shared" si="101"/>
        <v/>
      </c>
      <c r="N1329" s="37" t="str">
        <f t="shared" si="102"/>
        <v/>
      </c>
      <c r="O1329" s="37" t="str">
        <f t="shared" si="104"/>
        <v/>
      </c>
      <c r="P1329" s="37" t="str">
        <f t="shared" si="103"/>
        <v>19年月日</v>
      </c>
    </row>
    <row r="1330" spans="12:16" x14ac:dyDescent="0.4">
      <c r="L1330" s="37" t="str">
        <f t="shared" si="100"/>
        <v/>
      </c>
      <c r="M1330" s="37" t="str">
        <f t="shared" si="101"/>
        <v/>
      </c>
      <c r="N1330" s="37" t="str">
        <f t="shared" si="102"/>
        <v/>
      </c>
      <c r="O1330" s="37" t="str">
        <f t="shared" si="104"/>
        <v/>
      </c>
      <c r="P1330" s="37" t="str">
        <f t="shared" si="103"/>
        <v>19年月日</v>
      </c>
    </row>
    <row r="1331" spans="12:16" x14ac:dyDescent="0.4">
      <c r="L1331" s="37" t="str">
        <f t="shared" si="100"/>
        <v/>
      </c>
      <c r="M1331" s="37" t="str">
        <f t="shared" si="101"/>
        <v/>
      </c>
      <c r="N1331" s="37" t="str">
        <f t="shared" si="102"/>
        <v/>
      </c>
      <c r="O1331" s="37" t="str">
        <f t="shared" si="104"/>
        <v/>
      </c>
      <c r="P1331" s="37" t="str">
        <f t="shared" si="103"/>
        <v>19年月日</v>
      </c>
    </row>
    <row r="1332" spans="12:16" x14ac:dyDescent="0.4">
      <c r="L1332" s="37" t="str">
        <f t="shared" si="100"/>
        <v/>
      </c>
      <c r="M1332" s="37" t="str">
        <f t="shared" si="101"/>
        <v/>
      </c>
      <c r="N1332" s="37" t="str">
        <f t="shared" si="102"/>
        <v/>
      </c>
      <c r="O1332" s="37" t="str">
        <f t="shared" si="104"/>
        <v/>
      </c>
      <c r="P1332" s="37" t="str">
        <f t="shared" si="103"/>
        <v>19年月日</v>
      </c>
    </row>
    <row r="1333" spans="12:16" x14ac:dyDescent="0.4">
      <c r="L1333" s="37" t="str">
        <f t="shared" si="100"/>
        <v/>
      </c>
      <c r="M1333" s="37" t="str">
        <f t="shared" si="101"/>
        <v/>
      </c>
      <c r="N1333" s="37" t="str">
        <f t="shared" si="102"/>
        <v/>
      </c>
      <c r="O1333" s="37" t="str">
        <f t="shared" si="104"/>
        <v/>
      </c>
      <c r="P1333" s="37" t="str">
        <f t="shared" si="103"/>
        <v>19年月日</v>
      </c>
    </row>
    <row r="1334" spans="12:16" x14ac:dyDescent="0.4">
      <c r="L1334" s="37" t="str">
        <f t="shared" si="100"/>
        <v/>
      </c>
      <c r="M1334" s="37" t="str">
        <f t="shared" si="101"/>
        <v/>
      </c>
      <c r="N1334" s="37" t="str">
        <f t="shared" si="102"/>
        <v/>
      </c>
      <c r="O1334" s="37" t="str">
        <f t="shared" si="104"/>
        <v/>
      </c>
      <c r="P1334" s="37" t="str">
        <f t="shared" si="103"/>
        <v>19年月日</v>
      </c>
    </row>
    <row r="1335" spans="12:16" x14ac:dyDescent="0.4">
      <c r="L1335" s="37" t="str">
        <f t="shared" si="100"/>
        <v/>
      </c>
      <c r="M1335" s="37" t="str">
        <f t="shared" si="101"/>
        <v/>
      </c>
      <c r="N1335" s="37" t="str">
        <f t="shared" si="102"/>
        <v/>
      </c>
      <c r="O1335" s="37" t="str">
        <f t="shared" si="104"/>
        <v/>
      </c>
      <c r="P1335" s="37" t="str">
        <f t="shared" si="103"/>
        <v>19年月日</v>
      </c>
    </row>
    <row r="1336" spans="12:16" x14ac:dyDescent="0.4">
      <c r="L1336" s="37" t="str">
        <f t="shared" si="100"/>
        <v/>
      </c>
      <c r="M1336" s="37" t="str">
        <f t="shared" si="101"/>
        <v/>
      </c>
      <c r="N1336" s="37" t="str">
        <f t="shared" si="102"/>
        <v/>
      </c>
      <c r="O1336" s="37" t="str">
        <f t="shared" si="104"/>
        <v/>
      </c>
      <c r="P1336" s="37" t="str">
        <f t="shared" si="103"/>
        <v>19年月日</v>
      </c>
    </row>
    <row r="1337" spans="12:16" x14ac:dyDescent="0.4">
      <c r="L1337" s="37" t="str">
        <f t="shared" si="100"/>
        <v/>
      </c>
      <c r="M1337" s="37" t="str">
        <f t="shared" si="101"/>
        <v/>
      </c>
      <c r="N1337" s="37" t="str">
        <f t="shared" si="102"/>
        <v/>
      </c>
      <c r="O1337" s="37" t="str">
        <f t="shared" si="104"/>
        <v/>
      </c>
      <c r="P1337" s="37" t="str">
        <f t="shared" si="103"/>
        <v>19年月日</v>
      </c>
    </row>
    <row r="1338" spans="12:16" x14ac:dyDescent="0.4">
      <c r="L1338" s="37" t="str">
        <f t="shared" si="100"/>
        <v/>
      </c>
      <c r="M1338" s="37" t="str">
        <f t="shared" si="101"/>
        <v/>
      </c>
      <c r="N1338" s="37" t="str">
        <f t="shared" si="102"/>
        <v/>
      </c>
      <c r="O1338" s="37" t="str">
        <f t="shared" si="104"/>
        <v/>
      </c>
      <c r="P1338" s="37" t="str">
        <f t="shared" si="103"/>
        <v>19年月日</v>
      </c>
    </row>
    <row r="1339" spans="12:16" x14ac:dyDescent="0.4">
      <c r="L1339" s="37" t="str">
        <f t="shared" si="100"/>
        <v/>
      </c>
      <c r="M1339" s="37" t="str">
        <f t="shared" si="101"/>
        <v/>
      </c>
      <c r="N1339" s="37" t="str">
        <f t="shared" si="102"/>
        <v/>
      </c>
      <c r="O1339" s="37" t="str">
        <f t="shared" si="104"/>
        <v/>
      </c>
      <c r="P1339" s="37" t="str">
        <f t="shared" si="103"/>
        <v>19年月日</v>
      </c>
    </row>
    <row r="1340" spans="12:16" x14ac:dyDescent="0.4">
      <c r="L1340" s="37" t="str">
        <f t="shared" si="100"/>
        <v/>
      </c>
      <c r="M1340" s="37" t="str">
        <f t="shared" si="101"/>
        <v/>
      </c>
      <c r="N1340" s="37" t="str">
        <f t="shared" si="102"/>
        <v/>
      </c>
      <c r="O1340" s="37" t="str">
        <f t="shared" si="104"/>
        <v/>
      </c>
      <c r="P1340" s="37" t="str">
        <f t="shared" si="103"/>
        <v>19年月日</v>
      </c>
    </row>
    <row r="1341" spans="12:16" x14ac:dyDescent="0.4">
      <c r="L1341" s="37" t="str">
        <f t="shared" si="100"/>
        <v/>
      </c>
      <c r="M1341" s="37" t="str">
        <f t="shared" si="101"/>
        <v/>
      </c>
      <c r="N1341" s="37" t="str">
        <f t="shared" si="102"/>
        <v/>
      </c>
      <c r="O1341" s="37" t="str">
        <f t="shared" si="104"/>
        <v/>
      </c>
      <c r="P1341" s="37" t="str">
        <f t="shared" si="103"/>
        <v>19年月日</v>
      </c>
    </row>
    <row r="1342" spans="12:16" x14ac:dyDescent="0.4">
      <c r="L1342" s="37" t="str">
        <f t="shared" si="100"/>
        <v/>
      </c>
      <c r="M1342" s="37" t="str">
        <f t="shared" si="101"/>
        <v/>
      </c>
      <c r="N1342" s="37" t="str">
        <f t="shared" si="102"/>
        <v/>
      </c>
      <c r="O1342" s="37" t="str">
        <f t="shared" si="104"/>
        <v/>
      </c>
      <c r="P1342" s="37" t="str">
        <f t="shared" si="103"/>
        <v>19年月日</v>
      </c>
    </row>
    <row r="1343" spans="12:16" x14ac:dyDescent="0.4">
      <c r="L1343" s="37" t="str">
        <f t="shared" si="100"/>
        <v/>
      </c>
      <c r="M1343" s="37" t="str">
        <f t="shared" si="101"/>
        <v/>
      </c>
      <c r="N1343" s="37" t="str">
        <f t="shared" si="102"/>
        <v/>
      </c>
      <c r="O1343" s="37" t="str">
        <f t="shared" si="104"/>
        <v/>
      </c>
      <c r="P1343" s="37" t="str">
        <f t="shared" si="103"/>
        <v>19年月日</v>
      </c>
    </row>
    <row r="1344" spans="12:16" x14ac:dyDescent="0.4">
      <c r="L1344" s="37" t="str">
        <f t="shared" si="100"/>
        <v/>
      </c>
      <c r="M1344" s="37" t="str">
        <f t="shared" si="101"/>
        <v/>
      </c>
      <c r="N1344" s="37" t="str">
        <f t="shared" si="102"/>
        <v/>
      </c>
      <c r="O1344" s="37" t="str">
        <f t="shared" si="104"/>
        <v/>
      </c>
      <c r="P1344" s="37" t="str">
        <f t="shared" si="103"/>
        <v>19年月日</v>
      </c>
    </row>
    <row r="1345" spans="12:16" x14ac:dyDescent="0.4">
      <c r="L1345" s="37" t="str">
        <f t="shared" si="100"/>
        <v/>
      </c>
      <c r="M1345" s="37" t="str">
        <f t="shared" si="101"/>
        <v/>
      </c>
      <c r="N1345" s="37" t="str">
        <f t="shared" si="102"/>
        <v/>
      </c>
      <c r="O1345" s="37" t="str">
        <f t="shared" si="104"/>
        <v/>
      </c>
      <c r="P1345" s="37" t="str">
        <f t="shared" si="103"/>
        <v>19年月日</v>
      </c>
    </row>
    <row r="1346" spans="12:16" x14ac:dyDescent="0.4">
      <c r="L1346" s="37" t="str">
        <f t="shared" si="100"/>
        <v/>
      </c>
      <c r="M1346" s="37" t="str">
        <f t="shared" si="101"/>
        <v/>
      </c>
      <c r="N1346" s="37" t="str">
        <f t="shared" si="102"/>
        <v/>
      </c>
      <c r="O1346" s="37" t="str">
        <f t="shared" si="104"/>
        <v/>
      </c>
      <c r="P1346" s="37" t="str">
        <f t="shared" si="103"/>
        <v>19年月日</v>
      </c>
    </row>
    <row r="1347" spans="12:16" x14ac:dyDescent="0.4">
      <c r="L1347" s="37" t="str">
        <f t="shared" ref="L1347:L1410" si="105">IF($A1347="","",$D1347&amp;" ("&amp;$G1347&amp;")")</f>
        <v/>
      </c>
      <c r="M1347" s="37" t="str">
        <f t="shared" ref="M1347:M1410" si="106">IF($A1347="","",LEFT($F1347,2))</f>
        <v/>
      </c>
      <c r="N1347" s="37" t="str">
        <f t="shared" ref="N1347:N1410" si="107">IF($A1347="","",$J1347&amp;" "&amp;$I1347&amp;" ("&amp;$M1347&amp;")")</f>
        <v/>
      </c>
      <c r="O1347" s="37" t="str">
        <f t="shared" si="104"/>
        <v/>
      </c>
      <c r="P1347" s="37" t="str">
        <f t="shared" ref="P1347:P1410" si="108">IF(LEFT($F1347,1)="0","20","19")&amp;LEFT($F1347,2)&amp;"年"&amp;MID($F1347,3,2)&amp;"月"&amp;RIGHT($F1347,2)&amp;"日"</f>
        <v>19年月日</v>
      </c>
    </row>
    <row r="1348" spans="12:16" x14ac:dyDescent="0.4">
      <c r="L1348" s="37" t="str">
        <f t="shared" si="105"/>
        <v/>
      </c>
      <c r="M1348" s="37" t="str">
        <f t="shared" si="106"/>
        <v/>
      </c>
      <c r="N1348" s="37" t="str">
        <f t="shared" si="107"/>
        <v/>
      </c>
      <c r="O1348" s="37" t="str">
        <f t="shared" ref="O1348:O1411" si="109">IF($A1348="","",$O1347+1)</f>
        <v/>
      </c>
      <c r="P1348" s="37" t="str">
        <f t="shared" si="108"/>
        <v>19年月日</v>
      </c>
    </row>
    <row r="1349" spans="12:16" x14ac:dyDescent="0.4">
      <c r="L1349" s="37" t="str">
        <f t="shared" si="105"/>
        <v/>
      </c>
      <c r="M1349" s="37" t="str">
        <f t="shared" si="106"/>
        <v/>
      </c>
      <c r="N1349" s="37" t="str">
        <f t="shared" si="107"/>
        <v/>
      </c>
      <c r="O1349" s="37" t="str">
        <f t="shared" si="109"/>
        <v/>
      </c>
      <c r="P1349" s="37" t="str">
        <f t="shared" si="108"/>
        <v>19年月日</v>
      </c>
    </row>
    <row r="1350" spans="12:16" x14ac:dyDescent="0.4">
      <c r="L1350" s="37" t="str">
        <f t="shared" si="105"/>
        <v/>
      </c>
      <c r="M1350" s="37" t="str">
        <f t="shared" si="106"/>
        <v/>
      </c>
      <c r="N1350" s="37" t="str">
        <f t="shared" si="107"/>
        <v/>
      </c>
      <c r="O1350" s="37" t="str">
        <f t="shared" si="109"/>
        <v/>
      </c>
      <c r="P1350" s="37" t="str">
        <f t="shared" si="108"/>
        <v>19年月日</v>
      </c>
    </row>
    <row r="1351" spans="12:16" x14ac:dyDescent="0.4">
      <c r="L1351" s="37" t="str">
        <f t="shared" si="105"/>
        <v/>
      </c>
      <c r="M1351" s="37" t="str">
        <f t="shared" si="106"/>
        <v/>
      </c>
      <c r="N1351" s="37" t="str">
        <f t="shared" si="107"/>
        <v/>
      </c>
      <c r="O1351" s="37" t="str">
        <f t="shared" si="109"/>
        <v/>
      </c>
      <c r="P1351" s="37" t="str">
        <f t="shared" si="108"/>
        <v>19年月日</v>
      </c>
    </row>
    <row r="1352" spans="12:16" x14ac:dyDescent="0.4">
      <c r="L1352" s="37" t="str">
        <f t="shared" si="105"/>
        <v/>
      </c>
      <c r="M1352" s="37" t="str">
        <f t="shared" si="106"/>
        <v/>
      </c>
      <c r="N1352" s="37" t="str">
        <f t="shared" si="107"/>
        <v/>
      </c>
      <c r="O1352" s="37" t="str">
        <f t="shared" si="109"/>
        <v/>
      </c>
      <c r="P1352" s="37" t="str">
        <f t="shared" si="108"/>
        <v>19年月日</v>
      </c>
    </row>
    <row r="1353" spans="12:16" x14ac:dyDescent="0.4">
      <c r="L1353" s="37" t="str">
        <f t="shared" si="105"/>
        <v/>
      </c>
      <c r="M1353" s="37" t="str">
        <f t="shared" si="106"/>
        <v/>
      </c>
      <c r="N1353" s="37" t="str">
        <f t="shared" si="107"/>
        <v/>
      </c>
      <c r="O1353" s="37" t="str">
        <f t="shared" si="109"/>
        <v/>
      </c>
      <c r="P1353" s="37" t="str">
        <f t="shared" si="108"/>
        <v>19年月日</v>
      </c>
    </row>
    <row r="1354" spans="12:16" x14ac:dyDescent="0.4">
      <c r="L1354" s="37" t="str">
        <f t="shared" si="105"/>
        <v/>
      </c>
      <c r="M1354" s="37" t="str">
        <f t="shared" si="106"/>
        <v/>
      </c>
      <c r="N1354" s="37" t="str">
        <f t="shared" si="107"/>
        <v/>
      </c>
      <c r="O1354" s="37" t="str">
        <f t="shared" si="109"/>
        <v/>
      </c>
      <c r="P1354" s="37" t="str">
        <f t="shared" si="108"/>
        <v>19年月日</v>
      </c>
    </row>
    <row r="1355" spans="12:16" x14ac:dyDescent="0.4">
      <c r="L1355" s="37" t="str">
        <f t="shared" si="105"/>
        <v/>
      </c>
      <c r="M1355" s="37" t="str">
        <f t="shared" si="106"/>
        <v/>
      </c>
      <c r="N1355" s="37" t="str">
        <f t="shared" si="107"/>
        <v/>
      </c>
      <c r="O1355" s="37" t="str">
        <f t="shared" si="109"/>
        <v/>
      </c>
      <c r="P1355" s="37" t="str">
        <f t="shared" si="108"/>
        <v>19年月日</v>
      </c>
    </row>
    <row r="1356" spans="12:16" x14ac:dyDescent="0.4">
      <c r="L1356" s="37" t="str">
        <f t="shared" si="105"/>
        <v/>
      </c>
      <c r="M1356" s="37" t="str">
        <f t="shared" si="106"/>
        <v/>
      </c>
      <c r="N1356" s="37" t="str">
        <f t="shared" si="107"/>
        <v/>
      </c>
      <c r="O1356" s="37" t="str">
        <f t="shared" si="109"/>
        <v/>
      </c>
      <c r="P1356" s="37" t="str">
        <f t="shared" si="108"/>
        <v>19年月日</v>
      </c>
    </row>
    <row r="1357" spans="12:16" x14ac:dyDescent="0.4">
      <c r="L1357" s="37" t="str">
        <f t="shared" si="105"/>
        <v/>
      </c>
      <c r="M1357" s="37" t="str">
        <f t="shared" si="106"/>
        <v/>
      </c>
      <c r="N1357" s="37" t="str">
        <f t="shared" si="107"/>
        <v/>
      </c>
      <c r="O1357" s="37" t="str">
        <f t="shared" si="109"/>
        <v/>
      </c>
      <c r="P1357" s="37" t="str">
        <f t="shared" si="108"/>
        <v>19年月日</v>
      </c>
    </row>
    <row r="1358" spans="12:16" x14ac:dyDescent="0.4">
      <c r="L1358" s="37" t="str">
        <f t="shared" si="105"/>
        <v/>
      </c>
      <c r="M1358" s="37" t="str">
        <f t="shared" si="106"/>
        <v/>
      </c>
      <c r="N1358" s="37" t="str">
        <f t="shared" si="107"/>
        <v/>
      </c>
      <c r="O1358" s="37" t="str">
        <f t="shared" si="109"/>
        <v/>
      </c>
      <c r="P1358" s="37" t="str">
        <f t="shared" si="108"/>
        <v>19年月日</v>
      </c>
    </row>
    <row r="1359" spans="12:16" x14ac:dyDescent="0.4">
      <c r="L1359" s="37" t="str">
        <f t="shared" si="105"/>
        <v/>
      </c>
      <c r="M1359" s="37" t="str">
        <f t="shared" si="106"/>
        <v/>
      </c>
      <c r="N1359" s="37" t="str">
        <f t="shared" si="107"/>
        <v/>
      </c>
      <c r="O1359" s="37" t="str">
        <f t="shared" si="109"/>
        <v/>
      </c>
      <c r="P1359" s="37" t="str">
        <f t="shared" si="108"/>
        <v>19年月日</v>
      </c>
    </row>
    <row r="1360" spans="12:16" x14ac:dyDescent="0.4">
      <c r="L1360" s="37" t="str">
        <f t="shared" si="105"/>
        <v/>
      </c>
      <c r="M1360" s="37" t="str">
        <f t="shared" si="106"/>
        <v/>
      </c>
      <c r="N1360" s="37" t="str">
        <f t="shared" si="107"/>
        <v/>
      </c>
      <c r="O1360" s="37" t="str">
        <f t="shared" si="109"/>
        <v/>
      </c>
      <c r="P1360" s="37" t="str">
        <f t="shared" si="108"/>
        <v>19年月日</v>
      </c>
    </row>
    <row r="1361" spans="12:16" x14ac:dyDescent="0.4">
      <c r="L1361" s="37" t="str">
        <f t="shared" si="105"/>
        <v/>
      </c>
      <c r="M1361" s="37" t="str">
        <f t="shared" si="106"/>
        <v/>
      </c>
      <c r="N1361" s="37" t="str">
        <f t="shared" si="107"/>
        <v/>
      </c>
      <c r="O1361" s="37" t="str">
        <f t="shared" si="109"/>
        <v/>
      </c>
      <c r="P1361" s="37" t="str">
        <f t="shared" si="108"/>
        <v>19年月日</v>
      </c>
    </row>
    <row r="1362" spans="12:16" x14ac:dyDescent="0.4">
      <c r="L1362" s="37" t="str">
        <f t="shared" si="105"/>
        <v/>
      </c>
      <c r="M1362" s="37" t="str">
        <f t="shared" si="106"/>
        <v/>
      </c>
      <c r="N1362" s="37" t="str">
        <f t="shared" si="107"/>
        <v/>
      </c>
      <c r="O1362" s="37" t="str">
        <f t="shared" si="109"/>
        <v/>
      </c>
      <c r="P1362" s="37" t="str">
        <f t="shared" si="108"/>
        <v>19年月日</v>
      </c>
    </row>
    <row r="1363" spans="12:16" x14ac:dyDescent="0.4">
      <c r="L1363" s="37" t="str">
        <f t="shared" si="105"/>
        <v/>
      </c>
      <c r="M1363" s="37" t="str">
        <f t="shared" si="106"/>
        <v/>
      </c>
      <c r="N1363" s="37" t="str">
        <f t="shared" si="107"/>
        <v/>
      </c>
      <c r="O1363" s="37" t="str">
        <f t="shared" si="109"/>
        <v/>
      </c>
      <c r="P1363" s="37" t="str">
        <f t="shared" si="108"/>
        <v>19年月日</v>
      </c>
    </row>
    <row r="1364" spans="12:16" x14ac:dyDescent="0.4">
      <c r="L1364" s="37" t="str">
        <f t="shared" si="105"/>
        <v/>
      </c>
      <c r="M1364" s="37" t="str">
        <f t="shared" si="106"/>
        <v/>
      </c>
      <c r="N1364" s="37" t="str">
        <f t="shared" si="107"/>
        <v/>
      </c>
      <c r="O1364" s="37" t="str">
        <f t="shared" si="109"/>
        <v/>
      </c>
      <c r="P1364" s="37" t="str">
        <f t="shared" si="108"/>
        <v>19年月日</v>
      </c>
    </row>
    <row r="1365" spans="12:16" x14ac:dyDescent="0.4">
      <c r="L1365" s="37" t="str">
        <f t="shared" si="105"/>
        <v/>
      </c>
      <c r="M1365" s="37" t="str">
        <f t="shared" si="106"/>
        <v/>
      </c>
      <c r="N1365" s="37" t="str">
        <f t="shared" si="107"/>
        <v/>
      </c>
      <c r="O1365" s="37" t="str">
        <f t="shared" si="109"/>
        <v/>
      </c>
      <c r="P1365" s="37" t="str">
        <f t="shared" si="108"/>
        <v>19年月日</v>
      </c>
    </row>
    <row r="1366" spans="12:16" x14ac:dyDescent="0.4">
      <c r="L1366" s="37" t="str">
        <f t="shared" si="105"/>
        <v/>
      </c>
      <c r="M1366" s="37" t="str">
        <f t="shared" si="106"/>
        <v/>
      </c>
      <c r="N1366" s="37" t="str">
        <f t="shared" si="107"/>
        <v/>
      </c>
      <c r="O1366" s="37" t="str">
        <f t="shared" si="109"/>
        <v/>
      </c>
      <c r="P1366" s="37" t="str">
        <f t="shared" si="108"/>
        <v>19年月日</v>
      </c>
    </row>
    <row r="1367" spans="12:16" x14ac:dyDescent="0.4">
      <c r="L1367" s="37" t="str">
        <f t="shared" si="105"/>
        <v/>
      </c>
      <c r="M1367" s="37" t="str">
        <f t="shared" si="106"/>
        <v/>
      </c>
      <c r="N1367" s="37" t="str">
        <f t="shared" si="107"/>
        <v/>
      </c>
      <c r="O1367" s="37" t="str">
        <f t="shared" si="109"/>
        <v/>
      </c>
      <c r="P1367" s="37" t="str">
        <f t="shared" si="108"/>
        <v>19年月日</v>
      </c>
    </row>
    <row r="1368" spans="12:16" x14ac:dyDescent="0.4">
      <c r="L1368" s="37" t="str">
        <f t="shared" si="105"/>
        <v/>
      </c>
      <c r="M1368" s="37" t="str">
        <f t="shared" si="106"/>
        <v/>
      </c>
      <c r="N1368" s="37" t="str">
        <f t="shared" si="107"/>
        <v/>
      </c>
      <c r="O1368" s="37" t="str">
        <f t="shared" si="109"/>
        <v/>
      </c>
      <c r="P1368" s="37" t="str">
        <f t="shared" si="108"/>
        <v>19年月日</v>
      </c>
    </row>
    <row r="1369" spans="12:16" x14ac:dyDescent="0.4">
      <c r="L1369" s="37" t="str">
        <f t="shared" si="105"/>
        <v/>
      </c>
      <c r="M1369" s="37" t="str">
        <f t="shared" si="106"/>
        <v/>
      </c>
      <c r="N1369" s="37" t="str">
        <f t="shared" si="107"/>
        <v/>
      </c>
      <c r="O1369" s="37" t="str">
        <f t="shared" si="109"/>
        <v/>
      </c>
      <c r="P1369" s="37" t="str">
        <f t="shared" si="108"/>
        <v>19年月日</v>
      </c>
    </row>
    <row r="1370" spans="12:16" x14ac:dyDescent="0.4">
      <c r="L1370" s="37" t="str">
        <f t="shared" si="105"/>
        <v/>
      </c>
      <c r="M1370" s="37" t="str">
        <f t="shared" si="106"/>
        <v/>
      </c>
      <c r="N1370" s="37" t="str">
        <f t="shared" si="107"/>
        <v/>
      </c>
      <c r="O1370" s="37" t="str">
        <f t="shared" si="109"/>
        <v/>
      </c>
      <c r="P1370" s="37" t="str">
        <f t="shared" si="108"/>
        <v>19年月日</v>
      </c>
    </row>
    <row r="1371" spans="12:16" x14ac:dyDescent="0.4">
      <c r="L1371" s="37" t="str">
        <f t="shared" si="105"/>
        <v/>
      </c>
      <c r="M1371" s="37" t="str">
        <f t="shared" si="106"/>
        <v/>
      </c>
      <c r="N1371" s="37" t="str">
        <f t="shared" si="107"/>
        <v/>
      </c>
      <c r="O1371" s="37" t="str">
        <f t="shared" si="109"/>
        <v/>
      </c>
      <c r="P1371" s="37" t="str">
        <f t="shared" si="108"/>
        <v>19年月日</v>
      </c>
    </row>
    <row r="1372" spans="12:16" x14ac:dyDescent="0.4">
      <c r="L1372" s="37" t="str">
        <f t="shared" si="105"/>
        <v/>
      </c>
      <c r="M1372" s="37" t="str">
        <f t="shared" si="106"/>
        <v/>
      </c>
      <c r="N1372" s="37" t="str">
        <f t="shared" si="107"/>
        <v/>
      </c>
      <c r="O1372" s="37" t="str">
        <f t="shared" si="109"/>
        <v/>
      </c>
      <c r="P1372" s="37" t="str">
        <f t="shared" si="108"/>
        <v>19年月日</v>
      </c>
    </row>
    <row r="1373" spans="12:16" x14ac:dyDescent="0.4">
      <c r="L1373" s="37" t="str">
        <f t="shared" si="105"/>
        <v/>
      </c>
      <c r="M1373" s="37" t="str">
        <f t="shared" si="106"/>
        <v/>
      </c>
      <c r="N1373" s="37" t="str">
        <f t="shared" si="107"/>
        <v/>
      </c>
      <c r="O1373" s="37" t="str">
        <f t="shared" si="109"/>
        <v/>
      </c>
      <c r="P1373" s="37" t="str">
        <f t="shared" si="108"/>
        <v>19年月日</v>
      </c>
    </row>
    <row r="1374" spans="12:16" x14ac:dyDescent="0.4">
      <c r="L1374" s="37" t="str">
        <f t="shared" si="105"/>
        <v/>
      </c>
      <c r="M1374" s="37" t="str">
        <f t="shared" si="106"/>
        <v/>
      </c>
      <c r="N1374" s="37" t="str">
        <f t="shared" si="107"/>
        <v/>
      </c>
      <c r="O1374" s="37" t="str">
        <f t="shared" si="109"/>
        <v/>
      </c>
      <c r="P1374" s="37" t="str">
        <f t="shared" si="108"/>
        <v>19年月日</v>
      </c>
    </row>
    <row r="1375" spans="12:16" x14ac:dyDescent="0.4">
      <c r="L1375" s="37" t="str">
        <f t="shared" si="105"/>
        <v/>
      </c>
      <c r="M1375" s="37" t="str">
        <f t="shared" si="106"/>
        <v/>
      </c>
      <c r="N1375" s="37" t="str">
        <f t="shared" si="107"/>
        <v/>
      </c>
      <c r="O1375" s="37" t="str">
        <f t="shared" si="109"/>
        <v/>
      </c>
      <c r="P1375" s="37" t="str">
        <f t="shared" si="108"/>
        <v>19年月日</v>
      </c>
    </row>
    <row r="1376" spans="12:16" x14ac:dyDescent="0.4">
      <c r="L1376" s="37" t="str">
        <f t="shared" si="105"/>
        <v/>
      </c>
      <c r="M1376" s="37" t="str">
        <f t="shared" si="106"/>
        <v/>
      </c>
      <c r="N1376" s="37" t="str">
        <f t="shared" si="107"/>
        <v/>
      </c>
      <c r="O1376" s="37" t="str">
        <f t="shared" si="109"/>
        <v/>
      </c>
      <c r="P1376" s="37" t="str">
        <f t="shared" si="108"/>
        <v>19年月日</v>
      </c>
    </row>
    <row r="1377" spans="12:16" x14ac:dyDescent="0.4">
      <c r="L1377" s="37" t="str">
        <f t="shared" si="105"/>
        <v/>
      </c>
      <c r="M1377" s="37" t="str">
        <f t="shared" si="106"/>
        <v/>
      </c>
      <c r="N1377" s="37" t="str">
        <f t="shared" si="107"/>
        <v/>
      </c>
      <c r="O1377" s="37" t="str">
        <f t="shared" si="109"/>
        <v/>
      </c>
      <c r="P1377" s="37" t="str">
        <f t="shared" si="108"/>
        <v>19年月日</v>
      </c>
    </row>
    <row r="1378" spans="12:16" x14ac:dyDescent="0.4">
      <c r="L1378" s="37" t="str">
        <f t="shared" si="105"/>
        <v/>
      </c>
      <c r="M1378" s="37" t="str">
        <f t="shared" si="106"/>
        <v/>
      </c>
      <c r="N1378" s="37" t="str">
        <f t="shared" si="107"/>
        <v/>
      </c>
      <c r="O1378" s="37" t="str">
        <f t="shared" si="109"/>
        <v/>
      </c>
      <c r="P1378" s="37" t="str">
        <f t="shared" si="108"/>
        <v>19年月日</v>
      </c>
    </row>
    <row r="1379" spans="12:16" x14ac:dyDescent="0.4">
      <c r="L1379" s="37" t="str">
        <f t="shared" si="105"/>
        <v/>
      </c>
      <c r="M1379" s="37" t="str">
        <f t="shared" si="106"/>
        <v/>
      </c>
      <c r="N1379" s="37" t="str">
        <f t="shared" si="107"/>
        <v/>
      </c>
      <c r="O1379" s="37" t="str">
        <f t="shared" si="109"/>
        <v/>
      </c>
      <c r="P1379" s="37" t="str">
        <f t="shared" si="108"/>
        <v>19年月日</v>
      </c>
    </row>
    <row r="1380" spans="12:16" x14ac:dyDescent="0.4">
      <c r="L1380" s="37" t="str">
        <f t="shared" si="105"/>
        <v/>
      </c>
      <c r="M1380" s="37" t="str">
        <f t="shared" si="106"/>
        <v/>
      </c>
      <c r="N1380" s="37" t="str">
        <f t="shared" si="107"/>
        <v/>
      </c>
      <c r="O1380" s="37" t="str">
        <f t="shared" si="109"/>
        <v/>
      </c>
      <c r="P1380" s="37" t="str">
        <f t="shared" si="108"/>
        <v>19年月日</v>
      </c>
    </row>
    <row r="1381" spans="12:16" x14ac:dyDescent="0.4">
      <c r="L1381" s="37" t="str">
        <f t="shared" si="105"/>
        <v/>
      </c>
      <c r="M1381" s="37" t="str">
        <f t="shared" si="106"/>
        <v/>
      </c>
      <c r="N1381" s="37" t="str">
        <f t="shared" si="107"/>
        <v/>
      </c>
      <c r="O1381" s="37" t="str">
        <f t="shared" si="109"/>
        <v/>
      </c>
      <c r="P1381" s="37" t="str">
        <f t="shared" si="108"/>
        <v>19年月日</v>
      </c>
    </row>
    <row r="1382" spans="12:16" x14ac:dyDescent="0.4">
      <c r="L1382" s="37" t="str">
        <f t="shared" si="105"/>
        <v/>
      </c>
      <c r="M1382" s="37" t="str">
        <f t="shared" si="106"/>
        <v/>
      </c>
      <c r="N1382" s="37" t="str">
        <f t="shared" si="107"/>
        <v/>
      </c>
      <c r="O1382" s="37" t="str">
        <f t="shared" si="109"/>
        <v/>
      </c>
      <c r="P1382" s="37" t="str">
        <f t="shared" si="108"/>
        <v>19年月日</v>
      </c>
    </row>
    <row r="1383" spans="12:16" x14ac:dyDescent="0.4">
      <c r="L1383" s="37" t="str">
        <f t="shared" si="105"/>
        <v/>
      </c>
      <c r="M1383" s="37" t="str">
        <f t="shared" si="106"/>
        <v/>
      </c>
      <c r="N1383" s="37" t="str">
        <f t="shared" si="107"/>
        <v/>
      </c>
      <c r="O1383" s="37" t="str">
        <f t="shared" si="109"/>
        <v/>
      </c>
      <c r="P1383" s="37" t="str">
        <f t="shared" si="108"/>
        <v>19年月日</v>
      </c>
    </row>
    <row r="1384" spans="12:16" x14ac:dyDescent="0.4">
      <c r="L1384" s="37" t="str">
        <f t="shared" si="105"/>
        <v/>
      </c>
      <c r="M1384" s="37" t="str">
        <f t="shared" si="106"/>
        <v/>
      </c>
      <c r="N1384" s="37" t="str">
        <f t="shared" si="107"/>
        <v/>
      </c>
      <c r="O1384" s="37" t="str">
        <f t="shared" si="109"/>
        <v/>
      </c>
      <c r="P1384" s="37" t="str">
        <f t="shared" si="108"/>
        <v>19年月日</v>
      </c>
    </row>
    <row r="1385" spans="12:16" x14ac:dyDescent="0.4">
      <c r="L1385" s="37" t="str">
        <f t="shared" si="105"/>
        <v/>
      </c>
      <c r="M1385" s="37" t="str">
        <f t="shared" si="106"/>
        <v/>
      </c>
      <c r="N1385" s="37" t="str">
        <f t="shared" si="107"/>
        <v/>
      </c>
      <c r="O1385" s="37" t="str">
        <f t="shared" si="109"/>
        <v/>
      </c>
      <c r="P1385" s="37" t="str">
        <f t="shared" si="108"/>
        <v>19年月日</v>
      </c>
    </row>
    <row r="1386" spans="12:16" x14ac:dyDescent="0.4">
      <c r="L1386" s="37" t="str">
        <f t="shared" si="105"/>
        <v/>
      </c>
      <c r="M1386" s="37" t="str">
        <f t="shared" si="106"/>
        <v/>
      </c>
      <c r="N1386" s="37" t="str">
        <f t="shared" si="107"/>
        <v/>
      </c>
      <c r="O1386" s="37" t="str">
        <f t="shared" si="109"/>
        <v/>
      </c>
      <c r="P1386" s="37" t="str">
        <f t="shared" si="108"/>
        <v>19年月日</v>
      </c>
    </row>
    <row r="1387" spans="12:16" x14ac:dyDescent="0.4">
      <c r="L1387" s="37" t="str">
        <f t="shared" si="105"/>
        <v/>
      </c>
      <c r="M1387" s="37" t="str">
        <f t="shared" si="106"/>
        <v/>
      </c>
      <c r="N1387" s="37" t="str">
        <f t="shared" si="107"/>
        <v/>
      </c>
      <c r="O1387" s="37" t="str">
        <f t="shared" si="109"/>
        <v/>
      </c>
      <c r="P1387" s="37" t="str">
        <f t="shared" si="108"/>
        <v>19年月日</v>
      </c>
    </row>
    <row r="1388" spans="12:16" x14ac:dyDescent="0.4">
      <c r="L1388" s="37" t="str">
        <f t="shared" si="105"/>
        <v/>
      </c>
      <c r="M1388" s="37" t="str">
        <f t="shared" si="106"/>
        <v/>
      </c>
      <c r="N1388" s="37" t="str">
        <f t="shared" si="107"/>
        <v/>
      </c>
      <c r="O1388" s="37" t="str">
        <f t="shared" si="109"/>
        <v/>
      </c>
      <c r="P1388" s="37" t="str">
        <f t="shared" si="108"/>
        <v>19年月日</v>
      </c>
    </row>
    <row r="1389" spans="12:16" x14ac:dyDescent="0.4">
      <c r="L1389" s="37" t="str">
        <f t="shared" si="105"/>
        <v/>
      </c>
      <c r="M1389" s="37" t="str">
        <f t="shared" si="106"/>
        <v/>
      </c>
      <c r="N1389" s="37" t="str">
        <f t="shared" si="107"/>
        <v/>
      </c>
      <c r="O1389" s="37" t="str">
        <f t="shared" si="109"/>
        <v/>
      </c>
      <c r="P1389" s="37" t="str">
        <f t="shared" si="108"/>
        <v>19年月日</v>
      </c>
    </row>
    <row r="1390" spans="12:16" x14ac:dyDescent="0.4">
      <c r="L1390" s="37" t="str">
        <f t="shared" si="105"/>
        <v/>
      </c>
      <c r="M1390" s="37" t="str">
        <f t="shared" si="106"/>
        <v/>
      </c>
      <c r="N1390" s="37" t="str">
        <f t="shared" si="107"/>
        <v/>
      </c>
      <c r="O1390" s="37" t="str">
        <f t="shared" si="109"/>
        <v/>
      </c>
      <c r="P1390" s="37" t="str">
        <f t="shared" si="108"/>
        <v>19年月日</v>
      </c>
    </row>
    <row r="1391" spans="12:16" x14ac:dyDescent="0.4">
      <c r="L1391" s="37" t="str">
        <f t="shared" si="105"/>
        <v/>
      </c>
      <c r="M1391" s="37" t="str">
        <f t="shared" si="106"/>
        <v/>
      </c>
      <c r="N1391" s="37" t="str">
        <f t="shared" si="107"/>
        <v/>
      </c>
      <c r="O1391" s="37" t="str">
        <f t="shared" si="109"/>
        <v/>
      </c>
      <c r="P1391" s="37" t="str">
        <f t="shared" si="108"/>
        <v>19年月日</v>
      </c>
    </row>
    <row r="1392" spans="12:16" x14ac:dyDescent="0.4">
      <c r="L1392" s="37" t="str">
        <f t="shared" si="105"/>
        <v/>
      </c>
      <c r="M1392" s="37" t="str">
        <f t="shared" si="106"/>
        <v/>
      </c>
      <c r="N1392" s="37" t="str">
        <f t="shared" si="107"/>
        <v/>
      </c>
      <c r="O1392" s="37" t="str">
        <f t="shared" si="109"/>
        <v/>
      </c>
      <c r="P1392" s="37" t="str">
        <f t="shared" si="108"/>
        <v>19年月日</v>
      </c>
    </row>
    <row r="1393" spans="12:16" x14ac:dyDescent="0.4">
      <c r="L1393" s="37" t="str">
        <f t="shared" si="105"/>
        <v/>
      </c>
      <c r="M1393" s="37" t="str">
        <f t="shared" si="106"/>
        <v/>
      </c>
      <c r="N1393" s="37" t="str">
        <f t="shared" si="107"/>
        <v/>
      </c>
      <c r="O1393" s="37" t="str">
        <f t="shared" si="109"/>
        <v/>
      </c>
      <c r="P1393" s="37" t="str">
        <f t="shared" si="108"/>
        <v>19年月日</v>
      </c>
    </row>
    <row r="1394" spans="12:16" x14ac:dyDescent="0.4">
      <c r="L1394" s="37" t="str">
        <f t="shared" si="105"/>
        <v/>
      </c>
      <c r="M1394" s="37" t="str">
        <f t="shared" si="106"/>
        <v/>
      </c>
      <c r="N1394" s="37" t="str">
        <f t="shared" si="107"/>
        <v/>
      </c>
      <c r="O1394" s="37" t="str">
        <f t="shared" si="109"/>
        <v/>
      </c>
      <c r="P1394" s="37" t="str">
        <f t="shared" si="108"/>
        <v>19年月日</v>
      </c>
    </row>
    <row r="1395" spans="12:16" x14ac:dyDescent="0.4">
      <c r="L1395" s="37" t="str">
        <f t="shared" si="105"/>
        <v/>
      </c>
      <c r="M1395" s="37" t="str">
        <f t="shared" si="106"/>
        <v/>
      </c>
      <c r="N1395" s="37" t="str">
        <f t="shared" si="107"/>
        <v/>
      </c>
      <c r="O1395" s="37" t="str">
        <f t="shared" si="109"/>
        <v/>
      </c>
      <c r="P1395" s="37" t="str">
        <f t="shared" si="108"/>
        <v>19年月日</v>
      </c>
    </row>
    <row r="1396" spans="12:16" x14ac:dyDescent="0.4">
      <c r="L1396" s="37" t="str">
        <f t="shared" si="105"/>
        <v/>
      </c>
      <c r="M1396" s="37" t="str">
        <f t="shared" si="106"/>
        <v/>
      </c>
      <c r="N1396" s="37" t="str">
        <f t="shared" si="107"/>
        <v/>
      </c>
      <c r="O1396" s="37" t="str">
        <f t="shared" si="109"/>
        <v/>
      </c>
      <c r="P1396" s="37" t="str">
        <f t="shared" si="108"/>
        <v>19年月日</v>
      </c>
    </row>
    <row r="1397" spans="12:16" x14ac:dyDescent="0.4">
      <c r="L1397" s="37" t="str">
        <f t="shared" si="105"/>
        <v/>
      </c>
      <c r="M1397" s="37" t="str">
        <f t="shared" si="106"/>
        <v/>
      </c>
      <c r="N1397" s="37" t="str">
        <f t="shared" si="107"/>
        <v/>
      </c>
      <c r="O1397" s="37" t="str">
        <f t="shared" si="109"/>
        <v/>
      </c>
      <c r="P1397" s="37" t="str">
        <f t="shared" si="108"/>
        <v>19年月日</v>
      </c>
    </row>
    <row r="1398" spans="12:16" x14ac:dyDescent="0.4">
      <c r="L1398" s="37" t="str">
        <f t="shared" si="105"/>
        <v/>
      </c>
      <c r="M1398" s="37" t="str">
        <f t="shared" si="106"/>
        <v/>
      </c>
      <c r="N1398" s="37" t="str">
        <f t="shared" si="107"/>
        <v/>
      </c>
      <c r="O1398" s="37" t="str">
        <f t="shared" si="109"/>
        <v/>
      </c>
      <c r="P1398" s="37" t="str">
        <f t="shared" si="108"/>
        <v>19年月日</v>
      </c>
    </row>
    <row r="1399" spans="12:16" x14ac:dyDescent="0.4">
      <c r="L1399" s="37" t="str">
        <f t="shared" si="105"/>
        <v/>
      </c>
      <c r="M1399" s="37" t="str">
        <f t="shared" si="106"/>
        <v/>
      </c>
      <c r="N1399" s="37" t="str">
        <f t="shared" si="107"/>
        <v/>
      </c>
      <c r="O1399" s="37" t="str">
        <f t="shared" si="109"/>
        <v/>
      </c>
      <c r="P1399" s="37" t="str">
        <f t="shared" si="108"/>
        <v>19年月日</v>
      </c>
    </row>
    <row r="1400" spans="12:16" x14ac:dyDescent="0.4">
      <c r="L1400" s="37" t="str">
        <f t="shared" si="105"/>
        <v/>
      </c>
      <c r="M1400" s="37" t="str">
        <f t="shared" si="106"/>
        <v/>
      </c>
      <c r="N1400" s="37" t="str">
        <f t="shared" si="107"/>
        <v/>
      </c>
      <c r="O1400" s="37" t="str">
        <f t="shared" si="109"/>
        <v/>
      </c>
      <c r="P1400" s="37" t="str">
        <f t="shared" si="108"/>
        <v>19年月日</v>
      </c>
    </row>
    <row r="1401" spans="12:16" x14ac:dyDescent="0.4">
      <c r="L1401" s="37" t="str">
        <f t="shared" si="105"/>
        <v/>
      </c>
      <c r="M1401" s="37" t="str">
        <f t="shared" si="106"/>
        <v/>
      </c>
      <c r="N1401" s="37" t="str">
        <f t="shared" si="107"/>
        <v/>
      </c>
      <c r="O1401" s="37" t="str">
        <f t="shared" si="109"/>
        <v/>
      </c>
      <c r="P1401" s="37" t="str">
        <f t="shared" si="108"/>
        <v>19年月日</v>
      </c>
    </row>
    <row r="1402" spans="12:16" x14ac:dyDescent="0.4">
      <c r="L1402" s="37" t="str">
        <f t="shared" si="105"/>
        <v/>
      </c>
      <c r="M1402" s="37" t="str">
        <f t="shared" si="106"/>
        <v/>
      </c>
      <c r="N1402" s="37" t="str">
        <f t="shared" si="107"/>
        <v/>
      </c>
      <c r="O1402" s="37" t="str">
        <f t="shared" si="109"/>
        <v/>
      </c>
      <c r="P1402" s="37" t="str">
        <f t="shared" si="108"/>
        <v>19年月日</v>
      </c>
    </row>
    <row r="1403" spans="12:16" x14ac:dyDescent="0.4">
      <c r="L1403" s="37" t="str">
        <f t="shared" si="105"/>
        <v/>
      </c>
      <c r="M1403" s="37" t="str">
        <f t="shared" si="106"/>
        <v/>
      </c>
      <c r="N1403" s="37" t="str">
        <f t="shared" si="107"/>
        <v/>
      </c>
      <c r="O1403" s="37" t="str">
        <f t="shared" si="109"/>
        <v/>
      </c>
      <c r="P1403" s="37" t="str">
        <f t="shared" si="108"/>
        <v>19年月日</v>
      </c>
    </row>
    <row r="1404" spans="12:16" x14ac:dyDescent="0.4">
      <c r="L1404" s="37" t="str">
        <f t="shared" si="105"/>
        <v/>
      </c>
      <c r="M1404" s="37" t="str">
        <f t="shared" si="106"/>
        <v/>
      </c>
      <c r="N1404" s="37" t="str">
        <f t="shared" si="107"/>
        <v/>
      </c>
      <c r="O1404" s="37" t="str">
        <f t="shared" si="109"/>
        <v/>
      </c>
      <c r="P1404" s="37" t="str">
        <f t="shared" si="108"/>
        <v>19年月日</v>
      </c>
    </row>
    <row r="1405" spans="12:16" x14ac:dyDescent="0.4">
      <c r="L1405" s="37" t="str">
        <f t="shared" si="105"/>
        <v/>
      </c>
      <c r="M1405" s="37" t="str">
        <f t="shared" si="106"/>
        <v/>
      </c>
      <c r="N1405" s="37" t="str">
        <f t="shared" si="107"/>
        <v/>
      </c>
      <c r="O1405" s="37" t="str">
        <f t="shared" si="109"/>
        <v/>
      </c>
      <c r="P1405" s="37" t="str">
        <f t="shared" si="108"/>
        <v>19年月日</v>
      </c>
    </row>
    <row r="1406" spans="12:16" x14ac:dyDescent="0.4">
      <c r="L1406" s="37" t="str">
        <f t="shared" si="105"/>
        <v/>
      </c>
      <c r="M1406" s="37" t="str">
        <f t="shared" si="106"/>
        <v/>
      </c>
      <c r="N1406" s="37" t="str">
        <f t="shared" si="107"/>
        <v/>
      </c>
      <c r="O1406" s="37" t="str">
        <f t="shared" si="109"/>
        <v/>
      </c>
      <c r="P1406" s="37" t="str">
        <f t="shared" si="108"/>
        <v>19年月日</v>
      </c>
    </row>
    <row r="1407" spans="12:16" x14ac:dyDescent="0.4">
      <c r="L1407" s="37" t="str">
        <f t="shared" si="105"/>
        <v/>
      </c>
      <c r="M1407" s="37" t="str">
        <f t="shared" si="106"/>
        <v/>
      </c>
      <c r="N1407" s="37" t="str">
        <f t="shared" si="107"/>
        <v/>
      </c>
      <c r="O1407" s="37" t="str">
        <f t="shared" si="109"/>
        <v/>
      </c>
      <c r="P1407" s="37" t="str">
        <f t="shared" si="108"/>
        <v>19年月日</v>
      </c>
    </row>
    <row r="1408" spans="12:16" x14ac:dyDescent="0.4">
      <c r="L1408" s="37" t="str">
        <f t="shared" si="105"/>
        <v/>
      </c>
      <c r="M1408" s="37" t="str">
        <f t="shared" si="106"/>
        <v/>
      </c>
      <c r="N1408" s="37" t="str">
        <f t="shared" si="107"/>
        <v/>
      </c>
      <c r="O1408" s="37" t="str">
        <f t="shared" si="109"/>
        <v/>
      </c>
      <c r="P1408" s="37" t="str">
        <f t="shared" si="108"/>
        <v>19年月日</v>
      </c>
    </row>
    <row r="1409" spans="12:16" x14ac:dyDescent="0.4">
      <c r="L1409" s="37" t="str">
        <f t="shared" si="105"/>
        <v/>
      </c>
      <c r="M1409" s="37" t="str">
        <f t="shared" si="106"/>
        <v/>
      </c>
      <c r="N1409" s="37" t="str">
        <f t="shared" si="107"/>
        <v/>
      </c>
      <c r="O1409" s="37" t="str">
        <f t="shared" si="109"/>
        <v/>
      </c>
      <c r="P1409" s="37" t="str">
        <f t="shared" si="108"/>
        <v>19年月日</v>
      </c>
    </row>
    <row r="1410" spans="12:16" x14ac:dyDescent="0.4">
      <c r="L1410" s="37" t="str">
        <f t="shared" si="105"/>
        <v/>
      </c>
      <c r="M1410" s="37" t="str">
        <f t="shared" si="106"/>
        <v/>
      </c>
      <c r="N1410" s="37" t="str">
        <f t="shared" si="107"/>
        <v/>
      </c>
      <c r="O1410" s="37" t="str">
        <f t="shared" si="109"/>
        <v/>
      </c>
      <c r="P1410" s="37" t="str">
        <f t="shared" si="108"/>
        <v>19年月日</v>
      </c>
    </row>
    <row r="1411" spans="12:16" x14ac:dyDescent="0.4">
      <c r="L1411" s="37" t="str">
        <f t="shared" ref="L1411:L1474" si="110">IF($A1411="","",$D1411&amp;" ("&amp;$G1411&amp;")")</f>
        <v/>
      </c>
      <c r="M1411" s="37" t="str">
        <f t="shared" ref="M1411:M1474" si="111">IF($A1411="","",LEFT($F1411,2))</f>
        <v/>
      </c>
      <c r="N1411" s="37" t="str">
        <f t="shared" ref="N1411:N1474" si="112">IF($A1411="","",$J1411&amp;" "&amp;$I1411&amp;" ("&amp;$M1411&amp;")")</f>
        <v/>
      </c>
      <c r="O1411" s="37" t="str">
        <f t="shared" si="109"/>
        <v/>
      </c>
      <c r="P1411" s="37" t="str">
        <f t="shared" ref="P1411:P1474" si="113">IF(LEFT($F1411,1)="0","20","19")&amp;LEFT($F1411,2)&amp;"年"&amp;MID($F1411,3,2)&amp;"月"&amp;RIGHT($F1411,2)&amp;"日"</f>
        <v>19年月日</v>
      </c>
    </row>
    <row r="1412" spans="12:16" x14ac:dyDescent="0.4">
      <c r="L1412" s="37" t="str">
        <f t="shared" si="110"/>
        <v/>
      </c>
      <c r="M1412" s="37" t="str">
        <f t="shared" si="111"/>
        <v/>
      </c>
      <c r="N1412" s="37" t="str">
        <f t="shared" si="112"/>
        <v/>
      </c>
      <c r="O1412" s="37" t="str">
        <f t="shared" ref="O1412:O1475" si="114">IF($A1412="","",$O1411+1)</f>
        <v/>
      </c>
      <c r="P1412" s="37" t="str">
        <f t="shared" si="113"/>
        <v>19年月日</v>
      </c>
    </row>
    <row r="1413" spans="12:16" x14ac:dyDescent="0.4">
      <c r="L1413" s="37" t="str">
        <f t="shared" si="110"/>
        <v/>
      </c>
      <c r="M1413" s="37" t="str">
        <f t="shared" si="111"/>
        <v/>
      </c>
      <c r="N1413" s="37" t="str">
        <f t="shared" si="112"/>
        <v/>
      </c>
      <c r="O1413" s="37" t="str">
        <f t="shared" si="114"/>
        <v/>
      </c>
      <c r="P1413" s="37" t="str">
        <f t="shared" si="113"/>
        <v>19年月日</v>
      </c>
    </row>
    <row r="1414" spans="12:16" x14ac:dyDescent="0.4">
      <c r="L1414" s="37" t="str">
        <f t="shared" si="110"/>
        <v/>
      </c>
      <c r="M1414" s="37" t="str">
        <f t="shared" si="111"/>
        <v/>
      </c>
      <c r="N1414" s="37" t="str">
        <f t="shared" si="112"/>
        <v/>
      </c>
      <c r="O1414" s="37" t="str">
        <f t="shared" si="114"/>
        <v/>
      </c>
      <c r="P1414" s="37" t="str">
        <f t="shared" si="113"/>
        <v>19年月日</v>
      </c>
    </row>
    <row r="1415" spans="12:16" x14ac:dyDescent="0.4">
      <c r="L1415" s="37" t="str">
        <f t="shared" si="110"/>
        <v/>
      </c>
      <c r="M1415" s="37" t="str">
        <f t="shared" si="111"/>
        <v/>
      </c>
      <c r="N1415" s="37" t="str">
        <f t="shared" si="112"/>
        <v/>
      </c>
      <c r="O1415" s="37" t="str">
        <f t="shared" si="114"/>
        <v/>
      </c>
      <c r="P1415" s="37" t="str">
        <f t="shared" si="113"/>
        <v>19年月日</v>
      </c>
    </row>
    <row r="1416" spans="12:16" x14ac:dyDescent="0.4">
      <c r="L1416" s="37" t="str">
        <f t="shared" si="110"/>
        <v/>
      </c>
      <c r="M1416" s="37" t="str">
        <f t="shared" si="111"/>
        <v/>
      </c>
      <c r="N1416" s="37" t="str">
        <f t="shared" si="112"/>
        <v/>
      </c>
      <c r="O1416" s="37" t="str">
        <f t="shared" si="114"/>
        <v/>
      </c>
      <c r="P1416" s="37" t="str">
        <f t="shared" si="113"/>
        <v>19年月日</v>
      </c>
    </row>
    <row r="1417" spans="12:16" x14ac:dyDescent="0.4">
      <c r="L1417" s="37" t="str">
        <f t="shared" si="110"/>
        <v/>
      </c>
      <c r="M1417" s="37" t="str">
        <f t="shared" si="111"/>
        <v/>
      </c>
      <c r="N1417" s="37" t="str">
        <f t="shared" si="112"/>
        <v/>
      </c>
      <c r="O1417" s="37" t="str">
        <f t="shared" si="114"/>
        <v/>
      </c>
      <c r="P1417" s="37" t="str">
        <f t="shared" si="113"/>
        <v>19年月日</v>
      </c>
    </row>
    <row r="1418" spans="12:16" x14ac:dyDescent="0.4">
      <c r="L1418" s="37" t="str">
        <f t="shared" si="110"/>
        <v/>
      </c>
      <c r="M1418" s="37" t="str">
        <f t="shared" si="111"/>
        <v/>
      </c>
      <c r="N1418" s="37" t="str">
        <f t="shared" si="112"/>
        <v/>
      </c>
      <c r="O1418" s="37" t="str">
        <f t="shared" si="114"/>
        <v/>
      </c>
      <c r="P1418" s="37" t="str">
        <f t="shared" si="113"/>
        <v>19年月日</v>
      </c>
    </row>
    <row r="1419" spans="12:16" x14ac:dyDescent="0.4">
      <c r="L1419" s="37" t="str">
        <f t="shared" si="110"/>
        <v/>
      </c>
      <c r="M1419" s="37" t="str">
        <f t="shared" si="111"/>
        <v/>
      </c>
      <c r="N1419" s="37" t="str">
        <f t="shared" si="112"/>
        <v/>
      </c>
      <c r="O1419" s="37" t="str">
        <f t="shared" si="114"/>
        <v/>
      </c>
      <c r="P1419" s="37" t="str">
        <f t="shared" si="113"/>
        <v>19年月日</v>
      </c>
    </row>
    <row r="1420" spans="12:16" x14ac:dyDescent="0.4">
      <c r="L1420" s="37" t="str">
        <f t="shared" si="110"/>
        <v/>
      </c>
      <c r="M1420" s="37" t="str">
        <f t="shared" si="111"/>
        <v/>
      </c>
      <c r="N1420" s="37" t="str">
        <f t="shared" si="112"/>
        <v/>
      </c>
      <c r="O1420" s="37" t="str">
        <f t="shared" si="114"/>
        <v/>
      </c>
      <c r="P1420" s="37" t="str">
        <f t="shared" si="113"/>
        <v>19年月日</v>
      </c>
    </row>
    <row r="1421" spans="12:16" x14ac:dyDescent="0.4">
      <c r="L1421" s="37" t="str">
        <f t="shared" si="110"/>
        <v/>
      </c>
      <c r="M1421" s="37" t="str">
        <f t="shared" si="111"/>
        <v/>
      </c>
      <c r="N1421" s="37" t="str">
        <f t="shared" si="112"/>
        <v/>
      </c>
      <c r="O1421" s="37" t="str">
        <f t="shared" si="114"/>
        <v/>
      </c>
      <c r="P1421" s="37" t="str">
        <f t="shared" si="113"/>
        <v>19年月日</v>
      </c>
    </row>
    <row r="1422" spans="12:16" x14ac:dyDescent="0.4">
      <c r="L1422" s="37" t="str">
        <f t="shared" si="110"/>
        <v/>
      </c>
      <c r="M1422" s="37" t="str">
        <f t="shared" si="111"/>
        <v/>
      </c>
      <c r="N1422" s="37" t="str">
        <f t="shared" si="112"/>
        <v/>
      </c>
      <c r="O1422" s="37" t="str">
        <f t="shared" si="114"/>
        <v/>
      </c>
      <c r="P1422" s="37" t="str">
        <f t="shared" si="113"/>
        <v>19年月日</v>
      </c>
    </row>
    <row r="1423" spans="12:16" x14ac:dyDescent="0.4">
      <c r="L1423" s="37" t="str">
        <f t="shared" si="110"/>
        <v/>
      </c>
      <c r="M1423" s="37" t="str">
        <f t="shared" si="111"/>
        <v/>
      </c>
      <c r="N1423" s="37" t="str">
        <f t="shared" si="112"/>
        <v/>
      </c>
      <c r="O1423" s="37" t="str">
        <f t="shared" si="114"/>
        <v/>
      </c>
      <c r="P1423" s="37" t="str">
        <f t="shared" si="113"/>
        <v>19年月日</v>
      </c>
    </row>
    <row r="1424" spans="12:16" x14ac:dyDescent="0.4">
      <c r="L1424" s="37" t="str">
        <f t="shared" si="110"/>
        <v/>
      </c>
      <c r="M1424" s="37" t="str">
        <f t="shared" si="111"/>
        <v/>
      </c>
      <c r="N1424" s="37" t="str">
        <f t="shared" si="112"/>
        <v/>
      </c>
      <c r="O1424" s="37" t="str">
        <f t="shared" si="114"/>
        <v/>
      </c>
      <c r="P1424" s="37" t="str">
        <f t="shared" si="113"/>
        <v>19年月日</v>
      </c>
    </row>
    <row r="1425" spans="12:16" x14ac:dyDescent="0.4">
      <c r="L1425" s="37" t="str">
        <f t="shared" si="110"/>
        <v/>
      </c>
      <c r="M1425" s="37" t="str">
        <f t="shared" si="111"/>
        <v/>
      </c>
      <c r="N1425" s="37" t="str">
        <f t="shared" si="112"/>
        <v/>
      </c>
      <c r="O1425" s="37" t="str">
        <f t="shared" si="114"/>
        <v/>
      </c>
      <c r="P1425" s="37" t="str">
        <f t="shared" si="113"/>
        <v>19年月日</v>
      </c>
    </row>
    <row r="1426" spans="12:16" x14ac:dyDescent="0.4">
      <c r="L1426" s="37" t="str">
        <f t="shared" si="110"/>
        <v/>
      </c>
      <c r="M1426" s="37" t="str">
        <f t="shared" si="111"/>
        <v/>
      </c>
      <c r="N1426" s="37" t="str">
        <f t="shared" si="112"/>
        <v/>
      </c>
      <c r="O1426" s="37" t="str">
        <f t="shared" si="114"/>
        <v/>
      </c>
      <c r="P1426" s="37" t="str">
        <f t="shared" si="113"/>
        <v>19年月日</v>
      </c>
    </row>
    <row r="1427" spans="12:16" x14ac:dyDescent="0.4">
      <c r="L1427" s="37" t="str">
        <f t="shared" si="110"/>
        <v/>
      </c>
      <c r="M1427" s="37" t="str">
        <f t="shared" si="111"/>
        <v/>
      </c>
      <c r="N1427" s="37" t="str">
        <f t="shared" si="112"/>
        <v/>
      </c>
      <c r="O1427" s="37" t="str">
        <f t="shared" si="114"/>
        <v/>
      </c>
      <c r="P1427" s="37" t="str">
        <f t="shared" si="113"/>
        <v>19年月日</v>
      </c>
    </row>
    <row r="1428" spans="12:16" x14ac:dyDescent="0.4">
      <c r="L1428" s="37" t="str">
        <f t="shared" si="110"/>
        <v/>
      </c>
      <c r="M1428" s="37" t="str">
        <f t="shared" si="111"/>
        <v/>
      </c>
      <c r="N1428" s="37" t="str">
        <f t="shared" si="112"/>
        <v/>
      </c>
      <c r="O1428" s="37" t="str">
        <f t="shared" si="114"/>
        <v/>
      </c>
      <c r="P1428" s="37" t="str">
        <f t="shared" si="113"/>
        <v>19年月日</v>
      </c>
    </row>
    <row r="1429" spans="12:16" x14ac:dyDescent="0.4">
      <c r="L1429" s="37" t="str">
        <f t="shared" si="110"/>
        <v/>
      </c>
      <c r="M1429" s="37" t="str">
        <f t="shared" si="111"/>
        <v/>
      </c>
      <c r="N1429" s="37" t="str">
        <f t="shared" si="112"/>
        <v/>
      </c>
      <c r="O1429" s="37" t="str">
        <f t="shared" si="114"/>
        <v/>
      </c>
      <c r="P1429" s="37" t="str">
        <f t="shared" si="113"/>
        <v>19年月日</v>
      </c>
    </row>
    <row r="1430" spans="12:16" x14ac:dyDescent="0.4">
      <c r="L1430" s="37" t="str">
        <f t="shared" si="110"/>
        <v/>
      </c>
      <c r="M1430" s="37" t="str">
        <f t="shared" si="111"/>
        <v/>
      </c>
      <c r="N1430" s="37" t="str">
        <f t="shared" si="112"/>
        <v/>
      </c>
      <c r="O1430" s="37" t="str">
        <f t="shared" si="114"/>
        <v/>
      </c>
      <c r="P1430" s="37" t="str">
        <f t="shared" si="113"/>
        <v>19年月日</v>
      </c>
    </row>
    <row r="1431" spans="12:16" x14ac:dyDescent="0.4">
      <c r="L1431" s="37" t="str">
        <f t="shared" si="110"/>
        <v/>
      </c>
      <c r="M1431" s="37" t="str">
        <f t="shared" si="111"/>
        <v/>
      </c>
      <c r="N1431" s="37" t="str">
        <f t="shared" si="112"/>
        <v/>
      </c>
      <c r="O1431" s="37" t="str">
        <f t="shared" si="114"/>
        <v/>
      </c>
      <c r="P1431" s="37" t="str">
        <f t="shared" si="113"/>
        <v>19年月日</v>
      </c>
    </row>
    <row r="1432" spans="12:16" x14ac:dyDescent="0.4">
      <c r="L1432" s="37" t="str">
        <f t="shared" si="110"/>
        <v/>
      </c>
      <c r="M1432" s="37" t="str">
        <f t="shared" si="111"/>
        <v/>
      </c>
      <c r="N1432" s="37" t="str">
        <f t="shared" si="112"/>
        <v/>
      </c>
      <c r="O1432" s="37" t="str">
        <f t="shared" si="114"/>
        <v/>
      </c>
      <c r="P1432" s="37" t="str">
        <f t="shared" si="113"/>
        <v>19年月日</v>
      </c>
    </row>
    <row r="1433" spans="12:16" x14ac:dyDescent="0.4">
      <c r="L1433" s="37" t="str">
        <f t="shared" si="110"/>
        <v/>
      </c>
      <c r="M1433" s="37" t="str">
        <f t="shared" si="111"/>
        <v/>
      </c>
      <c r="N1433" s="37" t="str">
        <f t="shared" si="112"/>
        <v/>
      </c>
      <c r="O1433" s="37" t="str">
        <f t="shared" si="114"/>
        <v/>
      </c>
      <c r="P1433" s="37" t="str">
        <f t="shared" si="113"/>
        <v>19年月日</v>
      </c>
    </row>
    <row r="1434" spans="12:16" x14ac:dyDescent="0.4">
      <c r="L1434" s="37" t="str">
        <f t="shared" si="110"/>
        <v/>
      </c>
      <c r="M1434" s="37" t="str">
        <f t="shared" si="111"/>
        <v/>
      </c>
      <c r="N1434" s="37" t="str">
        <f t="shared" si="112"/>
        <v/>
      </c>
      <c r="O1434" s="37" t="str">
        <f t="shared" si="114"/>
        <v/>
      </c>
      <c r="P1434" s="37" t="str">
        <f t="shared" si="113"/>
        <v>19年月日</v>
      </c>
    </row>
    <row r="1435" spans="12:16" x14ac:dyDescent="0.4">
      <c r="L1435" s="37" t="str">
        <f t="shared" si="110"/>
        <v/>
      </c>
      <c r="M1435" s="37" t="str">
        <f t="shared" si="111"/>
        <v/>
      </c>
      <c r="N1435" s="37" t="str">
        <f t="shared" si="112"/>
        <v/>
      </c>
      <c r="O1435" s="37" t="str">
        <f t="shared" si="114"/>
        <v/>
      </c>
      <c r="P1435" s="37" t="str">
        <f t="shared" si="113"/>
        <v>19年月日</v>
      </c>
    </row>
    <row r="1436" spans="12:16" x14ac:dyDescent="0.4">
      <c r="L1436" s="37" t="str">
        <f t="shared" si="110"/>
        <v/>
      </c>
      <c r="M1436" s="37" t="str">
        <f t="shared" si="111"/>
        <v/>
      </c>
      <c r="N1436" s="37" t="str">
        <f t="shared" si="112"/>
        <v/>
      </c>
      <c r="O1436" s="37" t="str">
        <f t="shared" si="114"/>
        <v/>
      </c>
      <c r="P1436" s="37" t="str">
        <f t="shared" si="113"/>
        <v>19年月日</v>
      </c>
    </row>
    <row r="1437" spans="12:16" x14ac:dyDescent="0.4">
      <c r="L1437" s="37" t="str">
        <f t="shared" si="110"/>
        <v/>
      </c>
      <c r="M1437" s="37" t="str">
        <f t="shared" si="111"/>
        <v/>
      </c>
      <c r="N1437" s="37" t="str">
        <f t="shared" si="112"/>
        <v/>
      </c>
      <c r="O1437" s="37" t="str">
        <f t="shared" si="114"/>
        <v/>
      </c>
      <c r="P1437" s="37" t="str">
        <f t="shared" si="113"/>
        <v>19年月日</v>
      </c>
    </row>
    <row r="1438" spans="12:16" x14ac:dyDescent="0.4">
      <c r="L1438" s="37" t="str">
        <f t="shared" si="110"/>
        <v/>
      </c>
      <c r="M1438" s="37" t="str">
        <f t="shared" si="111"/>
        <v/>
      </c>
      <c r="N1438" s="37" t="str">
        <f t="shared" si="112"/>
        <v/>
      </c>
      <c r="O1438" s="37" t="str">
        <f t="shared" si="114"/>
        <v/>
      </c>
      <c r="P1438" s="37" t="str">
        <f t="shared" si="113"/>
        <v>19年月日</v>
      </c>
    </row>
    <row r="1439" spans="12:16" x14ac:dyDescent="0.4">
      <c r="L1439" s="37" t="str">
        <f t="shared" si="110"/>
        <v/>
      </c>
      <c r="M1439" s="37" t="str">
        <f t="shared" si="111"/>
        <v/>
      </c>
      <c r="N1439" s="37" t="str">
        <f t="shared" si="112"/>
        <v/>
      </c>
      <c r="O1439" s="37" t="str">
        <f t="shared" si="114"/>
        <v/>
      </c>
      <c r="P1439" s="37" t="str">
        <f t="shared" si="113"/>
        <v>19年月日</v>
      </c>
    </row>
    <row r="1440" spans="12:16" x14ac:dyDescent="0.4">
      <c r="L1440" s="37" t="str">
        <f t="shared" si="110"/>
        <v/>
      </c>
      <c r="M1440" s="37" t="str">
        <f t="shared" si="111"/>
        <v/>
      </c>
      <c r="N1440" s="37" t="str">
        <f t="shared" si="112"/>
        <v/>
      </c>
      <c r="O1440" s="37" t="str">
        <f t="shared" si="114"/>
        <v/>
      </c>
      <c r="P1440" s="37" t="str">
        <f t="shared" si="113"/>
        <v>19年月日</v>
      </c>
    </row>
    <row r="1441" spans="12:16" x14ac:dyDescent="0.4">
      <c r="L1441" s="37" t="str">
        <f t="shared" si="110"/>
        <v/>
      </c>
      <c r="M1441" s="37" t="str">
        <f t="shared" si="111"/>
        <v/>
      </c>
      <c r="N1441" s="37" t="str">
        <f t="shared" si="112"/>
        <v/>
      </c>
      <c r="O1441" s="37" t="str">
        <f t="shared" si="114"/>
        <v/>
      </c>
      <c r="P1441" s="37" t="str">
        <f t="shared" si="113"/>
        <v>19年月日</v>
      </c>
    </row>
    <row r="1442" spans="12:16" x14ac:dyDescent="0.4">
      <c r="L1442" s="37" t="str">
        <f t="shared" si="110"/>
        <v/>
      </c>
      <c r="M1442" s="37" t="str">
        <f t="shared" si="111"/>
        <v/>
      </c>
      <c r="N1442" s="37" t="str">
        <f t="shared" si="112"/>
        <v/>
      </c>
      <c r="O1442" s="37" t="str">
        <f t="shared" si="114"/>
        <v/>
      </c>
      <c r="P1442" s="37" t="str">
        <f t="shared" si="113"/>
        <v>19年月日</v>
      </c>
    </row>
    <row r="1443" spans="12:16" x14ac:dyDescent="0.4">
      <c r="L1443" s="37" t="str">
        <f t="shared" si="110"/>
        <v/>
      </c>
      <c r="M1443" s="37" t="str">
        <f t="shared" si="111"/>
        <v/>
      </c>
      <c r="N1443" s="37" t="str">
        <f t="shared" si="112"/>
        <v/>
      </c>
      <c r="O1443" s="37" t="str">
        <f t="shared" si="114"/>
        <v/>
      </c>
      <c r="P1443" s="37" t="str">
        <f t="shared" si="113"/>
        <v>19年月日</v>
      </c>
    </row>
    <row r="1444" spans="12:16" x14ac:dyDescent="0.4">
      <c r="L1444" s="37" t="str">
        <f t="shared" si="110"/>
        <v/>
      </c>
      <c r="M1444" s="37" t="str">
        <f t="shared" si="111"/>
        <v/>
      </c>
      <c r="N1444" s="37" t="str">
        <f t="shared" si="112"/>
        <v/>
      </c>
      <c r="O1444" s="37" t="str">
        <f t="shared" si="114"/>
        <v/>
      </c>
      <c r="P1444" s="37" t="str">
        <f t="shared" si="113"/>
        <v>19年月日</v>
      </c>
    </row>
    <row r="1445" spans="12:16" x14ac:dyDescent="0.4">
      <c r="L1445" s="37" t="str">
        <f t="shared" si="110"/>
        <v/>
      </c>
      <c r="M1445" s="37" t="str">
        <f t="shared" si="111"/>
        <v/>
      </c>
      <c r="N1445" s="37" t="str">
        <f t="shared" si="112"/>
        <v/>
      </c>
      <c r="O1445" s="37" t="str">
        <f t="shared" si="114"/>
        <v/>
      </c>
      <c r="P1445" s="37" t="str">
        <f t="shared" si="113"/>
        <v>19年月日</v>
      </c>
    </row>
    <row r="1446" spans="12:16" x14ac:dyDescent="0.4">
      <c r="L1446" s="37" t="str">
        <f t="shared" si="110"/>
        <v/>
      </c>
      <c r="M1446" s="37" t="str">
        <f t="shared" si="111"/>
        <v/>
      </c>
      <c r="N1446" s="37" t="str">
        <f t="shared" si="112"/>
        <v/>
      </c>
      <c r="O1446" s="37" t="str">
        <f t="shared" si="114"/>
        <v/>
      </c>
      <c r="P1446" s="37" t="str">
        <f t="shared" si="113"/>
        <v>19年月日</v>
      </c>
    </row>
    <row r="1447" spans="12:16" x14ac:dyDescent="0.4">
      <c r="L1447" s="37" t="str">
        <f t="shared" si="110"/>
        <v/>
      </c>
      <c r="M1447" s="37" t="str">
        <f t="shared" si="111"/>
        <v/>
      </c>
      <c r="N1447" s="37" t="str">
        <f t="shared" si="112"/>
        <v/>
      </c>
      <c r="O1447" s="37" t="str">
        <f t="shared" si="114"/>
        <v/>
      </c>
      <c r="P1447" s="37" t="str">
        <f t="shared" si="113"/>
        <v>19年月日</v>
      </c>
    </row>
    <row r="1448" spans="12:16" x14ac:dyDescent="0.4">
      <c r="L1448" s="37" t="str">
        <f t="shared" si="110"/>
        <v/>
      </c>
      <c r="M1448" s="37" t="str">
        <f t="shared" si="111"/>
        <v/>
      </c>
      <c r="N1448" s="37" t="str">
        <f t="shared" si="112"/>
        <v/>
      </c>
      <c r="O1448" s="37" t="str">
        <f t="shared" si="114"/>
        <v/>
      </c>
      <c r="P1448" s="37" t="str">
        <f t="shared" si="113"/>
        <v>19年月日</v>
      </c>
    </row>
    <row r="1449" spans="12:16" x14ac:dyDescent="0.4">
      <c r="L1449" s="37" t="str">
        <f t="shared" si="110"/>
        <v/>
      </c>
      <c r="M1449" s="37" t="str">
        <f t="shared" si="111"/>
        <v/>
      </c>
      <c r="N1449" s="37" t="str">
        <f t="shared" si="112"/>
        <v/>
      </c>
      <c r="O1449" s="37" t="str">
        <f t="shared" si="114"/>
        <v/>
      </c>
      <c r="P1449" s="37" t="str">
        <f t="shared" si="113"/>
        <v>19年月日</v>
      </c>
    </row>
    <row r="1450" spans="12:16" x14ac:dyDescent="0.4">
      <c r="L1450" s="37" t="str">
        <f t="shared" si="110"/>
        <v/>
      </c>
      <c r="M1450" s="37" t="str">
        <f t="shared" si="111"/>
        <v/>
      </c>
      <c r="N1450" s="37" t="str">
        <f t="shared" si="112"/>
        <v/>
      </c>
      <c r="O1450" s="37" t="str">
        <f t="shared" si="114"/>
        <v/>
      </c>
      <c r="P1450" s="37" t="str">
        <f t="shared" si="113"/>
        <v>19年月日</v>
      </c>
    </row>
    <row r="1451" spans="12:16" x14ac:dyDescent="0.4">
      <c r="L1451" s="37" t="str">
        <f t="shared" si="110"/>
        <v/>
      </c>
      <c r="M1451" s="37" t="str">
        <f t="shared" si="111"/>
        <v/>
      </c>
      <c r="N1451" s="37" t="str">
        <f t="shared" si="112"/>
        <v/>
      </c>
      <c r="O1451" s="37" t="str">
        <f t="shared" si="114"/>
        <v/>
      </c>
      <c r="P1451" s="37" t="str">
        <f t="shared" si="113"/>
        <v>19年月日</v>
      </c>
    </row>
    <row r="1452" spans="12:16" x14ac:dyDescent="0.4">
      <c r="L1452" s="37" t="str">
        <f t="shared" si="110"/>
        <v/>
      </c>
      <c r="M1452" s="37" t="str">
        <f t="shared" si="111"/>
        <v/>
      </c>
      <c r="N1452" s="37" t="str">
        <f t="shared" si="112"/>
        <v/>
      </c>
      <c r="O1452" s="37" t="str">
        <f t="shared" si="114"/>
        <v/>
      </c>
      <c r="P1452" s="37" t="str">
        <f t="shared" si="113"/>
        <v>19年月日</v>
      </c>
    </row>
    <row r="1453" spans="12:16" x14ac:dyDescent="0.4">
      <c r="L1453" s="37" t="str">
        <f t="shared" si="110"/>
        <v/>
      </c>
      <c r="M1453" s="37" t="str">
        <f t="shared" si="111"/>
        <v/>
      </c>
      <c r="N1453" s="37" t="str">
        <f t="shared" si="112"/>
        <v/>
      </c>
      <c r="O1453" s="37" t="str">
        <f t="shared" si="114"/>
        <v/>
      </c>
      <c r="P1453" s="37" t="str">
        <f t="shared" si="113"/>
        <v>19年月日</v>
      </c>
    </row>
    <row r="1454" spans="12:16" x14ac:dyDescent="0.4">
      <c r="L1454" s="37" t="str">
        <f t="shared" si="110"/>
        <v/>
      </c>
      <c r="M1454" s="37" t="str">
        <f t="shared" si="111"/>
        <v/>
      </c>
      <c r="N1454" s="37" t="str">
        <f t="shared" si="112"/>
        <v/>
      </c>
      <c r="O1454" s="37" t="str">
        <f t="shared" si="114"/>
        <v/>
      </c>
      <c r="P1454" s="37" t="str">
        <f t="shared" si="113"/>
        <v>19年月日</v>
      </c>
    </row>
    <row r="1455" spans="12:16" x14ac:dyDescent="0.4">
      <c r="L1455" s="37" t="str">
        <f t="shared" si="110"/>
        <v/>
      </c>
      <c r="M1455" s="37" t="str">
        <f t="shared" si="111"/>
        <v/>
      </c>
      <c r="N1455" s="37" t="str">
        <f t="shared" si="112"/>
        <v/>
      </c>
      <c r="O1455" s="37" t="str">
        <f t="shared" si="114"/>
        <v/>
      </c>
      <c r="P1455" s="37" t="str">
        <f t="shared" si="113"/>
        <v>19年月日</v>
      </c>
    </row>
    <row r="1456" spans="12:16" x14ac:dyDescent="0.4">
      <c r="L1456" s="37" t="str">
        <f t="shared" si="110"/>
        <v/>
      </c>
      <c r="M1456" s="37" t="str">
        <f t="shared" si="111"/>
        <v/>
      </c>
      <c r="N1456" s="37" t="str">
        <f t="shared" si="112"/>
        <v/>
      </c>
      <c r="O1456" s="37" t="str">
        <f t="shared" si="114"/>
        <v/>
      </c>
      <c r="P1456" s="37" t="str">
        <f t="shared" si="113"/>
        <v>19年月日</v>
      </c>
    </row>
    <row r="1457" spans="12:16" x14ac:dyDescent="0.4">
      <c r="L1457" s="37" t="str">
        <f t="shared" si="110"/>
        <v/>
      </c>
      <c r="M1457" s="37" t="str">
        <f t="shared" si="111"/>
        <v/>
      </c>
      <c r="N1457" s="37" t="str">
        <f t="shared" si="112"/>
        <v/>
      </c>
      <c r="O1457" s="37" t="str">
        <f t="shared" si="114"/>
        <v/>
      </c>
      <c r="P1457" s="37" t="str">
        <f t="shared" si="113"/>
        <v>19年月日</v>
      </c>
    </row>
    <row r="1458" spans="12:16" x14ac:dyDescent="0.4">
      <c r="L1458" s="37" t="str">
        <f t="shared" si="110"/>
        <v/>
      </c>
      <c r="M1458" s="37" t="str">
        <f t="shared" si="111"/>
        <v/>
      </c>
      <c r="N1458" s="37" t="str">
        <f t="shared" si="112"/>
        <v/>
      </c>
      <c r="O1458" s="37" t="str">
        <f t="shared" si="114"/>
        <v/>
      </c>
      <c r="P1458" s="37" t="str">
        <f t="shared" si="113"/>
        <v>19年月日</v>
      </c>
    </row>
    <row r="1459" spans="12:16" x14ac:dyDescent="0.4">
      <c r="L1459" s="37" t="str">
        <f t="shared" si="110"/>
        <v/>
      </c>
      <c r="M1459" s="37" t="str">
        <f t="shared" si="111"/>
        <v/>
      </c>
      <c r="N1459" s="37" t="str">
        <f t="shared" si="112"/>
        <v/>
      </c>
      <c r="O1459" s="37" t="str">
        <f t="shared" si="114"/>
        <v/>
      </c>
      <c r="P1459" s="37" t="str">
        <f t="shared" si="113"/>
        <v>19年月日</v>
      </c>
    </row>
    <row r="1460" spans="12:16" x14ac:dyDescent="0.4">
      <c r="L1460" s="37" t="str">
        <f t="shared" si="110"/>
        <v/>
      </c>
      <c r="M1460" s="37" t="str">
        <f t="shared" si="111"/>
        <v/>
      </c>
      <c r="N1460" s="37" t="str">
        <f t="shared" si="112"/>
        <v/>
      </c>
      <c r="O1460" s="37" t="str">
        <f t="shared" si="114"/>
        <v/>
      </c>
      <c r="P1460" s="37" t="str">
        <f t="shared" si="113"/>
        <v>19年月日</v>
      </c>
    </row>
    <row r="1461" spans="12:16" x14ac:dyDescent="0.4">
      <c r="L1461" s="37" t="str">
        <f t="shared" si="110"/>
        <v/>
      </c>
      <c r="M1461" s="37" t="str">
        <f t="shared" si="111"/>
        <v/>
      </c>
      <c r="N1461" s="37" t="str">
        <f t="shared" si="112"/>
        <v/>
      </c>
      <c r="O1461" s="37" t="str">
        <f t="shared" si="114"/>
        <v/>
      </c>
      <c r="P1461" s="37" t="str">
        <f t="shared" si="113"/>
        <v>19年月日</v>
      </c>
    </row>
    <row r="1462" spans="12:16" x14ac:dyDescent="0.4">
      <c r="L1462" s="37" t="str">
        <f t="shared" si="110"/>
        <v/>
      </c>
      <c r="M1462" s="37" t="str">
        <f t="shared" si="111"/>
        <v/>
      </c>
      <c r="N1462" s="37" t="str">
        <f t="shared" si="112"/>
        <v/>
      </c>
      <c r="O1462" s="37" t="str">
        <f t="shared" si="114"/>
        <v/>
      </c>
      <c r="P1462" s="37" t="str">
        <f t="shared" si="113"/>
        <v>19年月日</v>
      </c>
    </row>
    <row r="1463" spans="12:16" x14ac:dyDescent="0.4">
      <c r="L1463" s="37" t="str">
        <f t="shared" si="110"/>
        <v/>
      </c>
      <c r="M1463" s="37" t="str">
        <f t="shared" si="111"/>
        <v/>
      </c>
      <c r="N1463" s="37" t="str">
        <f t="shared" si="112"/>
        <v/>
      </c>
      <c r="O1463" s="37" t="str">
        <f t="shared" si="114"/>
        <v/>
      </c>
      <c r="P1463" s="37" t="str">
        <f t="shared" si="113"/>
        <v>19年月日</v>
      </c>
    </row>
    <row r="1464" spans="12:16" x14ac:dyDescent="0.4">
      <c r="L1464" s="37" t="str">
        <f t="shared" si="110"/>
        <v/>
      </c>
      <c r="M1464" s="37" t="str">
        <f t="shared" si="111"/>
        <v/>
      </c>
      <c r="N1464" s="37" t="str">
        <f t="shared" si="112"/>
        <v/>
      </c>
      <c r="O1464" s="37" t="str">
        <f t="shared" si="114"/>
        <v/>
      </c>
      <c r="P1464" s="37" t="str">
        <f t="shared" si="113"/>
        <v>19年月日</v>
      </c>
    </row>
    <row r="1465" spans="12:16" x14ac:dyDescent="0.4">
      <c r="L1465" s="37" t="str">
        <f t="shared" si="110"/>
        <v/>
      </c>
      <c r="M1465" s="37" t="str">
        <f t="shared" si="111"/>
        <v/>
      </c>
      <c r="N1465" s="37" t="str">
        <f t="shared" si="112"/>
        <v/>
      </c>
      <c r="O1465" s="37" t="str">
        <f t="shared" si="114"/>
        <v/>
      </c>
      <c r="P1465" s="37" t="str">
        <f t="shared" si="113"/>
        <v>19年月日</v>
      </c>
    </row>
    <row r="1466" spans="12:16" x14ac:dyDescent="0.4">
      <c r="L1466" s="37" t="str">
        <f t="shared" si="110"/>
        <v/>
      </c>
      <c r="M1466" s="37" t="str">
        <f t="shared" si="111"/>
        <v/>
      </c>
      <c r="N1466" s="37" t="str">
        <f t="shared" si="112"/>
        <v/>
      </c>
      <c r="O1466" s="37" t="str">
        <f t="shared" si="114"/>
        <v/>
      </c>
      <c r="P1466" s="37" t="str">
        <f t="shared" si="113"/>
        <v>19年月日</v>
      </c>
    </row>
    <row r="1467" spans="12:16" x14ac:dyDescent="0.4">
      <c r="L1467" s="37" t="str">
        <f t="shared" si="110"/>
        <v/>
      </c>
      <c r="M1467" s="37" t="str">
        <f t="shared" si="111"/>
        <v/>
      </c>
      <c r="N1467" s="37" t="str">
        <f t="shared" si="112"/>
        <v/>
      </c>
      <c r="O1467" s="37" t="str">
        <f t="shared" si="114"/>
        <v/>
      </c>
      <c r="P1467" s="37" t="str">
        <f t="shared" si="113"/>
        <v>19年月日</v>
      </c>
    </row>
    <row r="1468" spans="12:16" x14ac:dyDescent="0.4">
      <c r="L1468" s="37" t="str">
        <f t="shared" si="110"/>
        <v/>
      </c>
      <c r="M1468" s="37" t="str">
        <f t="shared" si="111"/>
        <v/>
      </c>
      <c r="N1468" s="37" t="str">
        <f t="shared" si="112"/>
        <v/>
      </c>
      <c r="O1468" s="37" t="str">
        <f t="shared" si="114"/>
        <v/>
      </c>
      <c r="P1468" s="37" t="str">
        <f t="shared" si="113"/>
        <v>19年月日</v>
      </c>
    </row>
    <row r="1469" spans="12:16" x14ac:dyDescent="0.4">
      <c r="L1469" s="37" t="str">
        <f t="shared" si="110"/>
        <v/>
      </c>
      <c r="M1469" s="37" t="str">
        <f t="shared" si="111"/>
        <v/>
      </c>
      <c r="N1469" s="37" t="str">
        <f t="shared" si="112"/>
        <v/>
      </c>
      <c r="O1469" s="37" t="str">
        <f t="shared" si="114"/>
        <v/>
      </c>
      <c r="P1469" s="37" t="str">
        <f t="shared" si="113"/>
        <v>19年月日</v>
      </c>
    </row>
    <row r="1470" spans="12:16" x14ac:dyDescent="0.4">
      <c r="L1470" s="37" t="str">
        <f t="shared" si="110"/>
        <v/>
      </c>
      <c r="M1470" s="37" t="str">
        <f t="shared" si="111"/>
        <v/>
      </c>
      <c r="N1470" s="37" t="str">
        <f t="shared" si="112"/>
        <v/>
      </c>
      <c r="O1470" s="37" t="str">
        <f t="shared" si="114"/>
        <v/>
      </c>
      <c r="P1470" s="37" t="str">
        <f t="shared" si="113"/>
        <v>19年月日</v>
      </c>
    </row>
    <row r="1471" spans="12:16" x14ac:dyDescent="0.4">
      <c r="L1471" s="37" t="str">
        <f t="shared" si="110"/>
        <v/>
      </c>
      <c r="M1471" s="37" t="str">
        <f t="shared" si="111"/>
        <v/>
      </c>
      <c r="N1471" s="37" t="str">
        <f t="shared" si="112"/>
        <v/>
      </c>
      <c r="O1471" s="37" t="str">
        <f t="shared" si="114"/>
        <v/>
      </c>
      <c r="P1471" s="37" t="str">
        <f t="shared" si="113"/>
        <v>19年月日</v>
      </c>
    </row>
    <row r="1472" spans="12:16" x14ac:dyDescent="0.4">
      <c r="L1472" s="37" t="str">
        <f t="shared" si="110"/>
        <v/>
      </c>
      <c r="M1472" s="37" t="str">
        <f t="shared" si="111"/>
        <v/>
      </c>
      <c r="N1472" s="37" t="str">
        <f t="shared" si="112"/>
        <v/>
      </c>
      <c r="O1472" s="37" t="str">
        <f t="shared" si="114"/>
        <v/>
      </c>
      <c r="P1472" s="37" t="str">
        <f t="shared" si="113"/>
        <v>19年月日</v>
      </c>
    </row>
    <row r="1473" spans="12:16" x14ac:dyDescent="0.4">
      <c r="L1473" s="37" t="str">
        <f t="shared" si="110"/>
        <v/>
      </c>
      <c r="M1473" s="37" t="str">
        <f t="shared" si="111"/>
        <v/>
      </c>
      <c r="N1473" s="37" t="str">
        <f t="shared" si="112"/>
        <v/>
      </c>
      <c r="O1473" s="37" t="str">
        <f t="shared" si="114"/>
        <v/>
      </c>
      <c r="P1473" s="37" t="str">
        <f t="shared" si="113"/>
        <v>19年月日</v>
      </c>
    </row>
    <row r="1474" spans="12:16" x14ac:dyDescent="0.4">
      <c r="L1474" s="37" t="str">
        <f t="shared" si="110"/>
        <v/>
      </c>
      <c r="M1474" s="37" t="str">
        <f t="shared" si="111"/>
        <v/>
      </c>
      <c r="N1474" s="37" t="str">
        <f t="shared" si="112"/>
        <v/>
      </c>
      <c r="O1474" s="37" t="str">
        <f t="shared" si="114"/>
        <v/>
      </c>
      <c r="P1474" s="37" t="str">
        <f t="shared" si="113"/>
        <v>19年月日</v>
      </c>
    </row>
    <row r="1475" spans="12:16" x14ac:dyDescent="0.4">
      <c r="L1475" s="37" t="str">
        <f t="shared" ref="L1475:L1538" si="115">IF($A1475="","",$D1475&amp;" ("&amp;$G1475&amp;")")</f>
        <v/>
      </c>
      <c r="M1475" s="37" t="str">
        <f t="shared" ref="M1475:M1538" si="116">IF($A1475="","",LEFT($F1475,2))</f>
        <v/>
      </c>
      <c r="N1475" s="37" t="str">
        <f t="shared" ref="N1475:N1538" si="117">IF($A1475="","",$J1475&amp;" "&amp;$I1475&amp;" ("&amp;$M1475&amp;")")</f>
        <v/>
      </c>
      <c r="O1475" s="37" t="str">
        <f t="shared" si="114"/>
        <v/>
      </c>
      <c r="P1475" s="37" t="str">
        <f t="shared" ref="P1475:P1538" si="118">IF(LEFT($F1475,1)="0","20","19")&amp;LEFT($F1475,2)&amp;"年"&amp;MID($F1475,3,2)&amp;"月"&amp;RIGHT($F1475,2)&amp;"日"</f>
        <v>19年月日</v>
      </c>
    </row>
    <row r="1476" spans="12:16" x14ac:dyDescent="0.4">
      <c r="L1476" s="37" t="str">
        <f t="shared" si="115"/>
        <v/>
      </c>
      <c r="M1476" s="37" t="str">
        <f t="shared" si="116"/>
        <v/>
      </c>
      <c r="N1476" s="37" t="str">
        <f t="shared" si="117"/>
        <v/>
      </c>
      <c r="O1476" s="37" t="str">
        <f t="shared" ref="O1476:O1539" si="119">IF($A1476="","",$O1475+1)</f>
        <v/>
      </c>
      <c r="P1476" s="37" t="str">
        <f t="shared" si="118"/>
        <v>19年月日</v>
      </c>
    </row>
    <row r="1477" spans="12:16" x14ac:dyDescent="0.4">
      <c r="L1477" s="37" t="str">
        <f t="shared" si="115"/>
        <v/>
      </c>
      <c r="M1477" s="37" t="str">
        <f t="shared" si="116"/>
        <v/>
      </c>
      <c r="N1477" s="37" t="str">
        <f t="shared" si="117"/>
        <v/>
      </c>
      <c r="O1477" s="37" t="str">
        <f t="shared" si="119"/>
        <v/>
      </c>
      <c r="P1477" s="37" t="str">
        <f t="shared" si="118"/>
        <v>19年月日</v>
      </c>
    </row>
    <row r="1478" spans="12:16" x14ac:dyDescent="0.4">
      <c r="L1478" s="37" t="str">
        <f t="shared" si="115"/>
        <v/>
      </c>
      <c r="M1478" s="37" t="str">
        <f t="shared" si="116"/>
        <v/>
      </c>
      <c r="N1478" s="37" t="str">
        <f t="shared" si="117"/>
        <v/>
      </c>
      <c r="O1478" s="37" t="str">
        <f t="shared" si="119"/>
        <v/>
      </c>
      <c r="P1478" s="37" t="str">
        <f t="shared" si="118"/>
        <v>19年月日</v>
      </c>
    </row>
    <row r="1479" spans="12:16" x14ac:dyDescent="0.4">
      <c r="L1479" s="37" t="str">
        <f t="shared" si="115"/>
        <v/>
      </c>
      <c r="M1479" s="37" t="str">
        <f t="shared" si="116"/>
        <v/>
      </c>
      <c r="N1479" s="37" t="str">
        <f t="shared" si="117"/>
        <v/>
      </c>
      <c r="O1479" s="37" t="str">
        <f t="shared" si="119"/>
        <v/>
      </c>
      <c r="P1479" s="37" t="str">
        <f t="shared" si="118"/>
        <v>19年月日</v>
      </c>
    </row>
    <row r="1480" spans="12:16" x14ac:dyDescent="0.4">
      <c r="L1480" s="37" t="str">
        <f t="shared" si="115"/>
        <v/>
      </c>
      <c r="M1480" s="37" t="str">
        <f t="shared" si="116"/>
        <v/>
      </c>
      <c r="N1480" s="37" t="str">
        <f t="shared" si="117"/>
        <v/>
      </c>
      <c r="O1480" s="37" t="str">
        <f t="shared" si="119"/>
        <v/>
      </c>
      <c r="P1480" s="37" t="str">
        <f t="shared" si="118"/>
        <v>19年月日</v>
      </c>
    </row>
    <row r="1481" spans="12:16" x14ac:dyDescent="0.4">
      <c r="L1481" s="37" t="str">
        <f t="shared" si="115"/>
        <v/>
      </c>
      <c r="M1481" s="37" t="str">
        <f t="shared" si="116"/>
        <v/>
      </c>
      <c r="N1481" s="37" t="str">
        <f t="shared" si="117"/>
        <v/>
      </c>
      <c r="O1481" s="37" t="str">
        <f t="shared" si="119"/>
        <v/>
      </c>
      <c r="P1481" s="37" t="str">
        <f t="shared" si="118"/>
        <v>19年月日</v>
      </c>
    </row>
    <row r="1482" spans="12:16" x14ac:dyDescent="0.4">
      <c r="L1482" s="37" t="str">
        <f t="shared" si="115"/>
        <v/>
      </c>
      <c r="M1482" s="37" t="str">
        <f t="shared" si="116"/>
        <v/>
      </c>
      <c r="N1482" s="37" t="str">
        <f t="shared" si="117"/>
        <v/>
      </c>
      <c r="O1482" s="37" t="str">
        <f t="shared" si="119"/>
        <v/>
      </c>
      <c r="P1482" s="37" t="str">
        <f t="shared" si="118"/>
        <v>19年月日</v>
      </c>
    </row>
    <row r="1483" spans="12:16" x14ac:dyDescent="0.4">
      <c r="L1483" s="37" t="str">
        <f t="shared" si="115"/>
        <v/>
      </c>
      <c r="M1483" s="37" t="str">
        <f t="shared" si="116"/>
        <v/>
      </c>
      <c r="N1483" s="37" t="str">
        <f t="shared" si="117"/>
        <v/>
      </c>
      <c r="O1483" s="37" t="str">
        <f t="shared" si="119"/>
        <v/>
      </c>
      <c r="P1483" s="37" t="str">
        <f t="shared" si="118"/>
        <v>19年月日</v>
      </c>
    </row>
    <row r="1484" spans="12:16" x14ac:dyDescent="0.4">
      <c r="L1484" s="37" t="str">
        <f t="shared" si="115"/>
        <v/>
      </c>
      <c r="M1484" s="37" t="str">
        <f t="shared" si="116"/>
        <v/>
      </c>
      <c r="N1484" s="37" t="str">
        <f t="shared" si="117"/>
        <v/>
      </c>
      <c r="O1484" s="37" t="str">
        <f t="shared" si="119"/>
        <v/>
      </c>
      <c r="P1484" s="37" t="str">
        <f t="shared" si="118"/>
        <v>19年月日</v>
      </c>
    </row>
    <row r="1485" spans="12:16" x14ac:dyDescent="0.4">
      <c r="L1485" s="37" t="str">
        <f t="shared" si="115"/>
        <v/>
      </c>
      <c r="M1485" s="37" t="str">
        <f t="shared" si="116"/>
        <v/>
      </c>
      <c r="N1485" s="37" t="str">
        <f t="shared" si="117"/>
        <v/>
      </c>
      <c r="O1485" s="37" t="str">
        <f t="shared" si="119"/>
        <v/>
      </c>
      <c r="P1485" s="37" t="str">
        <f t="shared" si="118"/>
        <v>19年月日</v>
      </c>
    </row>
    <row r="1486" spans="12:16" x14ac:dyDescent="0.4">
      <c r="L1486" s="37" t="str">
        <f t="shared" si="115"/>
        <v/>
      </c>
      <c r="M1486" s="37" t="str">
        <f t="shared" si="116"/>
        <v/>
      </c>
      <c r="N1486" s="37" t="str">
        <f t="shared" si="117"/>
        <v/>
      </c>
      <c r="O1486" s="37" t="str">
        <f t="shared" si="119"/>
        <v/>
      </c>
      <c r="P1486" s="37" t="str">
        <f t="shared" si="118"/>
        <v>19年月日</v>
      </c>
    </row>
    <row r="1487" spans="12:16" x14ac:dyDescent="0.4">
      <c r="L1487" s="37" t="str">
        <f t="shared" si="115"/>
        <v/>
      </c>
      <c r="M1487" s="37" t="str">
        <f t="shared" si="116"/>
        <v/>
      </c>
      <c r="N1487" s="37" t="str">
        <f t="shared" si="117"/>
        <v/>
      </c>
      <c r="O1487" s="37" t="str">
        <f t="shared" si="119"/>
        <v/>
      </c>
      <c r="P1487" s="37" t="str">
        <f t="shared" si="118"/>
        <v>19年月日</v>
      </c>
    </row>
    <row r="1488" spans="12:16" x14ac:dyDescent="0.4">
      <c r="L1488" s="37" t="str">
        <f t="shared" si="115"/>
        <v/>
      </c>
      <c r="M1488" s="37" t="str">
        <f t="shared" si="116"/>
        <v/>
      </c>
      <c r="N1488" s="37" t="str">
        <f t="shared" si="117"/>
        <v/>
      </c>
      <c r="O1488" s="37" t="str">
        <f t="shared" si="119"/>
        <v/>
      </c>
      <c r="P1488" s="37" t="str">
        <f t="shared" si="118"/>
        <v>19年月日</v>
      </c>
    </row>
    <row r="1489" spans="12:16" x14ac:dyDescent="0.4">
      <c r="L1489" s="37" t="str">
        <f t="shared" si="115"/>
        <v/>
      </c>
      <c r="M1489" s="37" t="str">
        <f t="shared" si="116"/>
        <v/>
      </c>
      <c r="N1489" s="37" t="str">
        <f t="shared" si="117"/>
        <v/>
      </c>
      <c r="O1489" s="37" t="str">
        <f t="shared" si="119"/>
        <v/>
      </c>
      <c r="P1489" s="37" t="str">
        <f t="shared" si="118"/>
        <v>19年月日</v>
      </c>
    </row>
    <row r="1490" spans="12:16" x14ac:dyDescent="0.4">
      <c r="L1490" s="37" t="str">
        <f t="shared" si="115"/>
        <v/>
      </c>
      <c r="M1490" s="37" t="str">
        <f t="shared" si="116"/>
        <v/>
      </c>
      <c r="N1490" s="37" t="str">
        <f t="shared" si="117"/>
        <v/>
      </c>
      <c r="O1490" s="37" t="str">
        <f t="shared" si="119"/>
        <v/>
      </c>
      <c r="P1490" s="37" t="str">
        <f t="shared" si="118"/>
        <v>19年月日</v>
      </c>
    </row>
    <row r="1491" spans="12:16" x14ac:dyDescent="0.4">
      <c r="L1491" s="37" t="str">
        <f t="shared" si="115"/>
        <v/>
      </c>
      <c r="M1491" s="37" t="str">
        <f t="shared" si="116"/>
        <v/>
      </c>
      <c r="N1491" s="37" t="str">
        <f t="shared" si="117"/>
        <v/>
      </c>
      <c r="O1491" s="37" t="str">
        <f t="shared" si="119"/>
        <v/>
      </c>
      <c r="P1491" s="37" t="str">
        <f t="shared" si="118"/>
        <v>19年月日</v>
      </c>
    </row>
    <row r="1492" spans="12:16" x14ac:dyDescent="0.4">
      <c r="L1492" s="37" t="str">
        <f t="shared" si="115"/>
        <v/>
      </c>
      <c r="M1492" s="37" t="str">
        <f t="shared" si="116"/>
        <v/>
      </c>
      <c r="N1492" s="37" t="str">
        <f t="shared" si="117"/>
        <v/>
      </c>
      <c r="O1492" s="37" t="str">
        <f t="shared" si="119"/>
        <v/>
      </c>
      <c r="P1492" s="37" t="str">
        <f t="shared" si="118"/>
        <v>19年月日</v>
      </c>
    </row>
    <row r="1493" spans="12:16" x14ac:dyDescent="0.4">
      <c r="L1493" s="37" t="str">
        <f t="shared" si="115"/>
        <v/>
      </c>
      <c r="M1493" s="37" t="str">
        <f t="shared" si="116"/>
        <v/>
      </c>
      <c r="N1493" s="37" t="str">
        <f t="shared" si="117"/>
        <v/>
      </c>
      <c r="O1493" s="37" t="str">
        <f t="shared" si="119"/>
        <v/>
      </c>
      <c r="P1493" s="37" t="str">
        <f t="shared" si="118"/>
        <v>19年月日</v>
      </c>
    </row>
    <row r="1494" spans="12:16" x14ac:dyDescent="0.4">
      <c r="L1494" s="37" t="str">
        <f t="shared" si="115"/>
        <v/>
      </c>
      <c r="M1494" s="37" t="str">
        <f t="shared" si="116"/>
        <v/>
      </c>
      <c r="N1494" s="37" t="str">
        <f t="shared" si="117"/>
        <v/>
      </c>
      <c r="O1494" s="37" t="str">
        <f t="shared" si="119"/>
        <v/>
      </c>
      <c r="P1494" s="37" t="str">
        <f t="shared" si="118"/>
        <v>19年月日</v>
      </c>
    </row>
    <row r="1495" spans="12:16" x14ac:dyDescent="0.4">
      <c r="L1495" s="37" t="str">
        <f t="shared" si="115"/>
        <v/>
      </c>
      <c r="M1495" s="37" t="str">
        <f t="shared" si="116"/>
        <v/>
      </c>
      <c r="N1495" s="37" t="str">
        <f t="shared" si="117"/>
        <v/>
      </c>
      <c r="O1495" s="37" t="str">
        <f t="shared" si="119"/>
        <v/>
      </c>
      <c r="P1495" s="37" t="str">
        <f t="shared" si="118"/>
        <v>19年月日</v>
      </c>
    </row>
    <row r="1496" spans="12:16" x14ac:dyDescent="0.4">
      <c r="L1496" s="37" t="str">
        <f t="shared" si="115"/>
        <v/>
      </c>
      <c r="M1496" s="37" t="str">
        <f t="shared" si="116"/>
        <v/>
      </c>
      <c r="N1496" s="37" t="str">
        <f t="shared" si="117"/>
        <v/>
      </c>
      <c r="O1496" s="37" t="str">
        <f t="shared" si="119"/>
        <v/>
      </c>
      <c r="P1496" s="37" t="str">
        <f t="shared" si="118"/>
        <v>19年月日</v>
      </c>
    </row>
    <row r="1497" spans="12:16" x14ac:dyDescent="0.4">
      <c r="L1497" s="37" t="str">
        <f t="shared" si="115"/>
        <v/>
      </c>
      <c r="M1497" s="37" t="str">
        <f t="shared" si="116"/>
        <v/>
      </c>
      <c r="N1497" s="37" t="str">
        <f t="shared" si="117"/>
        <v/>
      </c>
      <c r="O1497" s="37" t="str">
        <f t="shared" si="119"/>
        <v/>
      </c>
      <c r="P1497" s="37" t="str">
        <f t="shared" si="118"/>
        <v>19年月日</v>
      </c>
    </row>
    <row r="1498" spans="12:16" x14ac:dyDescent="0.4">
      <c r="L1498" s="37" t="str">
        <f t="shared" si="115"/>
        <v/>
      </c>
      <c r="M1498" s="37" t="str">
        <f t="shared" si="116"/>
        <v/>
      </c>
      <c r="N1498" s="37" t="str">
        <f t="shared" si="117"/>
        <v/>
      </c>
      <c r="O1498" s="37" t="str">
        <f t="shared" si="119"/>
        <v/>
      </c>
      <c r="P1498" s="37" t="str">
        <f t="shared" si="118"/>
        <v>19年月日</v>
      </c>
    </row>
    <row r="1499" spans="12:16" x14ac:dyDescent="0.4">
      <c r="L1499" s="37" t="str">
        <f t="shared" si="115"/>
        <v/>
      </c>
      <c r="M1499" s="37" t="str">
        <f t="shared" si="116"/>
        <v/>
      </c>
      <c r="N1499" s="37" t="str">
        <f t="shared" si="117"/>
        <v/>
      </c>
      <c r="O1499" s="37" t="str">
        <f t="shared" si="119"/>
        <v/>
      </c>
      <c r="P1499" s="37" t="str">
        <f t="shared" si="118"/>
        <v>19年月日</v>
      </c>
    </row>
    <row r="1500" spans="12:16" x14ac:dyDescent="0.4">
      <c r="L1500" s="37" t="str">
        <f t="shared" si="115"/>
        <v/>
      </c>
      <c r="M1500" s="37" t="str">
        <f t="shared" si="116"/>
        <v/>
      </c>
      <c r="N1500" s="37" t="str">
        <f t="shared" si="117"/>
        <v/>
      </c>
      <c r="O1500" s="37" t="str">
        <f t="shared" si="119"/>
        <v/>
      </c>
      <c r="P1500" s="37" t="str">
        <f t="shared" si="118"/>
        <v>19年月日</v>
      </c>
    </row>
    <row r="1501" spans="12:16" x14ac:dyDescent="0.4">
      <c r="L1501" s="37" t="str">
        <f t="shared" si="115"/>
        <v/>
      </c>
      <c r="M1501" s="37" t="str">
        <f t="shared" si="116"/>
        <v/>
      </c>
      <c r="N1501" s="37" t="str">
        <f t="shared" si="117"/>
        <v/>
      </c>
      <c r="O1501" s="37" t="str">
        <f t="shared" si="119"/>
        <v/>
      </c>
      <c r="P1501" s="37" t="str">
        <f t="shared" si="118"/>
        <v>19年月日</v>
      </c>
    </row>
    <row r="1502" spans="12:16" x14ac:dyDescent="0.4">
      <c r="L1502" s="37" t="str">
        <f t="shared" si="115"/>
        <v/>
      </c>
      <c r="M1502" s="37" t="str">
        <f t="shared" si="116"/>
        <v/>
      </c>
      <c r="N1502" s="37" t="str">
        <f t="shared" si="117"/>
        <v/>
      </c>
      <c r="O1502" s="37" t="str">
        <f t="shared" si="119"/>
        <v/>
      </c>
      <c r="P1502" s="37" t="str">
        <f t="shared" si="118"/>
        <v>19年月日</v>
      </c>
    </row>
    <row r="1503" spans="12:16" x14ac:dyDescent="0.4">
      <c r="L1503" s="37" t="str">
        <f t="shared" si="115"/>
        <v/>
      </c>
      <c r="M1503" s="37" t="str">
        <f t="shared" si="116"/>
        <v/>
      </c>
      <c r="N1503" s="37" t="str">
        <f t="shared" si="117"/>
        <v/>
      </c>
      <c r="O1503" s="37" t="str">
        <f t="shared" si="119"/>
        <v/>
      </c>
      <c r="P1503" s="37" t="str">
        <f t="shared" si="118"/>
        <v>19年月日</v>
      </c>
    </row>
    <row r="1504" spans="12:16" x14ac:dyDescent="0.4">
      <c r="L1504" s="37" t="str">
        <f t="shared" si="115"/>
        <v/>
      </c>
      <c r="M1504" s="37" t="str">
        <f t="shared" si="116"/>
        <v/>
      </c>
      <c r="N1504" s="37" t="str">
        <f t="shared" si="117"/>
        <v/>
      </c>
      <c r="O1504" s="37" t="str">
        <f t="shared" si="119"/>
        <v/>
      </c>
      <c r="P1504" s="37" t="str">
        <f t="shared" si="118"/>
        <v>19年月日</v>
      </c>
    </row>
    <row r="1505" spans="12:16" x14ac:dyDescent="0.4">
      <c r="L1505" s="37" t="str">
        <f t="shared" si="115"/>
        <v/>
      </c>
      <c r="M1505" s="37" t="str">
        <f t="shared" si="116"/>
        <v/>
      </c>
      <c r="N1505" s="37" t="str">
        <f t="shared" si="117"/>
        <v/>
      </c>
      <c r="O1505" s="37" t="str">
        <f t="shared" si="119"/>
        <v/>
      </c>
      <c r="P1505" s="37" t="str">
        <f t="shared" si="118"/>
        <v>19年月日</v>
      </c>
    </row>
    <row r="1506" spans="12:16" x14ac:dyDescent="0.4">
      <c r="L1506" s="37" t="str">
        <f t="shared" si="115"/>
        <v/>
      </c>
      <c r="M1506" s="37" t="str">
        <f t="shared" si="116"/>
        <v/>
      </c>
      <c r="N1506" s="37" t="str">
        <f t="shared" si="117"/>
        <v/>
      </c>
      <c r="O1506" s="37" t="str">
        <f t="shared" si="119"/>
        <v/>
      </c>
      <c r="P1506" s="37" t="str">
        <f t="shared" si="118"/>
        <v>19年月日</v>
      </c>
    </row>
    <row r="1507" spans="12:16" x14ac:dyDescent="0.4">
      <c r="L1507" s="37" t="str">
        <f t="shared" si="115"/>
        <v/>
      </c>
      <c r="M1507" s="37" t="str">
        <f t="shared" si="116"/>
        <v/>
      </c>
      <c r="N1507" s="37" t="str">
        <f t="shared" si="117"/>
        <v/>
      </c>
      <c r="O1507" s="37" t="str">
        <f t="shared" si="119"/>
        <v/>
      </c>
      <c r="P1507" s="37" t="str">
        <f t="shared" si="118"/>
        <v>19年月日</v>
      </c>
    </row>
    <row r="1508" spans="12:16" x14ac:dyDescent="0.4">
      <c r="L1508" s="37" t="str">
        <f t="shared" si="115"/>
        <v/>
      </c>
      <c r="M1508" s="37" t="str">
        <f t="shared" si="116"/>
        <v/>
      </c>
      <c r="N1508" s="37" t="str">
        <f t="shared" si="117"/>
        <v/>
      </c>
      <c r="O1508" s="37" t="str">
        <f t="shared" si="119"/>
        <v/>
      </c>
      <c r="P1508" s="37" t="str">
        <f t="shared" si="118"/>
        <v>19年月日</v>
      </c>
    </row>
    <row r="1509" spans="12:16" x14ac:dyDescent="0.4">
      <c r="L1509" s="37" t="str">
        <f t="shared" si="115"/>
        <v/>
      </c>
      <c r="M1509" s="37" t="str">
        <f t="shared" si="116"/>
        <v/>
      </c>
      <c r="N1509" s="37" t="str">
        <f t="shared" si="117"/>
        <v/>
      </c>
      <c r="O1509" s="37" t="str">
        <f t="shared" si="119"/>
        <v/>
      </c>
      <c r="P1509" s="37" t="str">
        <f t="shared" si="118"/>
        <v>19年月日</v>
      </c>
    </row>
    <row r="1510" spans="12:16" x14ac:dyDescent="0.4">
      <c r="L1510" s="37" t="str">
        <f t="shared" si="115"/>
        <v/>
      </c>
      <c r="M1510" s="37" t="str">
        <f t="shared" si="116"/>
        <v/>
      </c>
      <c r="N1510" s="37" t="str">
        <f t="shared" si="117"/>
        <v/>
      </c>
      <c r="O1510" s="37" t="str">
        <f t="shared" si="119"/>
        <v/>
      </c>
      <c r="P1510" s="37" t="str">
        <f t="shared" si="118"/>
        <v>19年月日</v>
      </c>
    </row>
    <row r="1511" spans="12:16" x14ac:dyDescent="0.4">
      <c r="L1511" s="37" t="str">
        <f t="shared" si="115"/>
        <v/>
      </c>
      <c r="M1511" s="37" t="str">
        <f t="shared" si="116"/>
        <v/>
      </c>
      <c r="N1511" s="37" t="str">
        <f t="shared" si="117"/>
        <v/>
      </c>
      <c r="O1511" s="37" t="str">
        <f t="shared" si="119"/>
        <v/>
      </c>
      <c r="P1511" s="37" t="str">
        <f t="shared" si="118"/>
        <v>19年月日</v>
      </c>
    </row>
    <row r="1512" spans="12:16" x14ac:dyDescent="0.4">
      <c r="L1512" s="37" t="str">
        <f t="shared" si="115"/>
        <v/>
      </c>
      <c r="M1512" s="37" t="str">
        <f t="shared" si="116"/>
        <v/>
      </c>
      <c r="N1512" s="37" t="str">
        <f t="shared" si="117"/>
        <v/>
      </c>
      <c r="O1512" s="37" t="str">
        <f t="shared" si="119"/>
        <v/>
      </c>
      <c r="P1512" s="37" t="str">
        <f t="shared" si="118"/>
        <v>19年月日</v>
      </c>
    </row>
    <row r="1513" spans="12:16" x14ac:dyDescent="0.4">
      <c r="L1513" s="37" t="str">
        <f t="shared" si="115"/>
        <v/>
      </c>
      <c r="M1513" s="37" t="str">
        <f t="shared" si="116"/>
        <v/>
      </c>
      <c r="N1513" s="37" t="str">
        <f t="shared" si="117"/>
        <v/>
      </c>
      <c r="O1513" s="37" t="str">
        <f t="shared" si="119"/>
        <v/>
      </c>
      <c r="P1513" s="37" t="str">
        <f t="shared" si="118"/>
        <v>19年月日</v>
      </c>
    </row>
    <row r="1514" spans="12:16" x14ac:dyDescent="0.4">
      <c r="L1514" s="37" t="str">
        <f t="shared" si="115"/>
        <v/>
      </c>
      <c r="M1514" s="37" t="str">
        <f t="shared" si="116"/>
        <v/>
      </c>
      <c r="N1514" s="37" t="str">
        <f t="shared" si="117"/>
        <v/>
      </c>
      <c r="O1514" s="37" t="str">
        <f t="shared" si="119"/>
        <v/>
      </c>
      <c r="P1514" s="37" t="str">
        <f t="shared" si="118"/>
        <v>19年月日</v>
      </c>
    </row>
    <row r="1515" spans="12:16" x14ac:dyDescent="0.4">
      <c r="L1515" s="37" t="str">
        <f t="shared" si="115"/>
        <v/>
      </c>
      <c r="M1515" s="37" t="str">
        <f t="shared" si="116"/>
        <v/>
      </c>
      <c r="N1515" s="37" t="str">
        <f t="shared" si="117"/>
        <v/>
      </c>
      <c r="O1515" s="37" t="str">
        <f t="shared" si="119"/>
        <v/>
      </c>
      <c r="P1515" s="37" t="str">
        <f t="shared" si="118"/>
        <v>19年月日</v>
      </c>
    </row>
    <row r="1516" spans="12:16" x14ac:dyDescent="0.4">
      <c r="L1516" s="37" t="str">
        <f t="shared" si="115"/>
        <v/>
      </c>
      <c r="M1516" s="37" t="str">
        <f t="shared" si="116"/>
        <v/>
      </c>
      <c r="N1516" s="37" t="str">
        <f t="shared" si="117"/>
        <v/>
      </c>
      <c r="O1516" s="37" t="str">
        <f t="shared" si="119"/>
        <v/>
      </c>
      <c r="P1516" s="37" t="str">
        <f t="shared" si="118"/>
        <v>19年月日</v>
      </c>
    </row>
    <row r="1517" spans="12:16" x14ac:dyDescent="0.4">
      <c r="L1517" s="37" t="str">
        <f t="shared" si="115"/>
        <v/>
      </c>
      <c r="M1517" s="37" t="str">
        <f t="shared" si="116"/>
        <v/>
      </c>
      <c r="N1517" s="37" t="str">
        <f t="shared" si="117"/>
        <v/>
      </c>
      <c r="O1517" s="37" t="str">
        <f t="shared" si="119"/>
        <v/>
      </c>
      <c r="P1517" s="37" t="str">
        <f t="shared" si="118"/>
        <v>19年月日</v>
      </c>
    </row>
    <row r="1518" spans="12:16" x14ac:dyDescent="0.4">
      <c r="L1518" s="37" t="str">
        <f t="shared" si="115"/>
        <v/>
      </c>
      <c r="M1518" s="37" t="str">
        <f t="shared" si="116"/>
        <v/>
      </c>
      <c r="N1518" s="37" t="str">
        <f t="shared" si="117"/>
        <v/>
      </c>
      <c r="O1518" s="37" t="str">
        <f t="shared" si="119"/>
        <v/>
      </c>
      <c r="P1518" s="37" t="str">
        <f t="shared" si="118"/>
        <v>19年月日</v>
      </c>
    </row>
    <row r="1519" spans="12:16" x14ac:dyDescent="0.4">
      <c r="L1519" s="37" t="str">
        <f t="shared" si="115"/>
        <v/>
      </c>
      <c r="M1519" s="37" t="str">
        <f t="shared" si="116"/>
        <v/>
      </c>
      <c r="N1519" s="37" t="str">
        <f t="shared" si="117"/>
        <v/>
      </c>
      <c r="O1519" s="37" t="str">
        <f t="shared" si="119"/>
        <v/>
      </c>
      <c r="P1519" s="37" t="str">
        <f t="shared" si="118"/>
        <v>19年月日</v>
      </c>
    </row>
    <row r="1520" spans="12:16" x14ac:dyDescent="0.4">
      <c r="L1520" s="37" t="str">
        <f t="shared" si="115"/>
        <v/>
      </c>
      <c r="M1520" s="37" t="str">
        <f t="shared" si="116"/>
        <v/>
      </c>
      <c r="N1520" s="37" t="str">
        <f t="shared" si="117"/>
        <v/>
      </c>
      <c r="O1520" s="37" t="str">
        <f t="shared" si="119"/>
        <v/>
      </c>
      <c r="P1520" s="37" t="str">
        <f t="shared" si="118"/>
        <v>19年月日</v>
      </c>
    </row>
    <row r="1521" spans="12:16" x14ac:dyDescent="0.4">
      <c r="L1521" s="37" t="str">
        <f t="shared" si="115"/>
        <v/>
      </c>
      <c r="M1521" s="37" t="str">
        <f t="shared" si="116"/>
        <v/>
      </c>
      <c r="N1521" s="37" t="str">
        <f t="shared" si="117"/>
        <v/>
      </c>
      <c r="O1521" s="37" t="str">
        <f t="shared" si="119"/>
        <v/>
      </c>
      <c r="P1521" s="37" t="str">
        <f t="shared" si="118"/>
        <v>19年月日</v>
      </c>
    </row>
    <row r="1522" spans="12:16" x14ac:dyDescent="0.4">
      <c r="L1522" s="37" t="str">
        <f t="shared" si="115"/>
        <v/>
      </c>
      <c r="M1522" s="37" t="str">
        <f t="shared" si="116"/>
        <v/>
      </c>
      <c r="N1522" s="37" t="str">
        <f t="shared" si="117"/>
        <v/>
      </c>
      <c r="O1522" s="37" t="str">
        <f t="shared" si="119"/>
        <v/>
      </c>
      <c r="P1522" s="37" t="str">
        <f t="shared" si="118"/>
        <v>19年月日</v>
      </c>
    </row>
    <row r="1523" spans="12:16" x14ac:dyDescent="0.4">
      <c r="L1523" s="37" t="str">
        <f t="shared" si="115"/>
        <v/>
      </c>
      <c r="M1523" s="37" t="str">
        <f t="shared" si="116"/>
        <v/>
      </c>
      <c r="N1523" s="37" t="str">
        <f t="shared" si="117"/>
        <v/>
      </c>
      <c r="O1523" s="37" t="str">
        <f t="shared" si="119"/>
        <v/>
      </c>
      <c r="P1523" s="37" t="str">
        <f t="shared" si="118"/>
        <v>19年月日</v>
      </c>
    </row>
    <row r="1524" spans="12:16" x14ac:dyDescent="0.4">
      <c r="L1524" s="37" t="str">
        <f t="shared" si="115"/>
        <v/>
      </c>
      <c r="M1524" s="37" t="str">
        <f t="shared" si="116"/>
        <v/>
      </c>
      <c r="N1524" s="37" t="str">
        <f t="shared" si="117"/>
        <v/>
      </c>
      <c r="O1524" s="37" t="str">
        <f t="shared" si="119"/>
        <v/>
      </c>
      <c r="P1524" s="37" t="str">
        <f t="shared" si="118"/>
        <v>19年月日</v>
      </c>
    </row>
    <row r="1525" spans="12:16" x14ac:dyDescent="0.4">
      <c r="L1525" s="37" t="str">
        <f t="shared" si="115"/>
        <v/>
      </c>
      <c r="M1525" s="37" t="str">
        <f t="shared" si="116"/>
        <v/>
      </c>
      <c r="N1525" s="37" t="str">
        <f t="shared" si="117"/>
        <v/>
      </c>
      <c r="O1525" s="37" t="str">
        <f t="shared" si="119"/>
        <v/>
      </c>
      <c r="P1525" s="37" t="str">
        <f t="shared" si="118"/>
        <v>19年月日</v>
      </c>
    </row>
    <row r="1526" spans="12:16" x14ac:dyDescent="0.4">
      <c r="L1526" s="37" t="str">
        <f t="shared" si="115"/>
        <v/>
      </c>
      <c r="M1526" s="37" t="str">
        <f t="shared" si="116"/>
        <v/>
      </c>
      <c r="N1526" s="37" t="str">
        <f t="shared" si="117"/>
        <v/>
      </c>
      <c r="O1526" s="37" t="str">
        <f t="shared" si="119"/>
        <v/>
      </c>
      <c r="P1526" s="37" t="str">
        <f t="shared" si="118"/>
        <v>19年月日</v>
      </c>
    </row>
    <row r="1527" spans="12:16" x14ac:dyDescent="0.4">
      <c r="L1527" s="37" t="str">
        <f t="shared" si="115"/>
        <v/>
      </c>
      <c r="M1527" s="37" t="str">
        <f t="shared" si="116"/>
        <v/>
      </c>
      <c r="N1527" s="37" t="str">
        <f t="shared" si="117"/>
        <v/>
      </c>
      <c r="O1527" s="37" t="str">
        <f t="shared" si="119"/>
        <v/>
      </c>
      <c r="P1527" s="37" t="str">
        <f t="shared" si="118"/>
        <v>19年月日</v>
      </c>
    </row>
    <row r="1528" spans="12:16" x14ac:dyDescent="0.4">
      <c r="L1528" s="37" t="str">
        <f t="shared" si="115"/>
        <v/>
      </c>
      <c r="M1528" s="37" t="str">
        <f t="shared" si="116"/>
        <v/>
      </c>
      <c r="N1528" s="37" t="str">
        <f t="shared" si="117"/>
        <v/>
      </c>
      <c r="O1528" s="37" t="str">
        <f t="shared" si="119"/>
        <v/>
      </c>
      <c r="P1528" s="37" t="str">
        <f t="shared" si="118"/>
        <v>19年月日</v>
      </c>
    </row>
    <row r="1529" spans="12:16" x14ac:dyDescent="0.4">
      <c r="L1529" s="37" t="str">
        <f t="shared" si="115"/>
        <v/>
      </c>
      <c r="M1529" s="37" t="str">
        <f t="shared" si="116"/>
        <v/>
      </c>
      <c r="N1529" s="37" t="str">
        <f t="shared" si="117"/>
        <v/>
      </c>
      <c r="O1529" s="37" t="str">
        <f t="shared" si="119"/>
        <v/>
      </c>
      <c r="P1529" s="37" t="str">
        <f t="shared" si="118"/>
        <v>19年月日</v>
      </c>
    </row>
    <row r="1530" spans="12:16" x14ac:dyDescent="0.4">
      <c r="L1530" s="37" t="str">
        <f t="shared" si="115"/>
        <v/>
      </c>
      <c r="M1530" s="37" t="str">
        <f t="shared" si="116"/>
        <v/>
      </c>
      <c r="N1530" s="37" t="str">
        <f t="shared" si="117"/>
        <v/>
      </c>
      <c r="O1530" s="37" t="str">
        <f t="shared" si="119"/>
        <v/>
      </c>
      <c r="P1530" s="37" t="str">
        <f t="shared" si="118"/>
        <v>19年月日</v>
      </c>
    </row>
    <row r="1531" spans="12:16" x14ac:dyDescent="0.4">
      <c r="L1531" s="37" t="str">
        <f t="shared" si="115"/>
        <v/>
      </c>
      <c r="M1531" s="37" t="str">
        <f t="shared" si="116"/>
        <v/>
      </c>
      <c r="N1531" s="37" t="str">
        <f t="shared" si="117"/>
        <v/>
      </c>
      <c r="O1531" s="37" t="str">
        <f t="shared" si="119"/>
        <v/>
      </c>
      <c r="P1531" s="37" t="str">
        <f t="shared" si="118"/>
        <v>19年月日</v>
      </c>
    </row>
    <row r="1532" spans="12:16" x14ac:dyDescent="0.4">
      <c r="L1532" s="37" t="str">
        <f t="shared" si="115"/>
        <v/>
      </c>
      <c r="M1532" s="37" t="str">
        <f t="shared" si="116"/>
        <v/>
      </c>
      <c r="N1532" s="37" t="str">
        <f t="shared" si="117"/>
        <v/>
      </c>
      <c r="O1532" s="37" t="str">
        <f t="shared" si="119"/>
        <v/>
      </c>
      <c r="P1532" s="37" t="str">
        <f t="shared" si="118"/>
        <v>19年月日</v>
      </c>
    </row>
    <row r="1533" spans="12:16" x14ac:dyDescent="0.4">
      <c r="L1533" s="37" t="str">
        <f t="shared" si="115"/>
        <v/>
      </c>
      <c r="M1533" s="37" t="str">
        <f t="shared" si="116"/>
        <v/>
      </c>
      <c r="N1533" s="37" t="str">
        <f t="shared" si="117"/>
        <v/>
      </c>
      <c r="O1533" s="37" t="str">
        <f t="shared" si="119"/>
        <v/>
      </c>
      <c r="P1533" s="37" t="str">
        <f t="shared" si="118"/>
        <v>19年月日</v>
      </c>
    </row>
    <row r="1534" spans="12:16" x14ac:dyDescent="0.4">
      <c r="L1534" s="37" t="str">
        <f t="shared" si="115"/>
        <v/>
      </c>
      <c r="M1534" s="37" t="str">
        <f t="shared" si="116"/>
        <v/>
      </c>
      <c r="N1534" s="37" t="str">
        <f t="shared" si="117"/>
        <v/>
      </c>
      <c r="O1534" s="37" t="str">
        <f t="shared" si="119"/>
        <v/>
      </c>
      <c r="P1534" s="37" t="str">
        <f t="shared" si="118"/>
        <v>19年月日</v>
      </c>
    </row>
    <row r="1535" spans="12:16" x14ac:dyDescent="0.4">
      <c r="L1535" s="37" t="str">
        <f t="shared" si="115"/>
        <v/>
      </c>
      <c r="M1535" s="37" t="str">
        <f t="shared" si="116"/>
        <v/>
      </c>
      <c r="N1535" s="37" t="str">
        <f t="shared" si="117"/>
        <v/>
      </c>
      <c r="O1535" s="37" t="str">
        <f t="shared" si="119"/>
        <v/>
      </c>
      <c r="P1535" s="37" t="str">
        <f t="shared" si="118"/>
        <v>19年月日</v>
      </c>
    </row>
    <row r="1536" spans="12:16" x14ac:dyDescent="0.4">
      <c r="L1536" s="37" t="str">
        <f t="shared" si="115"/>
        <v/>
      </c>
      <c r="M1536" s="37" t="str">
        <f t="shared" si="116"/>
        <v/>
      </c>
      <c r="N1536" s="37" t="str">
        <f t="shared" si="117"/>
        <v/>
      </c>
      <c r="O1536" s="37" t="str">
        <f t="shared" si="119"/>
        <v/>
      </c>
      <c r="P1536" s="37" t="str">
        <f t="shared" si="118"/>
        <v>19年月日</v>
      </c>
    </row>
    <row r="1537" spans="12:16" x14ac:dyDescent="0.4">
      <c r="L1537" s="37" t="str">
        <f t="shared" si="115"/>
        <v/>
      </c>
      <c r="M1537" s="37" t="str">
        <f t="shared" si="116"/>
        <v/>
      </c>
      <c r="N1537" s="37" t="str">
        <f t="shared" si="117"/>
        <v/>
      </c>
      <c r="O1537" s="37" t="str">
        <f t="shared" si="119"/>
        <v/>
      </c>
      <c r="P1537" s="37" t="str">
        <f t="shared" si="118"/>
        <v>19年月日</v>
      </c>
    </row>
    <row r="1538" spans="12:16" x14ac:dyDescent="0.4">
      <c r="L1538" s="37" t="str">
        <f t="shared" si="115"/>
        <v/>
      </c>
      <c r="M1538" s="37" t="str">
        <f t="shared" si="116"/>
        <v/>
      </c>
      <c r="N1538" s="37" t="str">
        <f t="shared" si="117"/>
        <v/>
      </c>
      <c r="O1538" s="37" t="str">
        <f t="shared" si="119"/>
        <v/>
      </c>
      <c r="P1538" s="37" t="str">
        <f t="shared" si="118"/>
        <v>19年月日</v>
      </c>
    </row>
    <row r="1539" spans="12:16" x14ac:dyDescent="0.4">
      <c r="L1539" s="37" t="str">
        <f t="shared" ref="L1539:L1602" si="120">IF($A1539="","",$D1539&amp;" ("&amp;$G1539&amp;")")</f>
        <v/>
      </c>
      <c r="M1539" s="37" t="str">
        <f t="shared" ref="M1539:M1602" si="121">IF($A1539="","",LEFT($F1539,2))</f>
        <v/>
      </c>
      <c r="N1539" s="37" t="str">
        <f t="shared" ref="N1539:N1602" si="122">IF($A1539="","",$J1539&amp;" "&amp;$I1539&amp;" ("&amp;$M1539&amp;")")</f>
        <v/>
      </c>
      <c r="O1539" s="37" t="str">
        <f t="shared" si="119"/>
        <v/>
      </c>
      <c r="P1539" s="37" t="str">
        <f t="shared" ref="P1539:P1602" si="123">IF(LEFT($F1539,1)="0","20","19")&amp;LEFT($F1539,2)&amp;"年"&amp;MID($F1539,3,2)&amp;"月"&amp;RIGHT($F1539,2)&amp;"日"</f>
        <v>19年月日</v>
      </c>
    </row>
    <row r="1540" spans="12:16" x14ac:dyDescent="0.4">
      <c r="L1540" s="37" t="str">
        <f t="shared" si="120"/>
        <v/>
      </c>
      <c r="M1540" s="37" t="str">
        <f t="shared" si="121"/>
        <v/>
      </c>
      <c r="N1540" s="37" t="str">
        <f t="shared" si="122"/>
        <v/>
      </c>
      <c r="O1540" s="37" t="str">
        <f t="shared" ref="O1540:O1603" si="124">IF($A1540="","",$O1539+1)</f>
        <v/>
      </c>
      <c r="P1540" s="37" t="str">
        <f t="shared" si="123"/>
        <v>19年月日</v>
      </c>
    </row>
    <row r="1541" spans="12:16" x14ac:dyDescent="0.4">
      <c r="L1541" s="37" t="str">
        <f t="shared" si="120"/>
        <v/>
      </c>
      <c r="M1541" s="37" t="str">
        <f t="shared" si="121"/>
        <v/>
      </c>
      <c r="N1541" s="37" t="str">
        <f t="shared" si="122"/>
        <v/>
      </c>
      <c r="O1541" s="37" t="str">
        <f t="shared" si="124"/>
        <v/>
      </c>
      <c r="P1541" s="37" t="str">
        <f t="shared" si="123"/>
        <v>19年月日</v>
      </c>
    </row>
    <row r="1542" spans="12:16" x14ac:dyDescent="0.4">
      <c r="L1542" s="37" t="str">
        <f t="shared" si="120"/>
        <v/>
      </c>
      <c r="M1542" s="37" t="str">
        <f t="shared" si="121"/>
        <v/>
      </c>
      <c r="N1542" s="37" t="str">
        <f t="shared" si="122"/>
        <v/>
      </c>
      <c r="O1542" s="37" t="str">
        <f t="shared" si="124"/>
        <v/>
      </c>
      <c r="P1542" s="37" t="str">
        <f t="shared" si="123"/>
        <v>19年月日</v>
      </c>
    </row>
    <row r="1543" spans="12:16" x14ac:dyDescent="0.4">
      <c r="L1543" s="37" t="str">
        <f t="shared" si="120"/>
        <v/>
      </c>
      <c r="M1543" s="37" t="str">
        <f t="shared" si="121"/>
        <v/>
      </c>
      <c r="N1543" s="37" t="str">
        <f t="shared" si="122"/>
        <v/>
      </c>
      <c r="O1543" s="37" t="str">
        <f t="shared" si="124"/>
        <v/>
      </c>
      <c r="P1543" s="37" t="str">
        <f t="shared" si="123"/>
        <v>19年月日</v>
      </c>
    </row>
    <row r="1544" spans="12:16" x14ac:dyDescent="0.4">
      <c r="L1544" s="37" t="str">
        <f t="shared" si="120"/>
        <v/>
      </c>
      <c r="M1544" s="37" t="str">
        <f t="shared" si="121"/>
        <v/>
      </c>
      <c r="N1544" s="37" t="str">
        <f t="shared" si="122"/>
        <v/>
      </c>
      <c r="O1544" s="37" t="str">
        <f t="shared" si="124"/>
        <v/>
      </c>
      <c r="P1544" s="37" t="str">
        <f t="shared" si="123"/>
        <v>19年月日</v>
      </c>
    </row>
    <row r="1545" spans="12:16" x14ac:dyDescent="0.4">
      <c r="L1545" s="37" t="str">
        <f t="shared" si="120"/>
        <v/>
      </c>
      <c r="M1545" s="37" t="str">
        <f t="shared" si="121"/>
        <v/>
      </c>
      <c r="N1545" s="37" t="str">
        <f t="shared" si="122"/>
        <v/>
      </c>
      <c r="O1545" s="37" t="str">
        <f t="shared" si="124"/>
        <v/>
      </c>
      <c r="P1545" s="37" t="str">
        <f t="shared" si="123"/>
        <v>19年月日</v>
      </c>
    </row>
    <row r="1546" spans="12:16" x14ac:dyDescent="0.4">
      <c r="L1546" s="37" t="str">
        <f t="shared" si="120"/>
        <v/>
      </c>
      <c r="M1546" s="37" t="str">
        <f t="shared" si="121"/>
        <v/>
      </c>
      <c r="N1546" s="37" t="str">
        <f t="shared" si="122"/>
        <v/>
      </c>
      <c r="O1546" s="37" t="str">
        <f t="shared" si="124"/>
        <v/>
      </c>
      <c r="P1546" s="37" t="str">
        <f t="shared" si="123"/>
        <v>19年月日</v>
      </c>
    </row>
    <row r="1547" spans="12:16" x14ac:dyDescent="0.4">
      <c r="L1547" s="37" t="str">
        <f t="shared" si="120"/>
        <v/>
      </c>
      <c r="M1547" s="37" t="str">
        <f t="shared" si="121"/>
        <v/>
      </c>
      <c r="N1547" s="37" t="str">
        <f t="shared" si="122"/>
        <v/>
      </c>
      <c r="O1547" s="37" t="str">
        <f t="shared" si="124"/>
        <v/>
      </c>
      <c r="P1547" s="37" t="str">
        <f t="shared" si="123"/>
        <v>19年月日</v>
      </c>
    </row>
    <row r="1548" spans="12:16" x14ac:dyDescent="0.4">
      <c r="L1548" s="37" t="str">
        <f t="shared" si="120"/>
        <v/>
      </c>
      <c r="M1548" s="37" t="str">
        <f t="shared" si="121"/>
        <v/>
      </c>
      <c r="N1548" s="37" t="str">
        <f t="shared" si="122"/>
        <v/>
      </c>
      <c r="O1548" s="37" t="str">
        <f t="shared" si="124"/>
        <v/>
      </c>
      <c r="P1548" s="37" t="str">
        <f t="shared" si="123"/>
        <v>19年月日</v>
      </c>
    </row>
    <row r="1549" spans="12:16" x14ac:dyDescent="0.4">
      <c r="L1549" s="37" t="str">
        <f t="shared" si="120"/>
        <v/>
      </c>
      <c r="M1549" s="37" t="str">
        <f t="shared" si="121"/>
        <v/>
      </c>
      <c r="N1549" s="37" t="str">
        <f t="shared" si="122"/>
        <v/>
      </c>
      <c r="O1549" s="37" t="str">
        <f t="shared" si="124"/>
        <v/>
      </c>
      <c r="P1549" s="37" t="str">
        <f t="shared" si="123"/>
        <v>19年月日</v>
      </c>
    </row>
    <row r="1550" spans="12:16" x14ac:dyDescent="0.4">
      <c r="L1550" s="37" t="str">
        <f t="shared" si="120"/>
        <v/>
      </c>
      <c r="M1550" s="37" t="str">
        <f t="shared" si="121"/>
        <v/>
      </c>
      <c r="N1550" s="37" t="str">
        <f t="shared" si="122"/>
        <v/>
      </c>
      <c r="O1550" s="37" t="str">
        <f t="shared" si="124"/>
        <v/>
      </c>
      <c r="P1550" s="37" t="str">
        <f t="shared" si="123"/>
        <v>19年月日</v>
      </c>
    </row>
    <row r="1551" spans="12:16" x14ac:dyDescent="0.4">
      <c r="L1551" s="37" t="str">
        <f t="shared" si="120"/>
        <v/>
      </c>
      <c r="M1551" s="37" t="str">
        <f t="shared" si="121"/>
        <v/>
      </c>
      <c r="N1551" s="37" t="str">
        <f t="shared" si="122"/>
        <v/>
      </c>
      <c r="O1551" s="37" t="str">
        <f t="shared" si="124"/>
        <v/>
      </c>
      <c r="P1551" s="37" t="str">
        <f t="shared" si="123"/>
        <v>19年月日</v>
      </c>
    </row>
    <row r="1552" spans="12:16" x14ac:dyDescent="0.4">
      <c r="L1552" s="37" t="str">
        <f t="shared" si="120"/>
        <v/>
      </c>
      <c r="M1552" s="37" t="str">
        <f t="shared" si="121"/>
        <v/>
      </c>
      <c r="N1552" s="37" t="str">
        <f t="shared" si="122"/>
        <v/>
      </c>
      <c r="O1552" s="37" t="str">
        <f t="shared" si="124"/>
        <v/>
      </c>
      <c r="P1552" s="37" t="str">
        <f t="shared" si="123"/>
        <v>19年月日</v>
      </c>
    </row>
    <row r="1553" spans="12:16" x14ac:dyDescent="0.4">
      <c r="L1553" s="37" t="str">
        <f t="shared" si="120"/>
        <v/>
      </c>
      <c r="M1553" s="37" t="str">
        <f t="shared" si="121"/>
        <v/>
      </c>
      <c r="N1553" s="37" t="str">
        <f t="shared" si="122"/>
        <v/>
      </c>
      <c r="O1553" s="37" t="str">
        <f t="shared" si="124"/>
        <v/>
      </c>
      <c r="P1553" s="37" t="str">
        <f t="shared" si="123"/>
        <v>19年月日</v>
      </c>
    </row>
    <row r="1554" spans="12:16" x14ac:dyDescent="0.4">
      <c r="L1554" s="37" t="str">
        <f t="shared" si="120"/>
        <v/>
      </c>
      <c r="M1554" s="37" t="str">
        <f t="shared" si="121"/>
        <v/>
      </c>
      <c r="N1554" s="37" t="str">
        <f t="shared" si="122"/>
        <v/>
      </c>
      <c r="O1554" s="37" t="str">
        <f t="shared" si="124"/>
        <v/>
      </c>
      <c r="P1554" s="37" t="str">
        <f t="shared" si="123"/>
        <v>19年月日</v>
      </c>
    </row>
    <row r="1555" spans="12:16" x14ac:dyDescent="0.4">
      <c r="L1555" s="37" t="str">
        <f t="shared" si="120"/>
        <v/>
      </c>
      <c r="M1555" s="37" t="str">
        <f t="shared" si="121"/>
        <v/>
      </c>
      <c r="N1555" s="37" t="str">
        <f t="shared" si="122"/>
        <v/>
      </c>
      <c r="O1555" s="37" t="str">
        <f t="shared" si="124"/>
        <v/>
      </c>
      <c r="P1555" s="37" t="str">
        <f t="shared" si="123"/>
        <v>19年月日</v>
      </c>
    </row>
    <row r="1556" spans="12:16" x14ac:dyDescent="0.4">
      <c r="L1556" s="37" t="str">
        <f t="shared" si="120"/>
        <v/>
      </c>
      <c r="M1556" s="37" t="str">
        <f t="shared" si="121"/>
        <v/>
      </c>
      <c r="N1556" s="37" t="str">
        <f t="shared" si="122"/>
        <v/>
      </c>
      <c r="O1556" s="37" t="str">
        <f t="shared" si="124"/>
        <v/>
      </c>
      <c r="P1556" s="37" t="str">
        <f t="shared" si="123"/>
        <v>19年月日</v>
      </c>
    </row>
    <row r="1557" spans="12:16" x14ac:dyDescent="0.4">
      <c r="L1557" s="37" t="str">
        <f t="shared" si="120"/>
        <v/>
      </c>
      <c r="M1557" s="37" t="str">
        <f t="shared" si="121"/>
        <v/>
      </c>
      <c r="N1557" s="37" t="str">
        <f t="shared" si="122"/>
        <v/>
      </c>
      <c r="O1557" s="37" t="str">
        <f t="shared" si="124"/>
        <v/>
      </c>
      <c r="P1557" s="37" t="str">
        <f t="shared" si="123"/>
        <v>19年月日</v>
      </c>
    </row>
    <row r="1558" spans="12:16" x14ac:dyDescent="0.4">
      <c r="L1558" s="37" t="str">
        <f t="shared" si="120"/>
        <v/>
      </c>
      <c r="M1558" s="37" t="str">
        <f t="shared" si="121"/>
        <v/>
      </c>
      <c r="N1558" s="37" t="str">
        <f t="shared" si="122"/>
        <v/>
      </c>
      <c r="O1558" s="37" t="str">
        <f t="shared" si="124"/>
        <v/>
      </c>
      <c r="P1558" s="37" t="str">
        <f t="shared" si="123"/>
        <v>19年月日</v>
      </c>
    </row>
    <row r="1559" spans="12:16" x14ac:dyDescent="0.4">
      <c r="L1559" s="37" t="str">
        <f t="shared" si="120"/>
        <v/>
      </c>
      <c r="M1559" s="37" t="str">
        <f t="shared" si="121"/>
        <v/>
      </c>
      <c r="N1559" s="37" t="str">
        <f t="shared" si="122"/>
        <v/>
      </c>
      <c r="O1559" s="37" t="str">
        <f t="shared" si="124"/>
        <v/>
      </c>
      <c r="P1559" s="37" t="str">
        <f t="shared" si="123"/>
        <v>19年月日</v>
      </c>
    </row>
    <row r="1560" spans="12:16" x14ac:dyDescent="0.4">
      <c r="L1560" s="37" t="str">
        <f t="shared" si="120"/>
        <v/>
      </c>
      <c r="M1560" s="37" t="str">
        <f t="shared" si="121"/>
        <v/>
      </c>
      <c r="N1560" s="37" t="str">
        <f t="shared" si="122"/>
        <v/>
      </c>
      <c r="O1560" s="37" t="str">
        <f t="shared" si="124"/>
        <v/>
      </c>
      <c r="P1560" s="37" t="str">
        <f t="shared" si="123"/>
        <v>19年月日</v>
      </c>
    </row>
    <row r="1561" spans="12:16" x14ac:dyDescent="0.4">
      <c r="L1561" s="37" t="str">
        <f t="shared" si="120"/>
        <v/>
      </c>
      <c r="M1561" s="37" t="str">
        <f t="shared" si="121"/>
        <v/>
      </c>
      <c r="N1561" s="37" t="str">
        <f t="shared" si="122"/>
        <v/>
      </c>
      <c r="O1561" s="37" t="str">
        <f t="shared" si="124"/>
        <v/>
      </c>
      <c r="P1561" s="37" t="str">
        <f t="shared" si="123"/>
        <v>19年月日</v>
      </c>
    </row>
    <row r="1562" spans="12:16" x14ac:dyDescent="0.4">
      <c r="L1562" s="37" t="str">
        <f t="shared" si="120"/>
        <v/>
      </c>
      <c r="M1562" s="37" t="str">
        <f t="shared" si="121"/>
        <v/>
      </c>
      <c r="N1562" s="37" t="str">
        <f t="shared" si="122"/>
        <v/>
      </c>
      <c r="O1562" s="37" t="str">
        <f t="shared" si="124"/>
        <v/>
      </c>
      <c r="P1562" s="37" t="str">
        <f t="shared" si="123"/>
        <v>19年月日</v>
      </c>
    </row>
    <row r="1563" spans="12:16" x14ac:dyDescent="0.4">
      <c r="L1563" s="37" t="str">
        <f t="shared" si="120"/>
        <v/>
      </c>
      <c r="M1563" s="37" t="str">
        <f t="shared" si="121"/>
        <v/>
      </c>
      <c r="N1563" s="37" t="str">
        <f t="shared" si="122"/>
        <v/>
      </c>
      <c r="O1563" s="37" t="str">
        <f t="shared" si="124"/>
        <v/>
      </c>
      <c r="P1563" s="37" t="str">
        <f t="shared" si="123"/>
        <v>19年月日</v>
      </c>
    </row>
    <row r="1564" spans="12:16" x14ac:dyDescent="0.4">
      <c r="L1564" s="37" t="str">
        <f t="shared" si="120"/>
        <v/>
      </c>
      <c r="M1564" s="37" t="str">
        <f t="shared" si="121"/>
        <v/>
      </c>
      <c r="N1564" s="37" t="str">
        <f t="shared" si="122"/>
        <v/>
      </c>
      <c r="O1564" s="37" t="str">
        <f t="shared" si="124"/>
        <v/>
      </c>
      <c r="P1564" s="37" t="str">
        <f t="shared" si="123"/>
        <v>19年月日</v>
      </c>
    </row>
    <row r="1565" spans="12:16" x14ac:dyDescent="0.4">
      <c r="L1565" s="37" t="str">
        <f t="shared" si="120"/>
        <v/>
      </c>
      <c r="M1565" s="37" t="str">
        <f t="shared" si="121"/>
        <v/>
      </c>
      <c r="N1565" s="37" t="str">
        <f t="shared" si="122"/>
        <v/>
      </c>
      <c r="O1565" s="37" t="str">
        <f t="shared" si="124"/>
        <v/>
      </c>
      <c r="P1565" s="37" t="str">
        <f t="shared" si="123"/>
        <v>19年月日</v>
      </c>
    </row>
    <row r="1566" spans="12:16" x14ac:dyDescent="0.4">
      <c r="L1566" s="37" t="str">
        <f t="shared" si="120"/>
        <v/>
      </c>
      <c r="M1566" s="37" t="str">
        <f t="shared" si="121"/>
        <v/>
      </c>
      <c r="N1566" s="37" t="str">
        <f t="shared" si="122"/>
        <v/>
      </c>
      <c r="O1566" s="37" t="str">
        <f t="shared" si="124"/>
        <v/>
      </c>
      <c r="P1566" s="37" t="str">
        <f t="shared" si="123"/>
        <v>19年月日</v>
      </c>
    </row>
    <row r="1567" spans="12:16" x14ac:dyDescent="0.4">
      <c r="L1567" s="37" t="str">
        <f t="shared" si="120"/>
        <v/>
      </c>
      <c r="M1567" s="37" t="str">
        <f t="shared" si="121"/>
        <v/>
      </c>
      <c r="N1567" s="37" t="str">
        <f t="shared" si="122"/>
        <v/>
      </c>
      <c r="O1567" s="37" t="str">
        <f t="shared" si="124"/>
        <v/>
      </c>
      <c r="P1567" s="37" t="str">
        <f t="shared" si="123"/>
        <v>19年月日</v>
      </c>
    </row>
    <row r="1568" spans="12:16" x14ac:dyDescent="0.4">
      <c r="L1568" s="37" t="str">
        <f t="shared" si="120"/>
        <v/>
      </c>
      <c r="M1568" s="37" t="str">
        <f t="shared" si="121"/>
        <v/>
      </c>
      <c r="N1568" s="37" t="str">
        <f t="shared" si="122"/>
        <v/>
      </c>
      <c r="O1568" s="37" t="str">
        <f t="shared" si="124"/>
        <v/>
      </c>
      <c r="P1568" s="37" t="str">
        <f t="shared" si="123"/>
        <v>19年月日</v>
      </c>
    </row>
    <row r="1569" spans="12:16" x14ac:dyDescent="0.4">
      <c r="L1569" s="37" t="str">
        <f t="shared" si="120"/>
        <v/>
      </c>
      <c r="M1569" s="37" t="str">
        <f t="shared" si="121"/>
        <v/>
      </c>
      <c r="N1569" s="37" t="str">
        <f t="shared" si="122"/>
        <v/>
      </c>
      <c r="O1569" s="37" t="str">
        <f t="shared" si="124"/>
        <v/>
      </c>
      <c r="P1569" s="37" t="str">
        <f t="shared" si="123"/>
        <v>19年月日</v>
      </c>
    </row>
    <row r="1570" spans="12:16" x14ac:dyDescent="0.4">
      <c r="L1570" s="37" t="str">
        <f t="shared" si="120"/>
        <v/>
      </c>
      <c r="M1570" s="37" t="str">
        <f t="shared" si="121"/>
        <v/>
      </c>
      <c r="N1570" s="37" t="str">
        <f t="shared" si="122"/>
        <v/>
      </c>
      <c r="O1570" s="37" t="str">
        <f t="shared" si="124"/>
        <v/>
      </c>
      <c r="P1570" s="37" t="str">
        <f t="shared" si="123"/>
        <v>19年月日</v>
      </c>
    </row>
    <row r="1571" spans="12:16" x14ac:dyDescent="0.4">
      <c r="L1571" s="37" t="str">
        <f t="shared" si="120"/>
        <v/>
      </c>
      <c r="M1571" s="37" t="str">
        <f t="shared" si="121"/>
        <v/>
      </c>
      <c r="N1571" s="37" t="str">
        <f t="shared" si="122"/>
        <v/>
      </c>
      <c r="O1571" s="37" t="str">
        <f t="shared" si="124"/>
        <v/>
      </c>
      <c r="P1571" s="37" t="str">
        <f t="shared" si="123"/>
        <v>19年月日</v>
      </c>
    </row>
    <row r="1572" spans="12:16" x14ac:dyDescent="0.4">
      <c r="L1572" s="37" t="str">
        <f t="shared" si="120"/>
        <v/>
      </c>
      <c r="M1572" s="37" t="str">
        <f t="shared" si="121"/>
        <v/>
      </c>
      <c r="N1572" s="37" t="str">
        <f t="shared" si="122"/>
        <v/>
      </c>
      <c r="O1572" s="37" t="str">
        <f t="shared" si="124"/>
        <v/>
      </c>
      <c r="P1572" s="37" t="str">
        <f t="shared" si="123"/>
        <v>19年月日</v>
      </c>
    </row>
    <row r="1573" spans="12:16" x14ac:dyDescent="0.4">
      <c r="L1573" s="37" t="str">
        <f t="shared" si="120"/>
        <v/>
      </c>
      <c r="M1573" s="37" t="str">
        <f t="shared" si="121"/>
        <v/>
      </c>
      <c r="N1573" s="37" t="str">
        <f t="shared" si="122"/>
        <v/>
      </c>
      <c r="O1573" s="37" t="str">
        <f t="shared" si="124"/>
        <v/>
      </c>
      <c r="P1573" s="37" t="str">
        <f t="shared" si="123"/>
        <v>19年月日</v>
      </c>
    </row>
    <row r="1574" spans="12:16" x14ac:dyDescent="0.4">
      <c r="L1574" s="37" t="str">
        <f t="shared" si="120"/>
        <v/>
      </c>
      <c r="M1574" s="37" t="str">
        <f t="shared" si="121"/>
        <v/>
      </c>
      <c r="N1574" s="37" t="str">
        <f t="shared" si="122"/>
        <v/>
      </c>
      <c r="O1574" s="37" t="str">
        <f t="shared" si="124"/>
        <v/>
      </c>
      <c r="P1574" s="37" t="str">
        <f t="shared" si="123"/>
        <v>19年月日</v>
      </c>
    </row>
    <row r="1575" spans="12:16" x14ac:dyDescent="0.4">
      <c r="L1575" s="37" t="str">
        <f t="shared" si="120"/>
        <v/>
      </c>
      <c r="M1575" s="37" t="str">
        <f t="shared" si="121"/>
        <v/>
      </c>
      <c r="N1575" s="37" t="str">
        <f t="shared" si="122"/>
        <v/>
      </c>
      <c r="O1575" s="37" t="str">
        <f t="shared" si="124"/>
        <v/>
      </c>
      <c r="P1575" s="37" t="str">
        <f t="shared" si="123"/>
        <v>19年月日</v>
      </c>
    </row>
    <row r="1576" spans="12:16" x14ac:dyDescent="0.4">
      <c r="L1576" s="37" t="str">
        <f t="shared" si="120"/>
        <v/>
      </c>
      <c r="M1576" s="37" t="str">
        <f t="shared" si="121"/>
        <v/>
      </c>
      <c r="N1576" s="37" t="str">
        <f t="shared" si="122"/>
        <v/>
      </c>
      <c r="O1576" s="37" t="str">
        <f t="shared" si="124"/>
        <v/>
      </c>
      <c r="P1576" s="37" t="str">
        <f t="shared" si="123"/>
        <v>19年月日</v>
      </c>
    </row>
    <row r="1577" spans="12:16" x14ac:dyDescent="0.4">
      <c r="L1577" s="37" t="str">
        <f t="shared" si="120"/>
        <v/>
      </c>
      <c r="M1577" s="37" t="str">
        <f t="shared" si="121"/>
        <v/>
      </c>
      <c r="N1577" s="37" t="str">
        <f t="shared" si="122"/>
        <v/>
      </c>
      <c r="O1577" s="37" t="str">
        <f t="shared" si="124"/>
        <v/>
      </c>
      <c r="P1577" s="37" t="str">
        <f t="shared" si="123"/>
        <v>19年月日</v>
      </c>
    </row>
    <row r="1578" spans="12:16" x14ac:dyDescent="0.4">
      <c r="L1578" s="37" t="str">
        <f t="shared" si="120"/>
        <v/>
      </c>
      <c r="M1578" s="37" t="str">
        <f t="shared" si="121"/>
        <v/>
      </c>
      <c r="N1578" s="37" t="str">
        <f t="shared" si="122"/>
        <v/>
      </c>
      <c r="O1578" s="37" t="str">
        <f t="shared" si="124"/>
        <v/>
      </c>
      <c r="P1578" s="37" t="str">
        <f t="shared" si="123"/>
        <v>19年月日</v>
      </c>
    </row>
    <row r="1579" spans="12:16" x14ac:dyDescent="0.4">
      <c r="L1579" s="37" t="str">
        <f t="shared" si="120"/>
        <v/>
      </c>
      <c r="M1579" s="37" t="str">
        <f t="shared" si="121"/>
        <v/>
      </c>
      <c r="N1579" s="37" t="str">
        <f t="shared" si="122"/>
        <v/>
      </c>
      <c r="O1579" s="37" t="str">
        <f t="shared" si="124"/>
        <v/>
      </c>
      <c r="P1579" s="37" t="str">
        <f t="shared" si="123"/>
        <v>19年月日</v>
      </c>
    </row>
    <row r="1580" spans="12:16" x14ac:dyDescent="0.4">
      <c r="L1580" s="37" t="str">
        <f t="shared" si="120"/>
        <v/>
      </c>
      <c r="M1580" s="37" t="str">
        <f t="shared" si="121"/>
        <v/>
      </c>
      <c r="N1580" s="37" t="str">
        <f t="shared" si="122"/>
        <v/>
      </c>
      <c r="O1580" s="37" t="str">
        <f t="shared" si="124"/>
        <v/>
      </c>
      <c r="P1580" s="37" t="str">
        <f t="shared" si="123"/>
        <v>19年月日</v>
      </c>
    </row>
    <row r="1581" spans="12:16" x14ac:dyDescent="0.4">
      <c r="L1581" s="37" t="str">
        <f t="shared" si="120"/>
        <v/>
      </c>
      <c r="M1581" s="37" t="str">
        <f t="shared" si="121"/>
        <v/>
      </c>
      <c r="N1581" s="37" t="str">
        <f t="shared" si="122"/>
        <v/>
      </c>
      <c r="O1581" s="37" t="str">
        <f t="shared" si="124"/>
        <v/>
      </c>
      <c r="P1581" s="37" t="str">
        <f t="shared" si="123"/>
        <v>19年月日</v>
      </c>
    </row>
    <row r="1582" spans="12:16" x14ac:dyDescent="0.4">
      <c r="L1582" s="37" t="str">
        <f t="shared" si="120"/>
        <v/>
      </c>
      <c r="M1582" s="37" t="str">
        <f t="shared" si="121"/>
        <v/>
      </c>
      <c r="N1582" s="37" t="str">
        <f t="shared" si="122"/>
        <v/>
      </c>
      <c r="O1582" s="37" t="str">
        <f t="shared" si="124"/>
        <v/>
      </c>
      <c r="P1582" s="37" t="str">
        <f t="shared" si="123"/>
        <v>19年月日</v>
      </c>
    </row>
    <row r="1583" spans="12:16" x14ac:dyDescent="0.4">
      <c r="L1583" s="37" t="str">
        <f t="shared" si="120"/>
        <v/>
      </c>
      <c r="M1583" s="37" t="str">
        <f t="shared" si="121"/>
        <v/>
      </c>
      <c r="N1583" s="37" t="str">
        <f t="shared" si="122"/>
        <v/>
      </c>
      <c r="O1583" s="37" t="str">
        <f t="shared" si="124"/>
        <v/>
      </c>
      <c r="P1583" s="37" t="str">
        <f t="shared" si="123"/>
        <v>19年月日</v>
      </c>
    </row>
    <row r="1584" spans="12:16" x14ac:dyDescent="0.4">
      <c r="L1584" s="37" t="str">
        <f t="shared" si="120"/>
        <v/>
      </c>
      <c r="M1584" s="37" t="str">
        <f t="shared" si="121"/>
        <v/>
      </c>
      <c r="N1584" s="37" t="str">
        <f t="shared" si="122"/>
        <v/>
      </c>
      <c r="O1584" s="37" t="str">
        <f t="shared" si="124"/>
        <v/>
      </c>
      <c r="P1584" s="37" t="str">
        <f t="shared" si="123"/>
        <v>19年月日</v>
      </c>
    </row>
    <row r="1585" spans="12:16" x14ac:dyDescent="0.4">
      <c r="L1585" s="37" t="str">
        <f t="shared" si="120"/>
        <v/>
      </c>
      <c r="M1585" s="37" t="str">
        <f t="shared" si="121"/>
        <v/>
      </c>
      <c r="N1585" s="37" t="str">
        <f t="shared" si="122"/>
        <v/>
      </c>
      <c r="O1585" s="37" t="str">
        <f t="shared" si="124"/>
        <v/>
      </c>
      <c r="P1585" s="37" t="str">
        <f t="shared" si="123"/>
        <v>19年月日</v>
      </c>
    </row>
    <row r="1586" spans="12:16" x14ac:dyDescent="0.4">
      <c r="L1586" s="37" t="str">
        <f t="shared" si="120"/>
        <v/>
      </c>
      <c r="M1586" s="37" t="str">
        <f t="shared" si="121"/>
        <v/>
      </c>
      <c r="N1586" s="37" t="str">
        <f t="shared" si="122"/>
        <v/>
      </c>
      <c r="O1586" s="37" t="str">
        <f t="shared" si="124"/>
        <v/>
      </c>
      <c r="P1586" s="37" t="str">
        <f t="shared" si="123"/>
        <v>19年月日</v>
      </c>
    </row>
    <row r="1587" spans="12:16" x14ac:dyDescent="0.4">
      <c r="L1587" s="37" t="str">
        <f t="shared" si="120"/>
        <v/>
      </c>
      <c r="M1587" s="37" t="str">
        <f t="shared" si="121"/>
        <v/>
      </c>
      <c r="N1587" s="37" t="str">
        <f t="shared" si="122"/>
        <v/>
      </c>
      <c r="O1587" s="37" t="str">
        <f t="shared" si="124"/>
        <v/>
      </c>
      <c r="P1587" s="37" t="str">
        <f t="shared" si="123"/>
        <v>19年月日</v>
      </c>
    </row>
    <row r="1588" spans="12:16" x14ac:dyDescent="0.4">
      <c r="L1588" s="37" t="str">
        <f t="shared" si="120"/>
        <v/>
      </c>
      <c r="M1588" s="37" t="str">
        <f t="shared" si="121"/>
        <v/>
      </c>
      <c r="N1588" s="37" t="str">
        <f t="shared" si="122"/>
        <v/>
      </c>
      <c r="O1588" s="37" t="str">
        <f t="shared" si="124"/>
        <v/>
      </c>
      <c r="P1588" s="37" t="str">
        <f t="shared" si="123"/>
        <v>19年月日</v>
      </c>
    </row>
    <row r="1589" spans="12:16" x14ac:dyDescent="0.4">
      <c r="L1589" s="37" t="str">
        <f t="shared" si="120"/>
        <v/>
      </c>
      <c r="M1589" s="37" t="str">
        <f t="shared" si="121"/>
        <v/>
      </c>
      <c r="N1589" s="37" t="str">
        <f t="shared" si="122"/>
        <v/>
      </c>
      <c r="O1589" s="37" t="str">
        <f t="shared" si="124"/>
        <v/>
      </c>
      <c r="P1589" s="37" t="str">
        <f t="shared" si="123"/>
        <v>19年月日</v>
      </c>
    </row>
    <row r="1590" spans="12:16" x14ac:dyDescent="0.4">
      <c r="L1590" s="37" t="str">
        <f t="shared" si="120"/>
        <v/>
      </c>
      <c r="M1590" s="37" t="str">
        <f t="shared" si="121"/>
        <v/>
      </c>
      <c r="N1590" s="37" t="str">
        <f t="shared" si="122"/>
        <v/>
      </c>
      <c r="O1590" s="37" t="str">
        <f t="shared" si="124"/>
        <v/>
      </c>
      <c r="P1590" s="37" t="str">
        <f t="shared" si="123"/>
        <v>19年月日</v>
      </c>
    </row>
    <row r="1591" spans="12:16" x14ac:dyDescent="0.4">
      <c r="L1591" s="37" t="str">
        <f t="shared" si="120"/>
        <v/>
      </c>
      <c r="M1591" s="37" t="str">
        <f t="shared" si="121"/>
        <v/>
      </c>
      <c r="N1591" s="37" t="str">
        <f t="shared" si="122"/>
        <v/>
      </c>
      <c r="O1591" s="37" t="str">
        <f t="shared" si="124"/>
        <v/>
      </c>
      <c r="P1591" s="37" t="str">
        <f t="shared" si="123"/>
        <v>19年月日</v>
      </c>
    </row>
    <row r="1592" spans="12:16" x14ac:dyDescent="0.4">
      <c r="L1592" s="37" t="str">
        <f t="shared" si="120"/>
        <v/>
      </c>
      <c r="M1592" s="37" t="str">
        <f t="shared" si="121"/>
        <v/>
      </c>
      <c r="N1592" s="37" t="str">
        <f t="shared" si="122"/>
        <v/>
      </c>
      <c r="O1592" s="37" t="str">
        <f t="shared" si="124"/>
        <v/>
      </c>
      <c r="P1592" s="37" t="str">
        <f t="shared" si="123"/>
        <v>19年月日</v>
      </c>
    </row>
    <row r="1593" spans="12:16" x14ac:dyDescent="0.4">
      <c r="L1593" s="37" t="str">
        <f t="shared" si="120"/>
        <v/>
      </c>
      <c r="M1593" s="37" t="str">
        <f t="shared" si="121"/>
        <v/>
      </c>
      <c r="N1593" s="37" t="str">
        <f t="shared" si="122"/>
        <v/>
      </c>
      <c r="O1593" s="37" t="str">
        <f t="shared" si="124"/>
        <v/>
      </c>
      <c r="P1593" s="37" t="str">
        <f t="shared" si="123"/>
        <v>19年月日</v>
      </c>
    </row>
    <row r="1594" spans="12:16" x14ac:dyDescent="0.4">
      <c r="L1594" s="37" t="str">
        <f t="shared" si="120"/>
        <v/>
      </c>
      <c r="M1594" s="37" t="str">
        <f t="shared" si="121"/>
        <v/>
      </c>
      <c r="N1594" s="37" t="str">
        <f t="shared" si="122"/>
        <v/>
      </c>
      <c r="O1594" s="37" t="str">
        <f t="shared" si="124"/>
        <v/>
      </c>
      <c r="P1594" s="37" t="str">
        <f t="shared" si="123"/>
        <v>19年月日</v>
      </c>
    </row>
    <row r="1595" spans="12:16" x14ac:dyDescent="0.4">
      <c r="L1595" s="37" t="str">
        <f t="shared" si="120"/>
        <v/>
      </c>
      <c r="M1595" s="37" t="str">
        <f t="shared" si="121"/>
        <v/>
      </c>
      <c r="N1595" s="37" t="str">
        <f t="shared" si="122"/>
        <v/>
      </c>
      <c r="O1595" s="37" t="str">
        <f t="shared" si="124"/>
        <v/>
      </c>
      <c r="P1595" s="37" t="str">
        <f t="shared" si="123"/>
        <v>19年月日</v>
      </c>
    </row>
    <row r="1596" spans="12:16" x14ac:dyDescent="0.4">
      <c r="L1596" s="37" t="str">
        <f t="shared" si="120"/>
        <v/>
      </c>
      <c r="M1596" s="37" t="str">
        <f t="shared" si="121"/>
        <v/>
      </c>
      <c r="N1596" s="37" t="str">
        <f t="shared" si="122"/>
        <v/>
      </c>
      <c r="O1596" s="37" t="str">
        <f t="shared" si="124"/>
        <v/>
      </c>
      <c r="P1596" s="37" t="str">
        <f t="shared" si="123"/>
        <v>19年月日</v>
      </c>
    </row>
    <row r="1597" spans="12:16" x14ac:dyDescent="0.4">
      <c r="L1597" s="37" t="str">
        <f t="shared" si="120"/>
        <v/>
      </c>
      <c r="M1597" s="37" t="str">
        <f t="shared" si="121"/>
        <v/>
      </c>
      <c r="N1597" s="37" t="str">
        <f t="shared" si="122"/>
        <v/>
      </c>
      <c r="O1597" s="37" t="str">
        <f t="shared" si="124"/>
        <v/>
      </c>
      <c r="P1597" s="37" t="str">
        <f t="shared" si="123"/>
        <v>19年月日</v>
      </c>
    </row>
    <row r="1598" spans="12:16" x14ac:dyDescent="0.4">
      <c r="L1598" s="37" t="str">
        <f t="shared" si="120"/>
        <v/>
      </c>
      <c r="M1598" s="37" t="str">
        <f t="shared" si="121"/>
        <v/>
      </c>
      <c r="N1598" s="37" t="str">
        <f t="shared" si="122"/>
        <v/>
      </c>
      <c r="O1598" s="37" t="str">
        <f t="shared" si="124"/>
        <v/>
      </c>
      <c r="P1598" s="37" t="str">
        <f t="shared" si="123"/>
        <v>19年月日</v>
      </c>
    </row>
    <row r="1599" spans="12:16" x14ac:dyDescent="0.4">
      <c r="L1599" s="37" t="str">
        <f t="shared" si="120"/>
        <v/>
      </c>
      <c r="M1599" s="37" t="str">
        <f t="shared" si="121"/>
        <v/>
      </c>
      <c r="N1599" s="37" t="str">
        <f t="shared" si="122"/>
        <v/>
      </c>
      <c r="O1599" s="37" t="str">
        <f t="shared" si="124"/>
        <v/>
      </c>
      <c r="P1599" s="37" t="str">
        <f t="shared" si="123"/>
        <v>19年月日</v>
      </c>
    </row>
    <row r="1600" spans="12:16" x14ac:dyDescent="0.4">
      <c r="L1600" s="37" t="str">
        <f t="shared" si="120"/>
        <v/>
      </c>
      <c r="M1600" s="37" t="str">
        <f t="shared" si="121"/>
        <v/>
      </c>
      <c r="N1600" s="37" t="str">
        <f t="shared" si="122"/>
        <v/>
      </c>
      <c r="O1600" s="37" t="str">
        <f t="shared" si="124"/>
        <v/>
      </c>
      <c r="P1600" s="37" t="str">
        <f t="shared" si="123"/>
        <v>19年月日</v>
      </c>
    </row>
    <row r="1601" spans="12:16" x14ac:dyDescent="0.4">
      <c r="L1601" s="37" t="str">
        <f t="shared" si="120"/>
        <v/>
      </c>
      <c r="M1601" s="37" t="str">
        <f t="shared" si="121"/>
        <v/>
      </c>
      <c r="N1601" s="37" t="str">
        <f t="shared" si="122"/>
        <v/>
      </c>
      <c r="O1601" s="37" t="str">
        <f t="shared" si="124"/>
        <v/>
      </c>
      <c r="P1601" s="37" t="str">
        <f t="shared" si="123"/>
        <v>19年月日</v>
      </c>
    </row>
    <row r="1602" spans="12:16" x14ac:dyDescent="0.4">
      <c r="L1602" s="37" t="str">
        <f t="shared" si="120"/>
        <v/>
      </c>
      <c r="M1602" s="37" t="str">
        <f t="shared" si="121"/>
        <v/>
      </c>
      <c r="N1602" s="37" t="str">
        <f t="shared" si="122"/>
        <v/>
      </c>
      <c r="O1602" s="37" t="str">
        <f t="shared" si="124"/>
        <v/>
      </c>
      <c r="P1602" s="37" t="str">
        <f t="shared" si="123"/>
        <v>19年月日</v>
      </c>
    </row>
    <row r="1603" spans="12:16" x14ac:dyDescent="0.4">
      <c r="L1603" s="37" t="str">
        <f t="shared" ref="L1603:L1666" si="125">IF($A1603="","",$D1603&amp;" ("&amp;$G1603&amp;")")</f>
        <v/>
      </c>
      <c r="M1603" s="37" t="str">
        <f t="shared" ref="M1603:M1666" si="126">IF($A1603="","",LEFT($F1603,2))</f>
        <v/>
      </c>
      <c r="N1603" s="37" t="str">
        <f t="shared" ref="N1603:N1666" si="127">IF($A1603="","",$J1603&amp;" "&amp;$I1603&amp;" ("&amp;$M1603&amp;")")</f>
        <v/>
      </c>
      <c r="O1603" s="37" t="str">
        <f t="shared" si="124"/>
        <v/>
      </c>
      <c r="P1603" s="37" t="str">
        <f t="shared" ref="P1603:P1666" si="128">IF(LEFT($F1603,1)="0","20","19")&amp;LEFT($F1603,2)&amp;"年"&amp;MID($F1603,3,2)&amp;"月"&amp;RIGHT($F1603,2)&amp;"日"</f>
        <v>19年月日</v>
      </c>
    </row>
    <row r="1604" spans="12:16" x14ac:dyDescent="0.4">
      <c r="L1604" s="37" t="str">
        <f t="shared" si="125"/>
        <v/>
      </c>
      <c r="M1604" s="37" t="str">
        <f t="shared" si="126"/>
        <v/>
      </c>
      <c r="N1604" s="37" t="str">
        <f t="shared" si="127"/>
        <v/>
      </c>
      <c r="O1604" s="37" t="str">
        <f t="shared" ref="O1604:O1667" si="129">IF($A1604="","",$O1603+1)</f>
        <v/>
      </c>
      <c r="P1604" s="37" t="str">
        <f t="shared" si="128"/>
        <v>19年月日</v>
      </c>
    </row>
    <row r="1605" spans="12:16" x14ac:dyDescent="0.4">
      <c r="L1605" s="37" t="str">
        <f t="shared" si="125"/>
        <v/>
      </c>
      <c r="M1605" s="37" t="str">
        <f t="shared" si="126"/>
        <v/>
      </c>
      <c r="N1605" s="37" t="str">
        <f t="shared" si="127"/>
        <v/>
      </c>
      <c r="O1605" s="37" t="str">
        <f t="shared" si="129"/>
        <v/>
      </c>
      <c r="P1605" s="37" t="str">
        <f t="shared" si="128"/>
        <v>19年月日</v>
      </c>
    </row>
    <row r="1606" spans="12:16" x14ac:dyDescent="0.4">
      <c r="L1606" s="37" t="str">
        <f t="shared" si="125"/>
        <v/>
      </c>
      <c r="M1606" s="37" t="str">
        <f t="shared" si="126"/>
        <v/>
      </c>
      <c r="N1606" s="37" t="str">
        <f t="shared" si="127"/>
        <v/>
      </c>
      <c r="O1606" s="37" t="str">
        <f t="shared" si="129"/>
        <v/>
      </c>
      <c r="P1606" s="37" t="str">
        <f t="shared" si="128"/>
        <v>19年月日</v>
      </c>
    </row>
    <row r="1607" spans="12:16" x14ac:dyDescent="0.4">
      <c r="L1607" s="37" t="str">
        <f t="shared" si="125"/>
        <v/>
      </c>
      <c r="M1607" s="37" t="str">
        <f t="shared" si="126"/>
        <v/>
      </c>
      <c r="N1607" s="37" t="str">
        <f t="shared" si="127"/>
        <v/>
      </c>
      <c r="O1607" s="37" t="str">
        <f t="shared" si="129"/>
        <v/>
      </c>
      <c r="P1607" s="37" t="str">
        <f t="shared" si="128"/>
        <v>19年月日</v>
      </c>
    </row>
    <row r="1608" spans="12:16" x14ac:dyDescent="0.4">
      <c r="L1608" s="37" t="str">
        <f t="shared" si="125"/>
        <v/>
      </c>
      <c r="M1608" s="37" t="str">
        <f t="shared" si="126"/>
        <v/>
      </c>
      <c r="N1608" s="37" t="str">
        <f t="shared" si="127"/>
        <v/>
      </c>
      <c r="O1608" s="37" t="str">
        <f t="shared" si="129"/>
        <v/>
      </c>
      <c r="P1608" s="37" t="str">
        <f t="shared" si="128"/>
        <v>19年月日</v>
      </c>
    </row>
    <row r="1609" spans="12:16" x14ac:dyDescent="0.4">
      <c r="L1609" s="37" t="str">
        <f t="shared" si="125"/>
        <v/>
      </c>
      <c r="M1609" s="37" t="str">
        <f t="shared" si="126"/>
        <v/>
      </c>
      <c r="N1609" s="37" t="str">
        <f t="shared" si="127"/>
        <v/>
      </c>
      <c r="O1609" s="37" t="str">
        <f t="shared" si="129"/>
        <v/>
      </c>
      <c r="P1609" s="37" t="str">
        <f t="shared" si="128"/>
        <v>19年月日</v>
      </c>
    </row>
    <row r="1610" spans="12:16" x14ac:dyDescent="0.4">
      <c r="L1610" s="37" t="str">
        <f t="shared" si="125"/>
        <v/>
      </c>
      <c r="M1610" s="37" t="str">
        <f t="shared" si="126"/>
        <v/>
      </c>
      <c r="N1610" s="37" t="str">
        <f t="shared" si="127"/>
        <v/>
      </c>
      <c r="O1610" s="37" t="str">
        <f t="shared" si="129"/>
        <v/>
      </c>
      <c r="P1610" s="37" t="str">
        <f t="shared" si="128"/>
        <v>19年月日</v>
      </c>
    </row>
    <row r="1611" spans="12:16" x14ac:dyDescent="0.4">
      <c r="L1611" s="37" t="str">
        <f t="shared" si="125"/>
        <v/>
      </c>
      <c r="M1611" s="37" t="str">
        <f t="shared" si="126"/>
        <v/>
      </c>
      <c r="N1611" s="37" t="str">
        <f t="shared" si="127"/>
        <v/>
      </c>
      <c r="O1611" s="37" t="str">
        <f t="shared" si="129"/>
        <v/>
      </c>
      <c r="P1611" s="37" t="str">
        <f t="shared" si="128"/>
        <v>19年月日</v>
      </c>
    </row>
    <row r="1612" spans="12:16" x14ac:dyDescent="0.4">
      <c r="L1612" s="37" t="str">
        <f t="shared" si="125"/>
        <v/>
      </c>
      <c r="M1612" s="37" t="str">
        <f t="shared" si="126"/>
        <v/>
      </c>
      <c r="N1612" s="37" t="str">
        <f t="shared" si="127"/>
        <v/>
      </c>
      <c r="O1612" s="37" t="str">
        <f t="shared" si="129"/>
        <v/>
      </c>
      <c r="P1612" s="37" t="str">
        <f t="shared" si="128"/>
        <v>19年月日</v>
      </c>
    </row>
    <row r="1613" spans="12:16" x14ac:dyDescent="0.4">
      <c r="L1613" s="37" t="str">
        <f t="shared" si="125"/>
        <v/>
      </c>
      <c r="M1613" s="37" t="str">
        <f t="shared" si="126"/>
        <v/>
      </c>
      <c r="N1613" s="37" t="str">
        <f t="shared" si="127"/>
        <v/>
      </c>
      <c r="O1613" s="37" t="str">
        <f t="shared" si="129"/>
        <v/>
      </c>
      <c r="P1613" s="37" t="str">
        <f t="shared" si="128"/>
        <v>19年月日</v>
      </c>
    </row>
    <row r="1614" spans="12:16" x14ac:dyDescent="0.4">
      <c r="L1614" s="37" t="str">
        <f t="shared" si="125"/>
        <v/>
      </c>
      <c r="M1614" s="37" t="str">
        <f t="shared" si="126"/>
        <v/>
      </c>
      <c r="N1614" s="37" t="str">
        <f t="shared" si="127"/>
        <v/>
      </c>
      <c r="O1614" s="37" t="str">
        <f t="shared" si="129"/>
        <v/>
      </c>
      <c r="P1614" s="37" t="str">
        <f t="shared" si="128"/>
        <v>19年月日</v>
      </c>
    </row>
    <row r="1615" spans="12:16" x14ac:dyDescent="0.4">
      <c r="L1615" s="37" t="str">
        <f t="shared" si="125"/>
        <v/>
      </c>
      <c r="M1615" s="37" t="str">
        <f t="shared" si="126"/>
        <v/>
      </c>
      <c r="N1615" s="37" t="str">
        <f t="shared" si="127"/>
        <v/>
      </c>
      <c r="O1615" s="37" t="str">
        <f t="shared" si="129"/>
        <v/>
      </c>
      <c r="P1615" s="37" t="str">
        <f t="shared" si="128"/>
        <v>19年月日</v>
      </c>
    </row>
    <row r="1616" spans="12:16" x14ac:dyDescent="0.4">
      <c r="L1616" s="37" t="str">
        <f t="shared" si="125"/>
        <v/>
      </c>
      <c r="M1616" s="37" t="str">
        <f t="shared" si="126"/>
        <v/>
      </c>
      <c r="N1616" s="37" t="str">
        <f t="shared" si="127"/>
        <v/>
      </c>
      <c r="O1616" s="37" t="str">
        <f t="shared" si="129"/>
        <v/>
      </c>
      <c r="P1616" s="37" t="str">
        <f t="shared" si="128"/>
        <v>19年月日</v>
      </c>
    </row>
    <row r="1617" spans="12:16" x14ac:dyDescent="0.4">
      <c r="L1617" s="37" t="str">
        <f t="shared" si="125"/>
        <v/>
      </c>
      <c r="M1617" s="37" t="str">
        <f t="shared" si="126"/>
        <v/>
      </c>
      <c r="N1617" s="37" t="str">
        <f t="shared" si="127"/>
        <v/>
      </c>
      <c r="O1617" s="37" t="str">
        <f t="shared" si="129"/>
        <v/>
      </c>
      <c r="P1617" s="37" t="str">
        <f t="shared" si="128"/>
        <v>19年月日</v>
      </c>
    </row>
    <row r="1618" spans="12:16" x14ac:dyDescent="0.4">
      <c r="L1618" s="37" t="str">
        <f t="shared" si="125"/>
        <v/>
      </c>
      <c r="M1618" s="37" t="str">
        <f t="shared" si="126"/>
        <v/>
      </c>
      <c r="N1618" s="37" t="str">
        <f t="shared" si="127"/>
        <v/>
      </c>
      <c r="O1618" s="37" t="str">
        <f t="shared" si="129"/>
        <v/>
      </c>
      <c r="P1618" s="37" t="str">
        <f t="shared" si="128"/>
        <v>19年月日</v>
      </c>
    </row>
    <row r="1619" spans="12:16" x14ac:dyDescent="0.4">
      <c r="L1619" s="37" t="str">
        <f t="shared" si="125"/>
        <v/>
      </c>
      <c r="M1619" s="37" t="str">
        <f t="shared" si="126"/>
        <v/>
      </c>
      <c r="N1619" s="37" t="str">
        <f t="shared" si="127"/>
        <v/>
      </c>
      <c r="O1619" s="37" t="str">
        <f t="shared" si="129"/>
        <v/>
      </c>
      <c r="P1619" s="37" t="str">
        <f t="shared" si="128"/>
        <v>19年月日</v>
      </c>
    </row>
    <row r="1620" spans="12:16" x14ac:dyDescent="0.4">
      <c r="L1620" s="37" t="str">
        <f t="shared" si="125"/>
        <v/>
      </c>
      <c r="M1620" s="37" t="str">
        <f t="shared" si="126"/>
        <v/>
      </c>
      <c r="N1620" s="37" t="str">
        <f t="shared" si="127"/>
        <v/>
      </c>
      <c r="O1620" s="37" t="str">
        <f t="shared" si="129"/>
        <v/>
      </c>
      <c r="P1620" s="37" t="str">
        <f t="shared" si="128"/>
        <v>19年月日</v>
      </c>
    </row>
    <row r="1621" spans="12:16" x14ac:dyDescent="0.4">
      <c r="L1621" s="37" t="str">
        <f t="shared" si="125"/>
        <v/>
      </c>
      <c r="M1621" s="37" t="str">
        <f t="shared" si="126"/>
        <v/>
      </c>
      <c r="N1621" s="37" t="str">
        <f t="shared" si="127"/>
        <v/>
      </c>
      <c r="O1621" s="37" t="str">
        <f t="shared" si="129"/>
        <v/>
      </c>
      <c r="P1621" s="37" t="str">
        <f t="shared" si="128"/>
        <v>19年月日</v>
      </c>
    </row>
    <row r="1622" spans="12:16" x14ac:dyDescent="0.4">
      <c r="L1622" s="37" t="str">
        <f t="shared" si="125"/>
        <v/>
      </c>
      <c r="M1622" s="37" t="str">
        <f t="shared" si="126"/>
        <v/>
      </c>
      <c r="N1622" s="37" t="str">
        <f t="shared" si="127"/>
        <v/>
      </c>
      <c r="O1622" s="37" t="str">
        <f t="shared" si="129"/>
        <v/>
      </c>
      <c r="P1622" s="37" t="str">
        <f t="shared" si="128"/>
        <v>19年月日</v>
      </c>
    </row>
    <row r="1623" spans="12:16" x14ac:dyDescent="0.4">
      <c r="L1623" s="37" t="str">
        <f t="shared" si="125"/>
        <v/>
      </c>
      <c r="M1623" s="37" t="str">
        <f t="shared" si="126"/>
        <v/>
      </c>
      <c r="N1623" s="37" t="str">
        <f t="shared" si="127"/>
        <v/>
      </c>
      <c r="O1623" s="37" t="str">
        <f t="shared" si="129"/>
        <v/>
      </c>
      <c r="P1623" s="37" t="str">
        <f t="shared" si="128"/>
        <v>19年月日</v>
      </c>
    </row>
    <row r="1624" spans="12:16" x14ac:dyDescent="0.4">
      <c r="L1624" s="37" t="str">
        <f t="shared" si="125"/>
        <v/>
      </c>
      <c r="M1624" s="37" t="str">
        <f t="shared" si="126"/>
        <v/>
      </c>
      <c r="N1624" s="37" t="str">
        <f t="shared" si="127"/>
        <v/>
      </c>
      <c r="O1624" s="37" t="str">
        <f t="shared" si="129"/>
        <v/>
      </c>
      <c r="P1624" s="37" t="str">
        <f t="shared" si="128"/>
        <v>19年月日</v>
      </c>
    </row>
    <row r="1625" spans="12:16" x14ac:dyDescent="0.4">
      <c r="L1625" s="37" t="str">
        <f t="shared" si="125"/>
        <v/>
      </c>
      <c r="M1625" s="37" t="str">
        <f t="shared" si="126"/>
        <v/>
      </c>
      <c r="N1625" s="37" t="str">
        <f t="shared" si="127"/>
        <v/>
      </c>
      <c r="O1625" s="37" t="str">
        <f t="shared" si="129"/>
        <v/>
      </c>
      <c r="P1625" s="37" t="str">
        <f t="shared" si="128"/>
        <v>19年月日</v>
      </c>
    </row>
    <row r="1626" spans="12:16" x14ac:dyDescent="0.4">
      <c r="L1626" s="37" t="str">
        <f t="shared" si="125"/>
        <v/>
      </c>
      <c r="M1626" s="37" t="str">
        <f t="shared" si="126"/>
        <v/>
      </c>
      <c r="N1626" s="37" t="str">
        <f t="shared" si="127"/>
        <v/>
      </c>
      <c r="O1626" s="37" t="str">
        <f t="shared" si="129"/>
        <v/>
      </c>
      <c r="P1626" s="37" t="str">
        <f t="shared" si="128"/>
        <v>19年月日</v>
      </c>
    </row>
    <row r="1627" spans="12:16" x14ac:dyDescent="0.4">
      <c r="L1627" s="37" t="str">
        <f t="shared" si="125"/>
        <v/>
      </c>
      <c r="M1627" s="37" t="str">
        <f t="shared" si="126"/>
        <v/>
      </c>
      <c r="N1627" s="37" t="str">
        <f t="shared" si="127"/>
        <v/>
      </c>
      <c r="O1627" s="37" t="str">
        <f t="shared" si="129"/>
        <v/>
      </c>
      <c r="P1627" s="37" t="str">
        <f t="shared" si="128"/>
        <v>19年月日</v>
      </c>
    </row>
    <row r="1628" spans="12:16" x14ac:dyDescent="0.4">
      <c r="L1628" s="37" t="str">
        <f t="shared" si="125"/>
        <v/>
      </c>
      <c r="M1628" s="37" t="str">
        <f t="shared" si="126"/>
        <v/>
      </c>
      <c r="N1628" s="37" t="str">
        <f t="shared" si="127"/>
        <v/>
      </c>
      <c r="O1628" s="37" t="str">
        <f t="shared" si="129"/>
        <v/>
      </c>
      <c r="P1628" s="37" t="str">
        <f t="shared" si="128"/>
        <v>19年月日</v>
      </c>
    </row>
    <row r="1629" spans="12:16" x14ac:dyDescent="0.4">
      <c r="L1629" s="37" t="str">
        <f t="shared" si="125"/>
        <v/>
      </c>
      <c r="M1629" s="37" t="str">
        <f t="shared" si="126"/>
        <v/>
      </c>
      <c r="N1629" s="37" t="str">
        <f t="shared" si="127"/>
        <v/>
      </c>
      <c r="O1629" s="37" t="str">
        <f t="shared" si="129"/>
        <v/>
      </c>
      <c r="P1629" s="37" t="str">
        <f t="shared" si="128"/>
        <v>19年月日</v>
      </c>
    </row>
    <row r="1630" spans="12:16" x14ac:dyDescent="0.4">
      <c r="L1630" s="37" t="str">
        <f t="shared" si="125"/>
        <v/>
      </c>
      <c r="M1630" s="37" t="str">
        <f t="shared" si="126"/>
        <v/>
      </c>
      <c r="N1630" s="37" t="str">
        <f t="shared" si="127"/>
        <v/>
      </c>
      <c r="O1630" s="37" t="str">
        <f t="shared" si="129"/>
        <v/>
      </c>
      <c r="P1630" s="37" t="str">
        <f t="shared" si="128"/>
        <v>19年月日</v>
      </c>
    </row>
    <row r="1631" spans="12:16" x14ac:dyDescent="0.4">
      <c r="L1631" s="37" t="str">
        <f t="shared" si="125"/>
        <v/>
      </c>
      <c r="M1631" s="37" t="str">
        <f t="shared" si="126"/>
        <v/>
      </c>
      <c r="N1631" s="37" t="str">
        <f t="shared" si="127"/>
        <v/>
      </c>
      <c r="O1631" s="37" t="str">
        <f t="shared" si="129"/>
        <v/>
      </c>
      <c r="P1631" s="37" t="str">
        <f t="shared" si="128"/>
        <v>19年月日</v>
      </c>
    </row>
    <row r="1632" spans="12:16" x14ac:dyDescent="0.4">
      <c r="L1632" s="37" t="str">
        <f t="shared" si="125"/>
        <v/>
      </c>
      <c r="M1632" s="37" t="str">
        <f t="shared" si="126"/>
        <v/>
      </c>
      <c r="N1632" s="37" t="str">
        <f t="shared" si="127"/>
        <v/>
      </c>
      <c r="O1632" s="37" t="str">
        <f t="shared" si="129"/>
        <v/>
      </c>
      <c r="P1632" s="37" t="str">
        <f t="shared" si="128"/>
        <v>19年月日</v>
      </c>
    </row>
    <row r="1633" spans="12:16" x14ac:dyDescent="0.4">
      <c r="L1633" s="37" t="str">
        <f t="shared" si="125"/>
        <v/>
      </c>
      <c r="M1633" s="37" t="str">
        <f t="shared" si="126"/>
        <v/>
      </c>
      <c r="N1633" s="37" t="str">
        <f t="shared" si="127"/>
        <v/>
      </c>
      <c r="O1633" s="37" t="str">
        <f t="shared" si="129"/>
        <v/>
      </c>
      <c r="P1633" s="37" t="str">
        <f t="shared" si="128"/>
        <v>19年月日</v>
      </c>
    </row>
    <row r="1634" spans="12:16" x14ac:dyDescent="0.4">
      <c r="L1634" s="37" t="str">
        <f t="shared" si="125"/>
        <v/>
      </c>
      <c r="M1634" s="37" t="str">
        <f t="shared" si="126"/>
        <v/>
      </c>
      <c r="N1634" s="37" t="str">
        <f t="shared" si="127"/>
        <v/>
      </c>
      <c r="O1634" s="37" t="str">
        <f t="shared" si="129"/>
        <v/>
      </c>
      <c r="P1634" s="37" t="str">
        <f t="shared" si="128"/>
        <v>19年月日</v>
      </c>
    </row>
    <row r="1635" spans="12:16" x14ac:dyDescent="0.4">
      <c r="L1635" s="37" t="str">
        <f t="shared" si="125"/>
        <v/>
      </c>
      <c r="M1635" s="37" t="str">
        <f t="shared" si="126"/>
        <v/>
      </c>
      <c r="N1635" s="37" t="str">
        <f t="shared" si="127"/>
        <v/>
      </c>
      <c r="O1635" s="37" t="str">
        <f t="shared" si="129"/>
        <v/>
      </c>
      <c r="P1635" s="37" t="str">
        <f t="shared" si="128"/>
        <v>19年月日</v>
      </c>
    </row>
    <row r="1636" spans="12:16" x14ac:dyDescent="0.4">
      <c r="L1636" s="37" t="str">
        <f t="shared" si="125"/>
        <v/>
      </c>
      <c r="M1636" s="37" t="str">
        <f t="shared" si="126"/>
        <v/>
      </c>
      <c r="N1636" s="37" t="str">
        <f t="shared" si="127"/>
        <v/>
      </c>
      <c r="O1636" s="37" t="str">
        <f t="shared" si="129"/>
        <v/>
      </c>
      <c r="P1636" s="37" t="str">
        <f t="shared" si="128"/>
        <v>19年月日</v>
      </c>
    </row>
    <row r="1637" spans="12:16" x14ac:dyDescent="0.4">
      <c r="L1637" s="37" t="str">
        <f t="shared" si="125"/>
        <v/>
      </c>
      <c r="M1637" s="37" t="str">
        <f t="shared" si="126"/>
        <v/>
      </c>
      <c r="N1637" s="37" t="str">
        <f t="shared" si="127"/>
        <v/>
      </c>
      <c r="O1637" s="37" t="str">
        <f t="shared" si="129"/>
        <v/>
      </c>
      <c r="P1637" s="37" t="str">
        <f t="shared" si="128"/>
        <v>19年月日</v>
      </c>
    </row>
    <row r="1638" spans="12:16" x14ac:dyDescent="0.4">
      <c r="L1638" s="37" t="str">
        <f t="shared" si="125"/>
        <v/>
      </c>
      <c r="M1638" s="37" t="str">
        <f t="shared" si="126"/>
        <v/>
      </c>
      <c r="N1638" s="37" t="str">
        <f t="shared" si="127"/>
        <v/>
      </c>
      <c r="O1638" s="37" t="str">
        <f t="shared" si="129"/>
        <v/>
      </c>
      <c r="P1638" s="37" t="str">
        <f t="shared" si="128"/>
        <v>19年月日</v>
      </c>
    </row>
    <row r="1639" spans="12:16" x14ac:dyDescent="0.4">
      <c r="L1639" s="37" t="str">
        <f t="shared" si="125"/>
        <v/>
      </c>
      <c r="M1639" s="37" t="str">
        <f t="shared" si="126"/>
        <v/>
      </c>
      <c r="N1639" s="37" t="str">
        <f t="shared" si="127"/>
        <v/>
      </c>
      <c r="O1639" s="37" t="str">
        <f t="shared" si="129"/>
        <v/>
      </c>
      <c r="P1639" s="37" t="str">
        <f t="shared" si="128"/>
        <v>19年月日</v>
      </c>
    </row>
    <row r="1640" spans="12:16" x14ac:dyDescent="0.4">
      <c r="L1640" s="37" t="str">
        <f t="shared" si="125"/>
        <v/>
      </c>
      <c r="M1640" s="37" t="str">
        <f t="shared" si="126"/>
        <v/>
      </c>
      <c r="N1640" s="37" t="str">
        <f t="shared" si="127"/>
        <v/>
      </c>
      <c r="O1640" s="37" t="str">
        <f t="shared" si="129"/>
        <v/>
      </c>
      <c r="P1640" s="37" t="str">
        <f t="shared" si="128"/>
        <v>19年月日</v>
      </c>
    </row>
    <row r="1641" spans="12:16" x14ac:dyDescent="0.4">
      <c r="L1641" s="37" t="str">
        <f t="shared" si="125"/>
        <v/>
      </c>
      <c r="M1641" s="37" t="str">
        <f t="shared" si="126"/>
        <v/>
      </c>
      <c r="N1641" s="37" t="str">
        <f t="shared" si="127"/>
        <v/>
      </c>
      <c r="O1641" s="37" t="str">
        <f t="shared" si="129"/>
        <v/>
      </c>
      <c r="P1641" s="37" t="str">
        <f t="shared" si="128"/>
        <v>19年月日</v>
      </c>
    </row>
    <row r="1642" spans="12:16" x14ac:dyDescent="0.4">
      <c r="L1642" s="37" t="str">
        <f t="shared" si="125"/>
        <v/>
      </c>
      <c r="M1642" s="37" t="str">
        <f t="shared" si="126"/>
        <v/>
      </c>
      <c r="N1642" s="37" t="str">
        <f t="shared" si="127"/>
        <v/>
      </c>
      <c r="O1642" s="37" t="str">
        <f t="shared" si="129"/>
        <v/>
      </c>
      <c r="P1642" s="37" t="str">
        <f t="shared" si="128"/>
        <v>19年月日</v>
      </c>
    </row>
    <row r="1643" spans="12:16" x14ac:dyDescent="0.4">
      <c r="L1643" s="37" t="str">
        <f t="shared" si="125"/>
        <v/>
      </c>
      <c r="M1643" s="37" t="str">
        <f t="shared" si="126"/>
        <v/>
      </c>
      <c r="N1643" s="37" t="str">
        <f t="shared" si="127"/>
        <v/>
      </c>
      <c r="O1643" s="37" t="str">
        <f t="shared" si="129"/>
        <v/>
      </c>
      <c r="P1643" s="37" t="str">
        <f t="shared" si="128"/>
        <v>19年月日</v>
      </c>
    </row>
    <row r="1644" spans="12:16" x14ac:dyDescent="0.4">
      <c r="L1644" s="37" t="str">
        <f t="shared" si="125"/>
        <v/>
      </c>
      <c r="M1644" s="37" t="str">
        <f t="shared" si="126"/>
        <v/>
      </c>
      <c r="N1644" s="37" t="str">
        <f t="shared" si="127"/>
        <v/>
      </c>
      <c r="O1644" s="37" t="str">
        <f t="shared" si="129"/>
        <v/>
      </c>
      <c r="P1644" s="37" t="str">
        <f t="shared" si="128"/>
        <v>19年月日</v>
      </c>
    </row>
    <row r="1645" spans="12:16" x14ac:dyDescent="0.4">
      <c r="L1645" s="37" t="str">
        <f t="shared" si="125"/>
        <v/>
      </c>
      <c r="M1645" s="37" t="str">
        <f t="shared" si="126"/>
        <v/>
      </c>
      <c r="N1645" s="37" t="str">
        <f t="shared" si="127"/>
        <v/>
      </c>
      <c r="O1645" s="37" t="str">
        <f t="shared" si="129"/>
        <v/>
      </c>
      <c r="P1645" s="37" t="str">
        <f t="shared" si="128"/>
        <v>19年月日</v>
      </c>
    </row>
    <row r="1646" spans="12:16" x14ac:dyDescent="0.4">
      <c r="L1646" s="37" t="str">
        <f t="shared" si="125"/>
        <v/>
      </c>
      <c r="M1646" s="37" t="str">
        <f t="shared" si="126"/>
        <v/>
      </c>
      <c r="N1646" s="37" t="str">
        <f t="shared" si="127"/>
        <v/>
      </c>
      <c r="O1646" s="37" t="str">
        <f t="shared" si="129"/>
        <v/>
      </c>
      <c r="P1646" s="37" t="str">
        <f t="shared" si="128"/>
        <v>19年月日</v>
      </c>
    </row>
    <row r="1647" spans="12:16" x14ac:dyDescent="0.4">
      <c r="L1647" s="37" t="str">
        <f t="shared" si="125"/>
        <v/>
      </c>
      <c r="M1647" s="37" t="str">
        <f t="shared" si="126"/>
        <v/>
      </c>
      <c r="N1647" s="37" t="str">
        <f t="shared" si="127"/>
        <v/>
      </c>
      <c r="O1647" s="37" t="str">
        <f t="shared" si="129"/>
        <v/>
      </c>
      <c r="P1647" s="37" t="str">
        <f t="shared" si="128"/>
        <v>19年月日</v>
      </c>
    </row>
    <row r="1648" spans="12:16" x14ac:dyDescent="0.4">
      <c r="L1648" s="37" t="str">
        <f t="shared" si="125"/>
        <v/>
      </c>
      <c r="M1648" s="37" t="str">
        <f t="shared" si="126"/>
        <v/>
      </c>
      <c r="N1648" s="37" t="str">
        <f t="shared" si="127"/>
        <v/>
      </c>
      <c r="O1648" s="37" t="str">
        <f t="shared" si="129"/>
        <v/>
      </c>
      <c r="P1648" s="37" t="str">
        <f t="shared" si="128"/>
        <v>19年月日</v>
      </c>
    </row>
    <row r="1649" spans="12:16" x14ac:dyDescent="0.4">
      <c r="L1649" s="37" t="str">
        <f t="shared" si="125"/>
        <v/>
      </c>
      <c r="M1649" s="37" t="str">
        <f t="shared" si="126"/>
        <v/>
      </c>
      <c r="N1649" s="37" t="str">
        <f t="shared" si="127"/>
        <v/>
      </c>
      <c r="O1649" s="37" t="str">
        <f t="shared" si="129"/>
        <v/>
      </c>
      <c r="P1649" s="37" t="str">
        <f t="shared" si="128"/>
        <v>19年月日</v>
      </c>
    </row>
    <row r="1650" spans="12:16" x14ac:dyDescent="0.4">
      <c r="L1650" s="37" t="str">
        <f t="shared" si="125"/>
        <v/>
      </c>
      <c r="M1650" s="37" t="str">
        <f t="shared" si="126"/>
        <v/>
      </c>
      <c r="N1650" s="37" t="str">
        <f t="shared" si="127"/>
        <v/>
      </c>
      <c r="O1650" s="37" t="str">
        <f t="shared" si="129"/>
        <v/>
      </c>
      <c r="P1650" s="37" t="str">
        <f t="shared" si="128"/>
        <v>19年月日</v>
      </c>
    </row>
    <row r="1651" spans="12:16" x14ac:dyDescent="0.4">
      <c r="L1651" s="37" t="str">
        <f t="shared" si="125"/>
        <v/>
      </c>
      <c r="M1651" s="37" t="str">
        <f t="shared" si="126"/>
        <v/>
      </c>
      <c r="N1651" s="37" t="str">
        <f t="shared" si="127"/>
        <v/>
      </c>
      <c r="O1651" s="37" t="str">
        <f t="shared" si="129"/>
        <v/>
      </c>
      <c r="P1651" s="37" t="str">
        <f t="shared" si="128"/>
        <v>19年月日</v>
      </c>
    </row>
    <row r="1652" spans="12:16" x14ac:dyDescent="0.4">
      <c r="L1652" s="37" t="str">
        <f t="shared" si="125"/>
        <v/>
      </c>
      <c r="M1652" s="37" t="str">
        <f t="shared" si="126"/>
        <v/>
      </c>
      <c r="N1652" s="37" t="str">
        <f t="shared" si="127"/>
        <v/>
      </c>
      <c r="O1652" s="37" t="str">
        <f t="shared" si="129"/>
        <v/>
      </c>
      <c r="P1652" s="37" t="str">
        <f t="shared" si="128"/>
        <v>19年月日</v>
      </c>
    </row>
    <row r="1653" spans="12:16" x14ac:dyDescent="0.4">
      <c r="L1653" s="37" t="str">
        <f t="shared" si="125"/>
        <v/>
      </c>
      <c r="M1653" s="37" t="str">
        <f t="shared" si="126"/>
        <v/>
      </c>
      <c r="N1653" s="37" t="str">
        <f t="shared" si="127"/>
        <v/>
      </c>
      <c r="O1653" s="37" t="str">
        <f t="shared" si="129"/>
        <v/>
      </c>
      <c r="P1653" s="37" t="str">
        <f t="shared" si="128"/>
        <v>19年月日</v>
      </c>
    </row>
    <row r="1654" spans="12:16" x14ac:dyDescent="0.4">
      <c r="L1654" s="37" t="str">
        <f t="shared" si="125"/>
        <v/>
      </c>
      <c r="M1654" s="37" t="str">
        <f t="shared" si="126"/>
        <v/>
      </c>
      <c r="N1654" s="37" t="str">
        <f t="shared" si="127"/>
        <v/>
      </c>
      <c r="O1654" s="37" t="str">
        <f t="shared" si="129"/>
        <v/>
      </c>
      <c r="P1654" s="37" t="str">
        <f t="shared" si="128"/>
        <v>19年月日</v>
      </c>
    </row>
    <row r="1655" spans="12:16" x14ac:dyDescent="0.4">
      <c r="L1655" s="37" t="str">
        <f t="shared" si="125"/>
        <v/>
      </c>
      <c r="M1655" s="37" t="str">
        <f t="shared" si="126"/>
        <v/>
      </c>
      <c r="N1655" s="37" t="str">
        <f t="shared" si="127"/>
        <v/>
      </c>
      <c r="O1655" s="37" t="str">
        <f t="shared" si="129"/>
        <v/>
      </c>
      <c r="P1655" s="37" t="str">
        <f t="shared" si="128"/>
        <v>19年月日</v>
      </c>
    </row>
    <row r="1656" spans="12:16" x14ac:dyDescent="0.4">
      <c r="L1656" s="37" t="str">
        <f t="shared" si="125"/>
        <v/>
      </c>
      <c r="M1656" s="37" t="str">
        <f t="shared" si="126"/>
        <v/>
      </c>
      <c r="N1656" s="37" t="str">
        <f t="shared" si="127"/>
        <v/>
      </c>
      <c r="O1656" s="37" t="str">
        <f t="shared" si="129"/>
        <v/>
      </c>
      <c r="P1656" s="37" t="str">
        <f t="shared" si="128"/>
        <v>19年月日</v>
      </c>
    </row>
    <row r="1657" spans="12:16" x14ac:dyDescent="0.4">
      <c r="L1657" s="37" t="str">
        <f t="shared" si="125"/>
        <v/>
      </c>
      <c r="M1657" s="37" t="str">
        <f t="shared" si="126"/>
        <v/>
      </c>
      <c r="N1657" s="37" t="str">
        <f t="shared" si="127"/>
        <v/>
      </c>
      <c r="O1657" s="37" t="str">
        <f t="shared" si="129"/>
        <v/>
      </c>
      <c r="P1657" s="37" t="str">
        <f t="shared" si="128"/>
        <v>19年月日</v>
      </c>
    </row>
    <row r="1658" spans="12:16" x14ac:dyDescent="0.4">
      <c r="L1658" s="37" t="str">
        <f t="shared" si="125"/>
        <v/>
      </c>
      <c r="M1658" s="37" t="str">
        <f t="shared" si="126"/>
        <v/>
      </c>
      <c r="N1658" s="37" t="str">
        <f t="shared" si="127"/>
        <v/>
      </c>
      <c r="O1658" s="37" t="str">
        <f t="shared" si="129"/>
        <v/>
      </c>
      <c r="P1658" s="37" t="str">
        <f t="shared" si="128"/>
        <v>19年月日</v>
      </c>
    </row>
    <row r="1659" spans="12:16" x14ac:dyDescent="0.4">
      <c r="L1659" s="37" t="str">
        <f t="shared" si="125"/>
        <v/>
      </c>
      <c r="M1659" s="37" t="str">
        <f t="shared" si="126"/>
        <v/>
      </c>
      <c r="N1659" s="37" t="str">
        <f t="shared" si="127"/>
        <v/>
      </c>
      <c r="O1659" s="37" t="str">
        <f t="shared" si="129"/>
        <v/>
      </c>
      <c r="P1659" s="37" t="str">
        <f t="shared" si="128"/>
        <v>19年月日</v>
      </c>
    </row>
    <row r="1660" spans="12:16" x14ac:dyDescent="0.4">
      <c r="L1660" s="37" t="str">
        <f t="shared" si="125"/>
        <v/>
      </c>
      <c r="M1660" s="37" t="str">
        <f t="shared" si="126"/>
        <v/>
      </c>
      <c r="N1660" s="37" t="str">
        <f t="shared" si="127"/>
        <v/>
      </c>
      <c r="O1660" s="37" t="str">
        <f t="shared" si="129"/>
        <v/>
      </c>
      <c r="P1660" s="37" t="str">
        <f t="shared" si="128"/>
        <v>19年月日</v>
      </c>
    </row>
    <row r="1661" spans="12:16" x14ac:dyDescent="0.4">
      <c r="L1661" s="37" t="str">
        <f t="shared" si="125"/>
        <v/>
      </c>
      <c r="M1661" s="37" t="str">
        <f t="shared" si="126"/>
        <v/>
      </c>
      <c r="N1661" s="37" t="str">
        <f t="shared" si="127"/>
        <v/>
      </c>
      <c r="O1661" s="37" t="str">
        <f t="shared" si="129"/>
        <v/>
      </c>
      <c r="P1661" s="37" t="str">
        <f t="shared" si="128"/>
        <v>19年月日</v>
      </c>
    </row>
    <row r="1662" spans="12:16" x14ac:dyDescent="0.4">
      <c r="L1662" s="37" t="str">
        <f t="shared" si="125"/>
        <v/>
      </c>
      <c r="M1662" s="37" t="str">
        <f t="shared" si="126"/>
        <v/>
      </c>
      <c r="N1662" s="37" t="str">
        <f t="shared" si="127"/>
        <v/>
      </c>
      <c r="O1662" s="37" t="str">
        <f t="shared" si="129"/>
        <v/>
      </c>
      <c r="P1662" s="37" t="str">
        <f t="shared" si="128"/>
        <v>19年月日</v>
      </c>
    </row>
    <row r="1663" spans="12:16" x14ac:dyDescent="0.4">
      <c r="L1663" s="37" t="str">
        <f t="shared" si="125"/>
        <v/>
      </c>
      <c r="M1663" s="37" t="str">
        <f t="shared" si="126"/>
        <v/>
      </c>
      <c r="N1663" s="37" t="str">
        <f t="shared" si="127"/>
        <v/>
      </c>
      <c r="O1663" s="37" t="str">
        <f t="shared" si="129"/>
        <v/>
      </c>
      <c r="P1663" s="37" t="str">
        <f t="shared" si="128"/>
        <v>19年月日</v>
      </c>
    </row>
    <row r="1664" spans="12:16" x14ac:dyDescent="0.4">
      <c r="L1664" s="37" t="str">
        <f t="shared" si="125"/>
        <v/>
      </c>
      <c r="M1664" s="37" t="str">
        <f t="shared" si="126"/>
        <v/>
      </c>
      <c r="N1664" s="37" t="str">
        <f t="shared" si="127"/>
        <v/>
      </c>
      <c r="O1664" s="37" t="str">
        <f t="shared" si="129"/>
        <v/>
      </c>
      <c r="P1664" s="37" t="str">
        <f t="shared" si="128"/>
        <v>19年月日</v>
      </c>
    </row>
    <row r="1665" spans="12:16" x14ac:dyDescent="0.4">
      <c r="L1665" s="37" t="str">
        <f t="shared" si="125"/>
        <v/>
      </c>
      <c r="M1665" s="37" t="str">
        <f t="shared" si="126"/>
        <v/>
      </c>
      <c r="N1665" s="37" t="str">
        <f t="shared" si="127"/>
        <v/>
      </c>
      <c r="O1665" s="37" t="str">
        <f t="shared" si="129"/>
        <v/>
      </c>
      <c r="P1665" s="37" t="str">
        <f t="shared" si="128"/>
        <v>19年月日</v>
      </c>
    </row>
    <row r="1666" spans="12:16" x14ac:dyDescent="0.4">
      <c r="L1666" s="37" t="str">
        <f t="shared" si="125"/>
        <v/>
      </c>
      <c r="M1666" s="37" t="str">
        <f t="shared" si="126"/>
        <v/>
      </c>
      <c r="N1666" s="37" t="str">
        <f t="shared" si="127"/>
        <v/>
      </c>
      <c r="O1666" s="37" t="str">
        <f t="shared" si="129"/>
        <v/>
      </c>
      <c r="P1666" s="37" t="str">
        <f t="shared" si="128"/>
        <v>19年月日</v>
      </c>
    </row>
    <row r="1667" spans="12:16" x14ac:dyDescent="0.4">
      <c r="L1667" s="37" t="str">
        <f t="shared" ref="L1667:L1730" si="130">IF($A1667="","",$D1667&amp;" ("&amp;$G1667&amp;")")</f>
        <v/>
      </c>
      <c r="M1667" s="37" t="str">
        <f t="shared" ref="M1667:M1730" si="131">IF($A1667="","",LEFT($F1667,2))</f>
        <v/>
      </c>
      <c r="N1667" s="37" t="str">
        <f t="shared" ref="N1667:N1730" si="132">IF($A1667="","",$J1667&amp;" "&amp;$I1667&amp;" ("&amp;$M1667&amp;")")</f>
        <v/>
      </c>
      <c r="O1667" s="37" t="str">
        <f t="shared" si="129"/>
        <v/>
      </c>
      <c r="P1667" s="37" t="str">
        <f t="shared" ref="P1667:P1730" si="133">IF(LEFT($F1667,1)="0","20","19")&amp;LEFT($F1667,2)&amp;"年"&amp;MID($F1667,3,2)&amp;"月"&amp;RIGHT($F1667,2)&amp;"日"</f>
        <v>19年月日</v>
      </c>
    </row>
    <row r="1668" spans="12:16" x14ac:dyDescent="0.4">
      <c r="L1668" s="37" t="str">
        <f t="shared" si="130"/>
        <v/>
      </c>
      <c r="M1668" s="37" t="str">
        <f t="shared" si="131"/>
        <v/>
      </c>
      <c r="N1668" s="37" t="str">
        <f t="shared" si="132"/>
        <v/>
      </c>
      <c r="O1668" s="37" t="str">
        <f t="shared" ref="O1668:O1731" si="134">IF($A1668="","",$O1667+1)</f>
        <v/>
      </c>
      <c r="P1668" s="37" t="str">
        <f t="shared" si="133"/>
        <v>19年月日</v>
      </c>
    </row>
    <row r="1669" spans="12:16" x14ac:dyDescent="0.4">
      <c r="L1669" s="37" t="str">
        <f t="shared" si="130"/>
        <v/>
      </c>
      <c r="M1669" s="37" t="str">
        <f t="shared" si="131"/>
        <v/>
      </c>
      <c r="N1669" s="37" t="str">
        <f t="shared" si="132"/>
        <v/>
      </c>
      <c r="O1669" s="37" t="str">
        <f t="shared" si="134"/>
        <v/>
      </c>
      <c r="P1669" s="37" t="str">
        <f t="shared" si="133"/>
        <v>19年月日</v>
      </c>
    </row>
    <row r="1670" spans="12:16" x14ac:dyDescent="0.4">
      <c r="L1670" s="37" t="str">
        <f t="shared" si="130"/>
        <v/>
      </c>
      <c r="M1670" s="37" t="str">
        <f t="shared" si="131"/>
        <v/>
      </c>
      <c r="N1670" s="37" t="str">
        <f t="shared" si="132"/>
        <v/>
      </c>
      <c r="O1670" s="37" t="str">
        <f t="shared" si="134"/>
        <v/>
      </c>
      <c r="P1670" s="37" t="str">
        <f t="shared" si="133"/>
        <v>19年月日</v>
      </c>
    </row>
    <row r="1671" spans="12:16" x14ac:dyDescent="0.4">
      <c r="L1671" s="37" t="str">
        <f t="shared" si="130"/>
        <v/>
      </c>
      <c r="M1671" s="37" t="str">
        <f t="shared" si="131"/>
        <v/>
      </c>
      <c r="N1671" s="37" t="str">
        <f t="shared" si="132"/>
        <v/>
      </c>
      <c r="O1671" s="37" t="str">
        <f t="shared" si="134"/>
        <v/>
      </c>
      <c r="P1671" s="37" t="str">
        <f t="shared" si="133"/>
        <v>19年月日</v>
      </c>
    </row>
    <row r="1672" spans="12:16" x14ac:dyDescent="0.4">
      <c r="L1672" s="37" t="str">
        <f t="shared" si="130"/>
        <v/>
      </c>
      <c r="M1672" s="37" t="str">
        <f t="shared" si="131"/>
        <v/>
      </c>
      <c r="N1672" s="37" t="str">
        <f t="shared" si="132"/>
        <v/>
      </c>
      <c r="O1672" s="37" t="str">
        <f t="shared" si="134"/>
        <v/>
      </c>
      <c r="P1672" s="37" t="str">
        <f t="shared" si="133"/>
        <v>19年月日</v>
      </c>
    </row>
    <row r="1673" spans="12:16" x14ac:dyDescent="0.4">
      <c r="L1673" s="37" t="str">
        <f t="shared" si="130"/>
        <v/>
      </c>
      <c r="M1673" s="37" t="str">
        <f t="shared" si="131"/>
        <v/>
      </c>
      <c r="N1673" s="37" t="str">
        <f t="shared" si="132"/>
        <v/>
      </c>
      <c r="O1673" s="37" t="str">
        <f t="shared" si="134"/>
        <v/>
      </c>
      <c r="P1673" s="37" t="str">
        <f t="shared" si="133"/>
        <v>19年月日</v>
      </c>
    </row>
    <row r="1674" spans="12:16" x14ac:dyDescent="0.4">
      <c r="L1674" s="37" t="str">
        <f t="shared" si="130"/>
        <v/>
      </c>
      <c r="M1674" s="37" t="str">
        <f t="shared" si="131"/>
        <v/>
      </c>
      <c r="N1674" s="37" t="str">
        <f t="shared" si="132"/>
        <v/>
      </c>
      <c r="O1674" s="37" t="str">
        <f t="shared" si="134"/>
        <v/>
      </c>
      <c r="P1674" s="37" t="str">
        <f t="shared" si="133"/>
        <v>19年月日</v>
      </c>
    </row>
    <row r="1675" spans="12:16" x14ac:dyDescent="0.4">
      <c r="L1675" s="37" t="str">
        <f t="shared" si="130"/>
        <v/>
      </c>
      <c r="M1675" s="37" t="str">
        <f t="shared" si="131"/>
        <v/>
      </c>
      <c r="N1675" s="37" t="str">
        <f t="shared" si="132"/>
        <v/>
      </c>
      <c r="O1675" s="37" t="str">
        <f t="shared" si="134"/>
        <v/>
      </c>
      <c r="P1675" s="37" t="str">
        <f t="shared" si="133"/>
        <v>19年月日</v>
      </c>
    </row>
    <row r="1676" spans="12:16" x14ac:dyDescent="0.4">
      <c r="L1676" s="37" t="str">
        <f t="shared" si="130"/>
        <v/>
      </c>
      <c r="M1676" s="37" t="str">
        <f t="shared" si="131"/>
        <v/>
      </c>
      <c r="N1676" s="37" t="str">
        <f t="shared" si="132"/>
        <v/>
      </c>
      <c r="O1676" s="37" t="str">
        <f t="shared" si="134"/>
        <v/>
      </c>
      <c r="P1676" s="37" t="str">
        <f t="shared" si="133"/>
        <v>19年月日</v>
      </c>
    </row>
    <row r="1677" spans="12:16" x14ac:dyDescent="0.4">
      <c r="L1677" s="37" t="str">
        <f t="shared" si="130"/>
        <v/>
      </c>
      <c r="M1677" s="37" t="str">
        <f t="shared" si="131"/>
        <v/>
      </c>
      <c r="N1677" s="37" t="str">
        <f t="shared" si="132"/>
        <v/>
      </c>
      <c r="O1677" s="37" t="str">
        <f t="shared" si="134"/>
        <v/>
      </c>
      <c r="P1677" s="37" t="str">
        <f t="shared" si="133"/>
        <v>19年月日</v>
      </c>
    </row>
    <row r="1678" spans="12:16" x14ac:dyDescent="0.4">
      <c r="L1678" s="37" t="str">
        <f t="shared" si="130"/>
        <v/>
      </c>
      <c r="M1678" s="37" t="str">
        <f t="shared" si="131"/>
        <v/>
      </c>
      <c r="N1678" s="37" t="str">
        <f t="shared" si="132"/>
        <v/>
      </c>
      <c r="O1678" s="37" t="str">
        <f t="shared" si="134"/>
        <v/>
      </c>
      <c r="P1678" s="37" t="str">
        <f t="shared" si="133"/>
        <v>19年月日</v>
      </c>
    </row>
    <row r="1679" spans="12:16" x14ac:dyDescent="0.4">
      <c r="L1679" s="37" t="str">
        <f t="shared" si="130"/>
        <v/>
      </c>
      <c r="M1679" s="37" t="str">
        <f t="shared" si="131"/>
        <v/>
      </c>
      <c r="N1679" s="37" t="str">
        <f t="shared" si="132"/>
        <v/>
      </c>
      <c r="O1679" s="37" t="str">
        <f t="shared" si="134"/>
        <v/>
      </c>
      <c r="P1679" s="37" t="str">
        <f t="shared" si="133"/>
        <v>19年月日</v>
      </c>
    </row>
    <row r="1680" spans="12:16" x14ac:dyDescent="0.4">
      <c r="L1680" s="37" t="str">
        <f t="shared" si="130"/>
        <v/>
      </c>
      <c r="M1680" s="37" t="str">
        <f t="shared" si="131"/>
        <v/>
      </c>
      <c r="N1680" s="37" t="str">
        <f t="shared" si="132"/>
        <v/>
      </c>
      <c r="O1680" s="37" t="str">
        <f t="shared" si="134"/>
        <v/>
      </c>
      <c r="P1680" s="37" t="str">
        <f t="shared" si="133"/>
        <v>19年月日</v>
      </c>
    </row>
    <row r="1681" spans="12:16" x14ac:dyDescent="0.4">
      <c r="L1681" s="37" t="str">
        <f t="shared" si="130"/>
        <v/>
      </c>
      <c r="M1681" s="37" t="str">
        <f t="shared" si="131"/>
        <v/>
      </c>
      <c r="N1681" s="37" t="str">
        <f t="shared" si="132"/>
        <v/>
      </c>
      <c r="O1681" s="37" t="str">
        <f t="shared" si="134"/>
        <v/>
      </c>
      <c r="P1681" s="37" t="str">
        <f t="shared" si="133"/>
        <v>19年月日</v>
      </c>
    </row>
    <row r="1682" spans="12:16" x14ac:dyDescent="0.4">
      <c r="L1682" s="37" t="str">
        <f t="shared" si="130"/>
        <v/>
      </c>
      <c r="M1682" s="37" t="str">
        <f t="shared" si="131"/>
        <v/>
      </c>
      <c r="N1682" s="37" t="str">
        <f t="shared" si="132"/>
        <v/>
      </c>
      <c r="O1682" s="37" t="str">
        <f t="shared" si="134"/>
        <v/>
      </c>
      <c r="P1682" s="37" t="str">
        <f t="shared" si="133"/>
        <v>19年月日</v>
      </c>
    </row>
    <row r="1683" spans="12:16" x14ac:dyDescent="0.4">
      <c r="L1683" s="37" t="str">
        <f t="shared" si="130"/>
        <v/>
      </c>
      <c r="M1683" s="37" t="str">
        <f t="shared" si="131"/>
        <v/>
      </c>
      <c r="N1683" s="37" t="str">
        <f t="shared" si="132"/>
        <v/>
      </c>
      <c r="O1683" s="37" t="str">
        <f t="shared" si="134"/>
        <v/>
      </c>
      <c r="P1683" s="37" t="str">
        <f t="shared" si="133"/>
        <v>19年月日</v>
      </c>
    </row>
    <row r="1684" spans="12:16" x14ac:dyDescent="0.4">
      <c r="L1684" s="37" t="str">
        <f t="shared" si="130"/>
        <v/>
      </c>
      <c r="M1684" s="37" t="str">
        <f t="shared" si="131"/>
        <v/>
      </c>
      <c r="N1684" s="37" t="str">
        <f t="shared" si="132"/>
        <v/>
      </c>
      <c r="O1684" s="37" t="str">
        <f t="shared" si="134"/>
        <v/>
      </c>
      <c r="P1684" s="37" t="str">
        <f t="shared" si="133"/>
        <v>19年月日</v>
      </c>
    </row>
    <row r="1685" spans="12:16" x14ac:dyDescent="0.4">
      <c r="L1685" s="37" t="str">
        <f t="shared" si="130"/>
        <v/>
      </c>
      <c r="M1685" s="37" t="str">
        <f t="shared" si="131"/>
        <v/>
      </c>
      <c r="N1685" s="37" t="str">
        <f t="shared" si="132"/>
        <v/>
      </c>
      <c r="O1685" s="37" t="str">
        <f t="shared" si="134"/>
        <v/>
      </c>
      <c r="P1685" s="37" t="str">
        <f t="shared" si="133"/>
        <v>19年月日</v>
      </c>
    </row>
    <row r="1686" spans="12:16" x14ac:dyDescent="0.4">
      <c r="L1686" s="37" t="str">
        <f t="shared" si="130"/>
        <v/>
      </c>
      <c r="M1686" s="37" t="str">
        <f t="shared" si="131"/>
        <v/>
      </c>
      <c r="N1686" s="37" t="str">
        <f t="shared" si="132"/>
        <v/>
      </c>
      <c r="O1686" s="37" t="str">
        <f t="shared" si="134"/>
        <v/>
      </c>
      <c r="P1686" s="37" t="str">
        <f t="shared" si="133"/>
        <v>19年月日</v>
      </c>
    </row>
    <row r="1687" spans="12:16" x14ac:dyDescent="0.4">
      <c r="L1687" s="37" t="str">
        <f t="shared" si="130"/>
        <v/>
      </c>
      <c r="M1687" s="37" t="str">
        <f t="shared" si="131"/>
        <v/>
      </c>
      <c r="N1687" s="37" t="str">
        <f t="shared" si="132"/>
        <v/>
      </c>
      <c r="O1687" s="37" t="str">
        <f t="shared" si="134"/>
        <v/>
      </c>
      <c r="P1687" s="37" t="str">
        <f t="shared" si="133"/>
        <v>19年月日</v>
      </c>
    </row>
    <row r="1688" spans="12:16" x14ac:dyDescent="0.4">
      <c r="L1688" s="37" t="str">
        <f t="shared" si="130"/>
        <v/>
      </c>
      <c r="M1688" s="37" t="str">
        <f t="shared" si="131"/>
        <v/>
      </c>
      <c r="N1688" s="37" t="str">
        <f t="shared" si="132"/>
        <v/>
      </c>
      <c r="O1688" s="37" t="str">
        <f t="shared" si="134"/>
        <v/>
      </c>
      <c r="P1688" s="37" t="str">
        <f t="shared" si="133"/>
        <v>19年月日</v>
      </c>
    </row>
    <row r="1689" spans="12:16" x14ac:dyDescent="0.4">
      <c r="L1689" s="37" t="str">
        <f t="shared" si="130"/>
        <v/>
      </c>
      <c r="M1689" s="37" t="str">
        <f t="shared" si="131"/>
        <v/>
      </c>
      <c r="N1689" s="37" t="str">
        <f t="shared" si="132"/>
        <v/>
      </c>
      <c r="O1689" s="37" t="str">
        <f t="shared" si="134"/>
        <v/>
      </c>
      <c r="P1689" s="37" t="str">
        <f t="shared" si="133"/>
        <v>19年月日</v>
      </c>
    </row>
    <row r="1690" spans="12:16" x14ac:dyDescent="0.4">
      <c r="L1690" s="37" t="str">
        <f t="shared" si="130"/>
        <v/>
      </c>
      <c r="M1690" s="37" t="str">
        <f t="shared" si="131"/>
        <v/>
      </c>
      <c r="N1690" s="37" t="str">
        <f t="shared" si="132"/>
        <v/>
      </c>
      <c r="O1690" s="37" t="str">
        <f t="shared" si="134"/>
        <v/>
      </c>
      <c r="P1690" s="37" t="str">
        <f t="shared" si="133"/>
        <v>19年月日</v>
      </c>
    </row>
    <row r="1691" spans="12:16" x14ac:dyDescent="0.4">
      <c r="L1691" s="37" t="str">
        <f t="shared" si="130"/>
        <v/>
      </c>
      <c r="M1691" s="37" t="str">
        <f t="shared" si="131"/>
        <v/>
      </c>
      <c r="N1691" s="37" t="str">
        <f t="shared" si="132"/>
        <v/>
      </c>
      <c r="O1691" s="37" t="str">
        <f t="shared" si="134"/>
        <v/>
      </c>
      <c r="P1691" s="37" t="str">
        <f t="shared" si="133"/>
        <v>19年月日</v>
      </c>
    </row>
    <row r="1692" spans="12:16" x14ac:dyDescent="0.4">
      <c r="L1692" s="37" t="str">
        <f t="shared" si="130"/>
        <v/>
      </c>
      <c r="M1692" s="37" t="str">
        <f t="shared" si="131"/>
        <v/>
      </c>
      <c r="N1692" s="37" t="str">
        <f t="shared" si="132"/>
        <v/>
      </c>
      <c r="O1692" s="37" t="str">
        <f t="shared" si="134"/>
        <v/>
      </c>
      <c r="P1692" s="37" t="str">
        <f t="shared" si="133"/>
        <v>19年月日</v>
      </c>
    </row>
    <row r="1693" spans="12:16" x14ac:dyDescent="0.4">
      <c r="L1693" s="37" t="str">
        <f t="shared" si="130"/>
        <v/>
      </c>
      <c r="M1693" s="37" t="str">
        <f t="shared" si="131"/>
        <v/>
      </c>
      <c r="N1693" s="37" t="str">
        <f t="shared" si="132"/>
        <v/>
      </c>
      <c r="O1693" s="37" t="str">
        <f t="shared" si="134"/>
        <v/>
      </c>
      <c r="P1693" s="37" t="str">
        <f t="shared" si="133"/>
        <v>19年月日</v>
      </c>
    </row>
    <row r="1694" spans="12:16" x14ac:dyDescent="0.4">
      <c r="L1694" s="37" t="str">
        <f t="shared" si="130"/>
        <v/>
      </c>
      <c r="M1694" s="37" t="str">
        <f t="shared" si="131"/>
        <v/>
      </c>
      <c r="N1694" s="37" t="str">
        <f t="shared" si="132"/>
        <v/>
      </c>
      <c r="O1694" s="37" t="str">
        <f t="shared" si="134"/>
        <v/>
      </c>
      <c r="P1694" s="37" t="str">
        <f t="shared" si="133"/>
        <v>19年月日</v>
      </c>
    </row>
    <row r="1695" spans="12:16" x14ac:dyDescent="0.4">
      <c r="L1695" s="37" t="str">
        <f t="shared" si="130"/>
        <v/>
      </c>
      <c r="M1695" s="37" t="str">
        <f t="shared" si="131"/>
        <v/>
      </c>
      <c r="N1695" s="37" t="str">
        <f t="shared" si="132"/>
        <v/>
      </c>
      <c r="O1695" s="37" t="str">
        <f t="shared" si="134"/>
        <v/>
      </c>
      <c r="P1695" s="37" t="str">
        <f t="shared" si="133"/>
        <v>19年月日</v>
      </c>
    </row>
    <row r="1696" spans="12:16" x14ac:dyDescent="0.4">
      <c r="L1696" s="37" t="str">
        <f t="shared" si="130"/>
        <v/>
      </c>
      <c r="M1696" s="37" t="str">
        <f t="shared" si="131"/>
        <v/>
      </c>
      <c r="N1696" s="37" t="str">
        <f t="shared" si="132"/>
        <v/>
      </c>
      <c r="O1696" s="37" t="str">
        <f t="shared" si="134"/>
        <v/>
      </c>
      <c r="P1696" s="37" t="str">
        <f t="shared" si="133"/>
        <v>19年月日</v>
      </c>
    </row>
    <row r="1697" spans="12:16" x14ac:dyDescent="0.4">
      <c r="L1697" s="37" t="str">
        <f t="shared" si="130"/>
        <v/>
      </c>
      <c r="M1697" s="37" t="str">
        <f t="shared" si="131"/>
        <v/>
      </c>
      <c r="N1697" s="37" t="str">
        <f t="shared" si="132"/>
        <v/>
      </c>
      <c r="O1697" s="37" t="str">
        <f t="shared" si="134"/>
        <v/>
      </c>
      <c r="P1697" s="37" t="str">
        <f t="shared" si="133"/>
        <v>19年月日</v>
      </c>
    </row>
    <row r="1698" spans="12:16" x14ac:dyDescent="0.4">
      <c r="L1698" s="37" t="str">
        <f t="shared" si="130"/>
        <v/>
      </c>
      <c r="M1698" s="37" t="str">
        <f t="shared" si="131"/>
        <v/>
      </c>
      <c r="N1698" s="37" t="str">
        <f t="shared" si="132"/>
        <v/>
      </c>
      <c r="O1698" s="37" t="str">
        <f t="shared" si="134"/>
        <v/>
      </c>
      <c r="P1698" s="37" t="str">
        <f t="shared" si="133"/>
        <v>19年月日</v>
      </c>
    </row>
    <row r="1699" spans="12:16" x14ac:dyDescent="0.4">
      <c r="L1699" s="37" t="str">
        <f t="shared" si="130"/>
        <v/>
      </c>
      <c r="M1699" s="37" t="str">
        <f t="shared" si="131"/>
        <v/>
      </c>
      <c r="N1699" s="37" t="str">
        <f t="shared" si="132"/>
        <v/>
      </c>
      <c r="O1699" s="37" t="str">
        <f t="shared" si="134"/>
        <v/>
      </c>
      <c r="P1699" s="37" t="str">
        <f t="shared" si="133"/>
        <v>19年月日</v>
      </c>
    </row>
    <row r="1700" spans="12:16" x14ac:dyDescent="0.4">
      <c r="L1700" s="37" t="str">
        <f t="shared" si="130"/>
        <v/>
      </c>
      <c r="M1700" s="37" t="str">
        <f t="shared" si="131"/>
        <v/>
      </c>
      <c r="N1700" s="37" t="str">
        <f t="shared" si="132"/>
        <v/>
      </c>
      <c r="O1700" s="37" t="str">
        <f t="shared" si="134"/>
        <v/>
      </c>
      <c r="P1700" s="37" t="str">
        <f t="shared" si="133"/>
        <v>19年月日</v>
      </c>
    </row>
    <row r="1701" spans="12:16" x14ac:dyDescent="0.4">
      <c r="L1701" s="37" t="str">
        <f t="shared" si="130"/>
        <v/>
      </c>
      <c r="M1701" s="37" t="str">
        <f t="shared" si="131"/>
        <v/>
      </c>
      <c r="N1701" s="37" t="str">
        <f t="shared" si="132"/>
        <v/>
      </c>
      <c r="O1701" s="37" t="str">
        <f t="shared" si="134"/>
        <v/>
      </c>
      <c r="P1701" s="37" t="str">
        <f t="shared" si="133"/>
        <v>19年月日</v>
      </c>
    </row>
    <row r="1702" spans="12:16" x14ac:dyDescent="0.4">
      <c r="L1702" s="37" t="str">
        <f t="shared" si="130"/>
        <v/>
      </c>
      <c r="M1702" s="37" t="str">
        <f t="shared" si="131"/>
        <v/>
      </c>
      <c r="N1702" s="37" t="str">
        <f t="shared" si="132"/>
        <v/>
      </c>
      <c r="O1702" s="37" t="str">
        <f t="shared" si="134"/>
        <v/>
      </c>
      <c r="P1702" s="37" t="str">
        <f t="shared" si="133"/>
        <v>19年月日</v>
      </c>
    </row>
    <row r="1703" spans="12:16" x14ac:dyDescent="0.4">
      <c r="L1703" s="37" t="str">
        <f t="shared" si="130"/>
        <v/>
      </c>
      <c r="M1703" s="37" t="str">
        <f t="shared" si="131"/>
        <v/>
      </c>
      <c r="N1703" s="37" t="str">
        <f t="shared" si="132"/>
        <v/>
      </c>
      <c r="O1703" s="37" t="str">
        <f t="shared" si="134"/>
        <v/>
      </c>
      <c r="P1703" s="37" t="str">
        <f t="shared" si="133"/>
        <v>19年月日</v>
      </c>
    </row>
    <row r="1704" spans="12:16" x14ac:dyDescent="0.4">
      <c r="L1704" s="37" t="str">
        <f t="shared" si="130"/>
        <v/>
      </c>
      <c r="M1704" s="37" t="str">
        <f t="shared" si="131"/>
        <v/>
      </c>
      <c r="N1704" s="37" t="str">
        <f t="shared" si="132"/>
        <v/>
      </c>
      <c r="O1704" s="37" t="str">
        <f t="shared" si="134"/>
        <v/>
      </c>
      <c r="P1704" s="37" t="str">
        <f t="shared" si="133"/>
        <v>19年月日</v>
      </c>
    </row>
    <row r="1705" spans="12:16" x14ac:dyDescent="0.4">
      <c r="L1705" s="37" t="str">
        <f t="shared" si="130"/>
        <v/>
      </c>
      <c r="M1705" s="37" t="str">
        <f t="shared" si="131"/>
        <v/>
      </c>
      <c r="N1705" s="37" t="str">
        <f t="shared" si="132"/>
        <v/>
      </c>
      <c r="O1705" s="37" t="str">
        <f t="shared" si="134"/>
        <v/>
      </c>
      <c r="P1705" s="37" t="str">
        <f t="shared" si="133"/>
        <v>19年月日</v>
      </c>
    </row>
    <row r="1706" spans="12:16" x14ac:dyDescent="0.4">
      <c r="L1706" s="37" t="str">
        <f t="shared" si="130"/>
        <v/>
      </c>
      <c r="M1706" s="37" t="str">
        <f t="shared" si="131"/>
        <v/>
      </c>
      <c r="N1706" s="37" t="str">
        <f t="shared" si="132"/>
        <v/>
      </c>
      <c r="O1706" s="37" t="str">
        <f t="shared" si="134"/>
        <v/>
      </c>
      <c r="P1706" s="37" t="str">
        <f t="shared" si="133"/>
        <v>19年月日</v>
      </c>
    </row>
    <row r="1707" spans="12:16" x14ac:dyDescent="0.4">
      <c r="L1707" s="37" t="str">
        <f t="shared" si="130"/>
        <v/>
      </c>
      <c r="M1707" s="37" t="str">
        <f t="shared" si="131"/>
        <v/>
      </c>
      <c r="N1707" s="37" t="str">
        <f t="shared" si="132"/>
        <v/>
      </c>
      <c r="O1707" s="37" t="str">
        <f t="shared" si="134"/>
        <v/>
      </c>
      <c r="P1707" s="37" t="str">
        <f t="shared" si="133"/>
        <v>19年月日</v>
      </c>
    </row>
    <row r="1708" spans="12:16" x14ac:dyDescent="0.4">
      <c r="L1708" s="37" t="str">
        <f t="shared" si="130"/>
        <v/>
      </c>
      <c r="M1708" s="37" t="str">
        <f t="shared" si="131"/>
        <v/>
      </c>
      <c r="N1708" s="37" t="str">
        <f t="shared" si="132"/>
        <v/>
      </c>
      <c r="O1708" s="37" t="str">
        <f t="shared" si="134"/>
        <v/>
      </c>
      <c r="P1708" s="37" t="str">
        <f t="shared" si="133"/>
        <v>19年月日</v>
      </c>
    </row>
    <row r="1709" spans="12:16" x14ac:dyDescent="0.4">
      <c r="L1709" s="37" t="str">
        <f t="shared" si="130"/>
        <v/>
      </c>
      <c r="M1709" s="37" t="str">
        <f t="shared" si="131"/>
        <v/>
      </c>
      <c r="N1709" s="37" t="str">
        <f t="shared" si="132"/>
        <v/>
      </c>
      <c r="O1709" s="37" t="str">
        <f t="shared" si="134"/>
        <v/>
      </c>
      <c r="P1709" s="37" t="str">
        <f t="shared" si="133"/>
        <v>19年月日</v>
      </c>
    </row>
    <row r="1710" spans="12:16" x14ac:dyDescent="0.4">
      <c r="L1710" s="37" t="str">
        <f t="shared" si="130"/>
        <v/>
      </c>
      <c r="M1710" s="37" t="str">
        <f t="shared" si="131"/>
        <v/>
      </c>
      <c r="N1710" s="37" t="str">
        <f t="shared" si="132"/>
        <v/>
      </c>
      <c r="O1710" s="37" t="str">
        <f t="shared" si="134"/>
        <v/>
      </c>
      <c r="P1710" s="37" t="str">
        <f t="shared" si="133"/>
        <v>19年月日</v>
      </c>
    </row>
    <row r="1711" spans="12:16" x14ac:dyDescent="0.4">
      <c r="L1711" s="37" t="str">
        <f t="shared" si="130"/>
        <v/>
      </c>
      <c r="M1711" s="37" t="str">
        <f t="shared" si="131"/>
        <v/>
      </c>
      <c r="N1711" s="37" t="str">
        <f t="shared" si="132"/>
        <v/>
      </c>
      <c r="O1711" s="37" t="str">
        <f t="shared" si="134"/>
        <v/>
      </c>
      <c r="P1711" s="37" t="str">
        <f t="shared" si="133"/>
        <v>19年月日</v>
      </c>
    </row>
    <row r="1712" spans="12:16" x14ac:dyDescent="0.4">
      <c r="L1712" s="37" t="str">
        <f t="shared" si="130"/>
        <v/>
      </c>
      <c r="M1712" s="37" t="str">
        <f t="shared" si="131"/>
        <v/>
      </c>
      <c r="N1712" s="37" t="str">
        <f t="shared" si="132"/>
        <v/>
      </c>
      <c r="O1712" s="37" t="str">
        <f t="shared" si="134"/>
        <v/>
      </c>
      <c r="P1712" s="37" t="str">
        <f t="shared" si="133"/>
        <v>19年月日</v>
      </c>
    </row>
    <row r="1713" spans="12:16" x14ac:dyDescent="0.4">
      <c r="L1713" s="37" t="str">
        <f t="shared" si="130"/>
        <v/>
      </c>
      <c r="M1713" s="37" t="str">
        <f t="shared" si="131"/>
        <v/>
      </c>
      <c r="N1713" s="37" t="str">
        <f t="shared" si="132"/>
        <v/>
      </c>
      <c r="O1713" s="37" t="str">
        <f t="shared" si="134"/>
        <v/>
      </c>
      <c r="P1713" s="37" t="str">
        <f t="shared" si="133"/>
        <v>19年月日</v>
      </c>
    </row>
    <row r="1714" spans="12:16" x14ac:dyDescent="0.4">
      <c r="L1714" s="37" t="str">
        <f t="shared" si="130"/>
        <v/>
      </c>
      <c r="M1714" s="37" t="str">
        <f t="shared" si="131"/>
        <v/>
      </c>
      <c r="N1714" s="37" t="str">
        <f t="shared" si="132"/>
        <v/>
      </c>
      <c r="O1714" s="37" t="str">
        <f t="shared" si="134"/>
        <v/>
      </c>
      <c r="P1714" s="37" t="str">
        <f t="shared" si="133"/>
        <v>19年月日</v>
      </c>
    </row>
    <row r="1715" spans="12:16" x14ac:dyDescent="0.4">
      <c r="L1715" s="37" t="str">
        <f t="shared" si="130"/>
        <v/>
      </c>
      <c r="M1715" s="37" t="str">
        <f t="shared" si="131"/>
        <v/>
      </c>
      <c r="N1715" s="37" t="str">
        <f t="shared" si="132"/>
        <v/>
      </c>
      <c r="O1715" s="37" t="str">
        <f t="shared" si="134"/>
        <v/>
      </c>
      <c r="P1715" s="37" t="str">
        <f t="shared" si="133"/>
        <v>19年月日</v>
      </c>
    </row>
    <row r="1716" spans="12:16" x14ac:dyDescent="0.4">
      <c r="L1716" s="37" t="str">
        <f t="shared" si="130"/>
        <v/>
      </c>
      <c r="M1716" s="37" t="str">
        <f t="shared" si="131"/>
        <v/>
      </c>
      <c r="N1716" s="37" t="str">
        <f t="shared" si="132"/>
        <v/>
      </c>
      <c r="O1716" s="37" t="str">
        <f t="shared" si="134"/>
        <v/>
      </c>
      <c r="P1716" s="37" t="str">
        <f t="shared" si="133"/>
        <v>19年月日</v>
      </c>
    </row>
    <row r="1717" spans="12:16" x14ac:dyDescent="0.4">
      <c r="L1717" s="37" t="str">
        <f t="shared" si="130"/>
        <v/>
      </c>
      <c r="M1717" s="37" t="str">
        <f t="shared" si="131"/>
        <v/>
      </c>
      <c r="N1717" s="37" t="str">
        <f t="shared" si="132"/>
        <v/>
      </c>
      <c r="O1717" s="37" t="str">
        <f t="shared" si="134"/>
        <v/>
      </c>
      <c r="P1717" s="37" t="str">
        <f t="shared" si="133"/>
        <v>19年月日</v>
      </c>
    </row>
    <row r="1718" spans="12:16" x14ac:dyDescent="0.4">
      <c r="L1718" s="37" t="str">
        <f t="shared" si="130"/>
        <v/>
      </c>
      <c r="M1718" s="37" t="str">
        <f t="shared" si="131"/>
        <v/>
      </c>
      <c r="N1718" s="37" t="str">
        <f t="shared" si="132"/>
        <v/>
      </c>
      <c r="O1718" s="37" t="str">
        <f t="shared" si="134"/>
        <v/>
      </c>
      <c r="P1718" s="37" t="str">
        <f t="shared" si="133"/>
        <v>19年月日</v>
      </c>
    </row>
    <row r="1719" spans="12:16" x14ac:dyDescent="0.4">
      <c r="L1719" s="37" t="str">
        <f t="shared" si="130"/>
        <v/>
      </c>
      <c r="M1719" s="37" t="str">
        <f t="shared" si="131"/>
        <v/>
      </c>
      <c r="N1719" s="37" t="str">
        <f t="shared" si="132"/>
        <v/>
      </c>
      <c r="O1719" s="37" t="str">
        <f t="shared" si="134"/>
        <v/>
      </c>
      <c r="P1719" s="37" t="str">
        <f t="shared" si="133"/>
        <v>19年月日</v>
      </c>
    </row>
    <row r="1720" spans="12:16" x14ac:dyDescent="0.4">
      <c r="L1720" s="37" t="str">
        <f t="shared" si="130"/>
        <v/>
      </c>
      <c r="M1720" s="37" t="str">
        <f t="shared" si="131"/>
        <v/>
      </c>
      <c r="N1720" s="37" t="str">
        <f t="shared" si="132"/>
        <v/>
      </c>
      <c r="O1720" s="37" t="str">
        <f t="shared" si="134"/>
        <v/>
      </c>
      <c r="P1720" s="37" t="str">
        <f t="shared" si="133"/>
        <v>19年月日</v>
      </c>
    </row>
    <row r="1721" spans="12:16" x14ac:dyDescent="0.4">
      <c r="L1721" s="37" t="str">
        <f t="shared" si="130"/>
        <v/>
      </c>
      <c r="M1721" s="37" t="str">
        <f t="shared" si="131"/>
        <v/>
      </c>
      <c r="N1721" s="37" t="str">
        <f t="shared" si="132"/>
        <v/>
      </c>
      <c r="O1721" s="37" t="str">
        <f t="shared" si="134"/>
        <v/>
      </c>
      <c r="P1721" s="37" t="str">
        <f t="shared" si="133"/>
        <v>19年月日</v>
      </c>
    </row>
    <row r="1722" spans="12:16" x14ac:dyDescent="0.4">
      <c r="L1722" s="37" t="str">
        <f t="shared" si="130"/>
        <v/>
      </c>
      <c r="M1722" s="37" t="str">
        <f t="shared" si="131"/>
        <v/>
      </c>
      <c r="N1722" s="37" t="str">
        <f t="shared" si="132"/>
        <v/>
      </c>
      <c r="O1722" s="37" t="str">
        <f t="shared" si="134"/>
        <v/>
      </c>
      <c r="P1722" s="37" t="str">
        <f t="shared" si="133"/>
        <v>19年月日</v>
      </c>
    </row>
    <row r="1723" spans="12:16" x14ac:dyDescent="0.4">
      <c r="L1723" s="37" t="str">
        <f t="shared" si="130"/>
        <v/>
      </c>
      <c r="M1723" s="37" t="str">
        <f t="shared" si="131"/>
        <v/>
      </c>
      <c r="N1723" s="37" t="str">
        <f t="shared" si="132"/>
        <v/>
      </c>
      <c r="O1723" s="37" t="str">
        <f t="shared" si="134"/>
        <v/>
      </c>
      <c r="P1723" s="37" t="str">
        <f t="shared" si="133"/>
        <v>19年月日</v>
      </c>
    </row>
    <row r="1724" spans="12:16" x14ac:dyDescent="0.4">
      <c r="L1724" s="37" t="str">
        <f t="shared" si="130"/>
        <v/>
      </c>
      <c r="M1724" s="37" t="str">
        <f t="shared" si="131"/>
        <v/>
      </c>
      <c r="N1724" s="37" t="str">
        <f t="shared" si="132"/>
        <v/>
      </c>
      <c r="O1724" s="37" t="str">
        <f t="shared" si="134"/>
        <v/>
      </c>
      <c r="P1724" s="37" t="str">
        <f t="shared" si="133"/>
        <v>19年月日</v>
      </c>
    </row>
    <row r="1725" spans="12:16" x14ac:dyDescent="0.4">
      <c r="L1725" s="37" t="str">
        <f t="shared" si="130"/>
        <v/>
      </c>
      <c r="M1725" s="37" t="str">
        <f t="shared" si="131"/>
        <v/>
      </c>
      <c r="N1725" s="37" t="str">
        <f t="shared" si="132"/>
        <v/>
      </c>
      <c r="O1725" s="37" t="str">
        <f t="shared" si="134"/>
        <v/>
      </c>
      <c r="P1725" s="37" t="str">
        <f t="shared" si="133"/>
        <v>19年月日</v>
      </c>
    </row>
    <row r="1726" spans="12:16" x14ac:dyDescent="0.4">
      <c r="L1726" s="37" t="str">
        <f t="shared" si="130"/>
        <v/>
      </c>
      <c r="M1726" s="37" t="str">
        <f t="shared" si="131"/>
        <v/>
      </c>
      <c r="N1726" s="37" t="str">
        <f t="shared" si="132"/>
        <v/>
      </c>
      <c r="O1726" s="37" t="str">
        <f t="shared" si="134"/>
        <v/>
      </c>
      <c r="P1726" s="37" t="str">
        <f t="shared" si="133"/>
        <v>19年月日</v>
      </c>
    </row>
    <row r="1727" spans="12:16" x14ac:dyDescent="0.4">
      <c r="L1727" s="37" t="str">
        <f t="shared" si="130"/>
        <v/>
      </c>
      <c r="M1727" s="37" t="str">
        <f t="shared" si="131"/>
        <v/>
      </c>
      <c r="N1727" s="37" t="str">
        <f t="shared" si="132"/>
        <v/>
      </c>
      <c r="O1727" s="37" t="str">
        <f t="shared" si="134"/>
        <v/>
      </c>
      <c r="P1727" s="37" t="str">
        <f t="shared" si="133"/>
        <v>19年月日</v>
      </c>
    </row>
    <row r="1728" spans="12:16" x14ac:dyDescent="0.4">
      <c r="L1728" s="37" t="str">
        <f t="shared" si="130"/>
        <v/>
      </c>
      <c r="M1728" s="37" t="str">
        <f t="shared" si="131"/>
        <v/>
      </c>
      <c r="N1728" s="37" t="str">
        <f t="shared" si="132"/>
        <v/>
      </c>
      <c r="O1728" s="37" t="str">
        <f t="shared" si="134"/>
        <v/>
      </c>
      <c r="P1728" s="37" t="str">
        <f t="shared" si="133"/>
        <v>19年月日</v>
      </c>
    </row>
    <row r="1729" spans="12:16" x14ac:dyDescent="0.4">
      <c r="L1729" s="37" t="str">
        <f t="shared" si="130"/>
        <v/>
      </c>
      <c r="M1729" s="37" t="str">
        <f t="shared" si="131"/>
        <v/>
      </c>
      <c r="N1729" s="37" t="str">
        <f t="shared" si="132"/>
        <v/>
      </c>
      <c r="O1729" s="37" t="str">
        <f t="shared" si="134"/>
        <v/>
      </c>
      <c r="P1729" s="37" t="str">
        <f t="shared" si="133"/>
        <v>19年月日</v>
      </c>
    </row>
    <row r="1730" spans="12:16" x14ac:dyDescent="0.4">
      <c r="L1730" s="37" t="str">
        <f t="shared" si="130"/>
        <v/>
      </c>
      <c r="M1730" s="37" t="str">
        <f t="shared" si="131"/>
        <v/>
      </c>
      <c r="N1730" s="37" t="str">
        <f t="shared" si="132"/>
        <v/>
      </c>
      <c r="O1730" s="37" t="str">
        <f t="shared" si="134"/>
        <v/>
      </c>
      <c r="P1730" s="37" t="str">
        <f t="shared" si="133"/>
        <v>19年月日</v>
      </c>
    </row>
    <row r="1731" spans="12:16" x14ac:dyDescent="0.4">
      <c r="L1731" s="37" t="str">
        <f t="shared" ref="L1731:L1794" si="135">IF($A1731="","",$D1731&amp;" ("&amp;$G1731&amp;")")</f>
        <v/>
      </c>
      <c r="M1731" s="37" t="str">
        <f t="shared" ref="M1731:M1794" si="136">IF($A1731="","",LEFT($F1731,2))</f>
        <v/>
      </c>
      <c r="N1731" s="37" t="str">
        <f t="shared" ref="N1731:N1794" si="137">IF($A1731="","",$J1731&amp;" "&amp;$I1731&amp;" ("&amp;$M1731&amp;")")</f>
        <v/>
      </c>
      <c r="O1731" s="37" t="str">
        <f t="shared" si="134"/>
        <v/>
      </c>
      <c r="P1731" s="37" t="str">
        <f t="shared" ref="P1731:P1794" si="138">IF(LEFT($F1731,1)="0","20","19")&amp;LEFT($F1731,2)&amp;"年"&amp;MID($F1731,3,2)&amp;"月"&amp;RIGHT($F1731,2)&amp;"日"</f>
        <v>19年月日</v>
      </c>
    </row>
    <row r="1732" spans="12:16" x14ac:dyDescent="0.4">
      <c r="L1732" s="37" t="str">
        <f t="shared" si="135"/>
        <v/>
      </c>
      <c r="M1732" s="37" t="str">
        <f t="shared" si="136"/>
        <v/>
      </c>
      <c r="N1732" s="37" t="str">
        <f t="shared" si="137"/>
        <v/>
      </c>
      <c r="O1732" s="37" t="str">
        <f t="shared" ref="O1732:O1795" si="139">IF($A1732="","",$O1731+1)</f>
        <v/>
      </c>
      <c r="P1732" s="37" t="str">
        <f t="shared" si="138"/>
        <v>19年月日</v>
      </c>
    </row>
    <row r="1733" spans="12:16" x14ac:dyDescent="0.4">
      <c r="L1733" s="37" t="str">
        <f t="shared" si="135"/>
        <v/>
      </c>
      <c r="M1733" s="37" t="str">
        <f t="shared" si="136"/>
        <v/>
      </c>
      <c r="N1733" s="37" t="str">
        <f t="shared" si="137"/>
        <v/>
      </c>
      <c r="O1733" s="37" t="str">
        <f t="shared" si="139"/>
        <v/>
      </c>
      <c r="P1733" s="37" t="str">
        <f t="shared" si="138"/>
        <v>19年月日</v>
      </c>
    </row>
    <row r="1734" spans="12:16" x14ac:dyDescent="0.4">
      <c r="L1734" s="37" t="str">
        <f t="shared" si="135"/>
        <v/>
      </c>
      <c r="M1734" s="37" t="str">
        <f t="shared" si="136"/>
        <v/>
      </c>
      <c r="N1734" s="37" t="str">
        <f t="shared" si="137"/>
        <v/>
      </c>
      <c r="O1734" s="37" t="str">
        <f t="shared" si="139"/>
        <v/>
      </c>
      <c r="P1734" s="37" t="str">
        <f t="shared" si="138"/>
        <v>19年月日</v>
      </c>
    </row>
    <row r="1735" spans="12:16" x14ac:dyDescent="0.4">
      <c r="L1735" s="37" t="str">
        <f t="shared" si="135"/>
        <v/>
      </c>
      <c r="M1735" s="37" t="str">
        <f t="shared" si="136"/>
        <v/>
      </c>
      <c r="N1735" s="37" t="str">
        <f t="shared" si="137"/>
        <v/>
      </c>
      <c r="O1735" s="37" t="str">
        <f t="shared" si="139"/>
        <v/>
      </c>
      <c r="P1735" s="37" t="str">
        <f t="shared" si="138"/>
        <v>19年月日</v>
      </c>
    </row>
    <row r="1736" spans="12:16" x14ac:dyDescent="0.4">
      <c r="L1736" s="37" t="str">
        <f t="shared" si="135"/>
        <v/>
      </c>
      <c r="M1736" s="37" t="str">
        <f t="shared" si="136"/>
        <v/>
      </c>
      <c r="N1736" s="37" t="str">
        <f t="shared" si="137"/>
        <v/>
      </c>
      <c r="O1736" s="37" t="str">
        <f t="shared" si="139"/>
        <v/>
      </c>
      <c r="P1736" s="37" t="str">
        <f t="shared" si="138"/>
        <v>19年月日</v>
      </c>
    </row>
    <row r="1737" spans="12:16" x14ac:dyDescent="0.4">
      <c r="L1737" s="37" t="str">
        <f t="shared" si="135"/>
        <v/>
      </c>
      <c r="M1737" s="37" t="str">
        <f t="shared" si="136"/>
        <v/>
      </c>
      <c r="N1737" s="37" t="str">
        <f t="shared" si="137"/>
        <v/>
      </c>
      <c r="O1737" s="37" t="str">
        <f t="shared" si="139"/>
        <v/>
      </c>
      <c r="P1737" s="37" t="str">
        <f t="shared" si="138"/>
        <v>19年月日</v>
      </c>
    </row>
    <row r="1738" spans="12:16" x14ac:dyDescent="0.4">
      <c r="L1738" s="37" t="str">
        <f t="shared" si="135"/>
        <v/>
      </c>
      <c r="M1738" s="37" t="str">
        <f t="shared" si="136"/>
        <v/>
      </c>
      <c r="N1738" s="37" t="str">
        <f t="shared" si="137"/>
        <v/>
      </c>
      <c r="O1738" s="37" t="str">
        <f t="shared" si="139"/>
        <v/>
      </c>
      <c r="P1738" s="37" t="str">
        <f t="shared" si="138"/>
        <v>19年月日</v>
      </c>
    </row>
    <row r="1739" spans="12:16" x14ac:dyDescent="0.4">
      <c r="L1739" s="37" t="str">
        <f t="shared" si="135"/>
        <v/>
      </c>
      <c r="M1739" s="37" t="str">
        <f t="shared" si="136"/>
        <v/>
      </c>
      <c r="N1739" s="37" t="str">
        <f t="shared" si="137"/>
        <v/>
      </c>
      <c r="O1739" s="37" t="str">
        <f t="shared" si="139"/>
        <v/>
      </c>
      <c r="P1739" s="37" t="str">
        <f t="shared" si="138"/>
        <v>19年月日</v>
      </c>
    </row>
    <row r="1740" spans="12:16" x14ac:dyDescent="0.4">
      <c r="L1740" s="37" t="str">
        <f t="shared" si="135"/>
        <v/>
      </c>
      <c r="M1740" s="37" t="str">
        <f t="shared" si="136"/>
        <v/>
      </c>
      <c r="N1740" s="37" t="str">
        <f t="shared" si="137"/>
        <v/>
      </c>
      <c r="O1740" s="37" t="str">
        <f t="shared" si="139"/>
        <v/>
      </c>
      <c r="P1740" s="37" t="str">
        <f t="shared" si="138"/>
        <v>19年月日</v>
      </c>
    </row>
    <row r="1741" spans="12:16" x14ac:dyDescent="0.4">
      <c r="L1741" s="37" t="str">
        <f t="shared" si="135"/>
        <v/>
      </c>
      <c r="M1741" s="37" t="str">
        <f t="shared" si="136"/>
        <v/>
      </c>
      <c r="N1741" s="37" t="str">
        <f t="shared" si="137"/>
        <v/>
      </c>
      <c r="O1741" s="37" t="str">
        <f t="shared" si="139"/>
        <v/>
      </c>
      <c r="P1741" s="37" t="str">
        <f t="shared" si="138"/>
        <v>19年月日</v>
      </c>
    </row>
    <row r="1742" spans="12:16" x14ac:dyDescent="0.4">
      <c r="L1742" s="37" t="str">
        <f t="shared" si="135"/>
        <v/>
      </c>
      <c r="M1742" s="37" t="str">
        <f t="shared" si="136"/>
        <v/>
      </c>
      <c r="N1742" s="37" t="str">
        <f t="shared" si="137"/>
        <v/>
      </c>
      <c r="O1742" s="37" t="str">
        <f t="shared" si="139"/>
        <v/>
      </c>
      <c r="P1742" s="37" t="str">
        <f t="shared" si="138"/>
        <v>19年月日</v>
      </c>
    </row>
    <row r="1743" spans="12:16" x14ac:dyDescent="0.4">
      <c r="L1743" s="37" t="str">
        <f t="shared" si="135"/>
        <v/>
      </c>
      <c r="M1743" s="37" t="str">
        <f t="shared" si="136"/>
        <v/>
      </c>
      <c r="N1743" s="37" t="str">
        <f t="shared" si="137"/>
        <v/>
      </c>
      <c r="O1743" s="37" t="str">
        <f t="shared" si="139"/>
        <v/>
      </c>
      <c r="P1743" s="37" t="str">
        <f t="shared" si="138"/>
        <v>19年月日</v>
      </c>
    </row>
    <row r="1744" spans="12:16" x14ac:dyDescent="0.4">
      <c r="L1744" s="37" t="str">
        <f t="shared" si="135"/>
        <v/>
      </c>
      <c r="M1744" s="37" t="str">
        <f t="shared" si="136"/>
        <v/>
      </c>
      <c r="N1744" s="37" t="str">
        <f t="shared" si="137"/>
        <v/>
      </c>
      <c r="O1744" s="37" t="str">
        <f t="shared" si="139"/>
        <v/>
      </c>
      <c r="P1744" s="37" t="str">
        <f t="shared" si="138"/>
        <v>19年月日</v>
      </c>
    </row>
    <row r="1745" spans="12:16" x14ac:dyDescent="0.4">
      <c r="L1745" s="37" t="str">
        <f t="shared" si="135"/>
        <v/>
      </c>
      <c r="M1745" s="37" t="str">
        <f t="shared" si="136"/>
        <v/>
      </c>
      <c r="N1745" s="37" t="str">
        <f t="shared" si="137"/>
        <v/>
      </c>
      <c r="O1745" s="37" t="str">
        <f t="shared" si="139"/>
        <v/>
      </c>
      <c r="P1745" s="37" t="str">
        <f t="shared" si="138"/>
        <v>19年月日</v>
      </c>
    </row>
    <row r="1746" spans="12:16" x14ac:dyDescent="0.4">
      <c r="L1746" s="37" t="str">
        <f t="shared" si="135"/>
        <v/>
      </c>
      <c r="M1746" s="37" t="str">
        <f t="shared" si="136"/>
        <v/>
      </c>
      <c r="N1746" s="37" t="str">
        <f t="shared" si="137"/>
        <v/>
      </c>
      <c r="O1746" s="37" t="str">
        <f t="shared" si="139"/>
        <v/>
      </c>
      <c r="P1746" s="37" t="str">
        <f t="shared" si="138"/>
        <v>19年月日</v>
      </c>
    </row>
    <row r="1747" spans="12:16" x14ac:dyDescent="0.4">
      <c r="L1747" s="37" t="str">
        <f t="shared" si="135"/>
        <v/>
      </c>
      <c r="M1747" s="37" t="str">
        <f t="shared" si="136"/>
        <v/>
      </c>
      <c r="N1747" s="37" t="str">
        <f t="shared" si="137"/>
        <v/>
      </c>
      <c r="O1747" s="37" t="str">
        <f t="shared" si="139"/>
        <v/>
      </c>
      <c r="P1747" s="37" t="str">
        <f t="shared" si="138"/>
        <v>19年月日</v>
      </c>
    </row>
    <row r="1748" spans="12:16" x14ac:dyDescent="0.4">
      <c r="L1748" s="37" t="str">
        <f t="shared" si="135"/>
        <v/>
      </c>
      <c r="M1748" s="37" t="str">
        <f t="shared" si="136"/>
        <v/>
      </c>
      <c r="N1748" s="37" t="str">
        <f t="shared" si="137"/>
        <v/>
      </c>
      <c r="O1748" s="37" t="str">
        <f t="shared" si="139"/>
        <v/>
      </c>
      <c r="P1748" s="37" t="str">
        <f t="shared" si="138"/>
        <v>19年月日</v>
      </c>
    </row>
    <row r="1749" spans="12:16" x14ac:dyDescent="0.4">
      <c r="L1749" s="37" t="str">
        <f t="shared" si="135"/>
        <v/>
      </c>
      <c r="M1749" s="37" t="str">
        <f t="shared" si="136"/>
        <v/>
      </c>
      <c r="N1749" s="37" t="str">
        <f t="shared" si="137"/>
        <v/>
      </c>
      <c r="O1749" s="37" t="str">
        <f t="shared" si="139"/>
        <v/>
      </c>
      <c r="P1749" s="37" t="str">
        <f t="shared" si="138"/>
        <v>19年月日</v>
      </c>
    </row>
    <row r="1750" spans="12:16" x14ac:dyDescent="0.4">
      <c r="L1750" s="37" t="str">
        <f t="shared" si="135"/>
        <v/>
      </c>
      <c r="M1750" s="37" t="str">
        <f t="shared" si="136"/>
        <v/>
      </c>
      <c r="N1750" s="37" t="str">
        <f t="shared" si="137"/>
        <v/>
      </c>
      <c r="O1750" s="37" t="str">
        <f t="shared" si="139"/>
        <v/>
      </c>
      <c r="P1750" s="37" t="str">
        <f t="shared" si="138"/>
        <v>19年月日</v>
      </c>
    </row>
    <row r="1751" spans="12:16" x14ac:dyDescent="0.4">
      <c r="L1751" s="37" t="str">
        <f t="shared" si="135"/>
        <v/>
      </c>
      <c r="M1751" s="37" t="str">
        <f t="shared" si="136"/>
        <v/>
      </c>
      <c r="N1751" s="37" t="str">
        <f t="shared" si="137"/>
        <v/>
      </c>
      <c r="O1751" s="37" t="str">
        <f t="shared" si="139"/>
        <v/>
      </c>
      <c r="P1751" s="37" t="str">
        <f t="shared" si="138"/>
        <v>19年月日</v>
      </c>
    </row>
    <row r="1752" spans="12:16" x14ac:dyDescent="0.4">
      <c r="L1752" s="37" t="str">
        <f t="shared" si="135"/>
        <v/>
      </c>
      <c r="M1752" s="37" t="str">
        <f t="shared" si="136"/>
        <v/>
      </c>
      <c r="N1752" s="37" t="str">
        <f t="shared" si="137"/>
        <v/>
      </c>
      <c r="O1752" s="37" t="str">
        <f t="shared" si="139"/>
        <v/>
      </c>
      <c r="P1752" s="37" t="str">
        <f t="shared" si="138"/>
        <v>19年月日</v>
      </c>
    </row>
    <row r="1753" spans="12:16" x14ac:dyDescent="0.4">
      <c r="L1753" s="37" t="str">
        <f t="shared" si="135"/>
        <v/>
      </c>
      <c r="M1753" s="37" t="str">
        <f t="shared" si="136"/>
        <v/>
      </c>
      <c r="N1753" s="37" t="str">
        <f t="shared" si="137"/>
        <v/>
      </c>
      <c r="O1753" s="37" t="str">
        <f t="shared" si="139"/>
        <v/>
      </c>
      <c r="P1753" s="37" t="str">
        <f t="shared" si="138"/>
        <v>19年月日</v>
      </c>
    </row>
    <row r="1754" spans="12:16" x14ac:dyDescent="0.4">
      <c r="L1754" s="37" t="str">
        <f t="shared" si="135"/>
        <v/>
      </c>
      <c r="M1754" s="37" t="str">
        <f t="shared" si="136"/>
        <v/>
      </c>
      <c r="N1754" s="37" t="str">
        <f t="shared" si="137"/>
        <v/>
      </c>
      <c r="O1754" s="37" t="str">
        <f t="shared" si="139"/>
        <v/>
      </c>
      <c r="P1754" s="37" t="str">
        <f t="shared" si="138"/>
        <v>19年月日</v>
      </c>
    </row>
    <row r="1755" spans="12:16" x14ac:dyDescent="0.4">
      <c r="L1755" s="37" t="str">
        <f t="shared" si="135"/>
        <v/>
      </c>
      <c r="M1755" s="37" t="str">
        <f t="shared" si="136"/>
        <v/>
      </c>
      <c r="N1755" s="37" t="str">
        <f t="shared" si="137"/>
        <v/>
      </c>
      <c r="O1755" s="37" t="str">
        <f t="shared" si="139"/>
        <v/>
      </c>
      <c r="P1755" s="37" t="str">
        <f t="shared" si="138"/>
        <v>19年月日</v>
      </c>
    </row>
    <row r="1756" spans="12:16" x14ac:dyDescent="0.4">
      <c r="L1756" s="37" t="str">
        <f t="shared" si="135"/>
        <v/>
      </c>
      <c r="M1756" s="37" t="str">
        <f t="shared" si="136"/>
        <v/>
      </c>
      <c r="N1756" s="37" t="str">
        <f t="shared" si="137"/>
        <v/>
      </c>
      <c r="O1756" s="37" t="str">
        <f t="shared" si="139"/>
        <v/>
      </c>
      <c r="P1756" s="37" t="str">
        <f t="shared" si="138"/>
        <v>19年月日</v>
      </c>
    </row>
    <row r="1757" spans="12:16" x14ac:dyDescent="0.4">
      <c r="L1757" s="37" t="str">
        <f t="shared" si="135"/>
        <v/>
      </c>
      <c r="M1757" s="37" t="str">
        <f t="shared" si="136"/>
        <v/>
      </c>
      <c r="N1757" s="37" t="str">
        <f t="shared" si="137"/>
        <v/>
      </c>
      <c r="O1757" s="37" t="str">
        <f t="shared" si="139"/>
        <v/>
      </c>
      <c r="P1757" s="37" t="str">
        <f t="shared" si="138"/>
        <v>19年月日</v>
      </c>
    </row>
    <row r="1758" spans="12:16" x14ac:dyDescent="0.4">
      <c r="L1758" s="37" t="str">
        <f t="shared" si="135"/>
        <v/>
      </c>
      <c r="M1758" s="37" t="str">
        <f t="shared" si="136"/>
        <v/>
      </c>
      <c r="N1758" s="37" t="str">
        <f t="shared" si="137"/>
        <v/>
      </c>
      <c r="O1758" s="37" t="str">
        <f t="shared" si="139"/>
        <v/>
      </c>
      <c r="P1758" s="37" t="str">
        <f t="shared" si="138"/>
        <v>19年月日</v>
      </c>
    </row>
    <row r="1759" spans="12:16" x14ac:dyDescent="0.4">
      <c r="L1759" s="37" t="str">
        <f t="shared" si="135"/>
        <v/>
      </c>
      <c r="M1759" s="37" t="str">
        <f t="shared" si="136"/>
        <v/>
      </c>
      <c r="N1759" s="37" t="str">
        <f t="shared" si="137"/>
        <v/>
      </c>
      <c r="O1759" s="37" t="str">
        <f t="shared" si="139"/>
        <v/>
      </c>
      <c r="P1759" s="37" t="str">
        <f t="shared" si="138"/>
        <v>19年月日</v>
      </c>
    </row>
    <row r="1760" spans="12:16" x14ac:dyDescent="0.4">
      <c r="L1760" s="37" t="str">
        <f t="shared" si="135"/>
        <v/>
      </c>
      <c r="M1760" s="37" t="str">
        <f t="shared" si="136"/>
        <v/>
      </c>
      <c r="N1760" s="37" t="str">
        <f t="shared" si="137"/>
        <v/>
      </c>
      <c r="O1760" s="37" t="str">
        <f t="shared" si="139"/>
        <v/>
      </c>
      <c r="P1760" s="37" t="str">
        <f t="shared" si="138"/>
        <v>19年月日</v>
      </c>
    </row>
    <row r="1761" spans="12:16" x14ac:dyDescent="0.4">
      <c r="L1761" s="37" t="str">
        <f t="shared" si="135"/>
        <v/>
      </c>
      <c r="M1761" s="37" t="str">
        <f t="shared" si="136"/>
        <v/>
      </c>
      <c r="N1761" s="37" t="str">
        <f t="shared" si="137"/>
        <v/>
      </c>
      <c r="O1761" s="37" t="str">
        <f t="shared" si="139"/>
        <v/>
      </c>
      <c r="P1761" s="37" t="str">
        <f t="shared" si="138"/>
        <v>19年月日</v>
      </c>
    </row>
    <row r="1762" spans="12:16" x14ac:dyDescent="0.4">
      <c r="L1762" s="37" t="str">
        <f t="shared" si="135"/>
        <v/>
      </c>
      <c r="M1762" s="37" t="str">
        <f t="shared" si="136"/>
        <v/>
      </c>
      <c r="N1762" s="37" t="str">
        <f t="shared" si="137"/>
        <v/>
      </c>
      <c r="O1762" s="37" t="str">
        <f t="shared" si="139"/>
        <v/>
      </c>
      <c r="P1762" s="37" t="str">
        <f t="shared" si="138"/>
        <v>19年月日</v>
      </c>
    </row>
    <row r="1763" spans="12:16" x14ac:dyDescent="0.4">
      <c r="L1763" s="37" t="str">
        <f t="shared" si="135"/>
        <v/>
      </c>
      <c r="M1763" s="37" t="str">
        <f t="shared" si="136"/>
        <v/>
      </c>
      <c r="N1763" s="37" t="str">
        <f t="shared" si="137"/>
        <v/>
      </c>
      <c r="O1763" s="37" t="str">
        <f t="shared" si="139"/>
        <v/>
      </c>
      <c r="P1763" s="37" t="str">
        <f t="shared" si="138"/>
        <v>19年月日</v>
      </c>
    </row>
    <row r="1764" spans="12:16" x14ac:dyDescent="0.4">
      <c r="L1764" s="37" t="str">
        <f t="shared" si="135"/>
        <v/>
      </c>
      <c r="M1764" s="37" t="str">
        <f t="shared" si="136"/>
        <v/>
      </c>
      <c r="N1764" s="37" t="str">
        <f t="shared" si="137"/>
        <v/>
      </c>
      <c r="O1764" s="37" t="str">
        <f t="shared" si="139"/>
        <v/>
      </c>
      <c r="P1764" s="37" t="str">
        <f t="shared" si="138"/>
        <v>19年月日</v>
      </c>
    </row>
    <row r="1765" spans="12:16" x14ac:dyDescent="0.4">
      <c r="L1765" s="37" t="str">
        <f t="shared" si="135"/>
        <v/>
      </c>
      <c r="M1765" s="37" t="str">
        <f t="shared" si="136"/>
        <v/>
      </c>
      <c r="N1765" s="37" t="str">
        <f t="shared" si="137"/>
        <v/>
      </c>
      <c r="O1765" s="37" t="str">
        <f t="shared" si="139"/>
        <v/>
      </c>
      <c r="P1765" s="37" t="str">
        <f t="shared" si="138"/>
        <v>19年月日</v>
      </c>
    </row>
    <row r="1766" spans="12:16" x14ac:dyDescent="0.4">
      <c r="L1766" s="37" t="str">
        <f t="shared" si="135"/>
        <v/>
      </c>
      <c r="M1766" s="37" t="str">
        <f t="shared" si="136"/>
        <v/>
      </c>
      <c r="N1766" s="37" t="str">
        <f t="shared" si="137"/>
        <v/>
      </c>
      <c r="O1766" s="37" t="str">
        <f t="shared" si="139"/>
        <v/>
      </c>
      <c r="P1766" s="37" t="str">
        <f t="shared" si="138"/>
        <v>19年月日</v>
      </c>
    </row>
    <row r="1767" spans="12:16" x14ac:dyDescent="0.4">
      <c r="L1767" s="37" t="str">
        <f t="shared" si="135"/>
        <v/>
      </c>
      <c r="M1767" s="37" t="str">
        <f t="shared" si="136"/>
        <v/>
      </c>
      <c r="N1767" s="37" t="str">
        <f t="shared" si="137"/>
        <v/>
      </c>
      <c r="O1767" s="37" t="str">
        <f t="shared" si="139"/>
        <v/>
      </c>
      <c r="P1767" s="37" t="str">
        <f t="shared" si="138"/>
        <v>19年月日</v>
      </c>
    </row>
    <row r="1768" spans="12:16" x14ac:dyDescent="0.4">
      <c r="L1768" s="37" t="str">
        <f t="shared" si="135"/>
        <v/>
      </c>
      <c r="M1768" s="37" t="str">
        <f t="shared" si="136"/>
        <v/>
      </c>
      <c r="N1768" s="37" t="str">
        <f t="shared" si="137"/>
        <v/>
      </c>
      <c r="O1768" s="37" t="str">
        <f t="shared" si="139"/>
        <v/>
      </c>
      <c r="P1768" s="37" t="str">
        <f t="shared" si="138"/>
        <v>19年月日</v>
      </c>
    </row>
    <row r="1769" spans="12:16" x14ac:dyDescent="0.4">
      <c r="L1769" s="37" t="str">
        <f t="shared" si="135"/>
        <v/>
      </c>
      <c r="M1769" s="37" t="str">
        <f t="shared" si="136"/>
        <v/>
      </c>
      <c r="N1769" s="37" t="str">
        <f t="shared" si="137"/>
        <v/>
      </c>
      <c r="O1769" s="37" t="str">
        <f t="shared" si="139"/>
        <v/>
      </c>
      <c r="P1769" s="37" t="str">
        <f t="shared" si="138"/>
        <v>19年月日</v>
      </c>
    </row>
    <row r="1770" spans="12:16" x14ac:dyDescent="0.4">
      <c r="L1770" s="37" t="str">
        <f t="shared" si="135"/>
        <v/>
      </c>
      <c r="M1770" s="37" t="str">
        <f t="shared" si="136"/>
        <v/>
      </c>
      <c r="N1770" s="37" t="str">
        <f t="shared" si="137"/>
        <v/>
      </c>
      <c r="O1770" s="37" t="str">
        <f t="shared" si="139"/>
        <v/>
      </c>
      <c r="P1770" s="37" t="str">
        <f t="shared" si="138"/>
        <v>19年月日</v>
      </c>
    </row>
    <row r="1771" spans="12:16" x14ac:dyDescent="0.4">
      <c r="L1771" s="37" t="str">
        <f t="shared" si="135"/>
        <v/>
      </c>
      <c r="M1771" s="37" t="str">
        <f t="shared" si="136"/>
        <v/>
      </c>
      <c r="N1771" s="37" t="str">
        <f t="shared" si="137"/>
        <v/>
      </c>
      <c r="O1771" s="37" t="str">
        <f t="shared" si="139"/>
        <v/>
      </c>
      <c r="P1771" s="37" t="str">
        <f t="shared" si="138"/>
        <v>19年月日</v>
      </c>
    </row>
    <row r="1772" spans="12:16" x14ac:dyDescent="0.4">
      <c r="L1772" s="37" t="str">
        <f t="shared" si="135"/>
        <v/>
      </c>
      <c r="M1772" s="37" t="str">
        <f t="shared" si="136"/>
        <v/>
      </c>
      <c r="N1772" s="37" t="str">
        <f t="shared" si="137"/>
        <v/>
      </c>
      <c r="O1772" s="37" t="str">
        <f t="shared" si="139"/>
        <v/>
      </c>
      <c r="P1772" s="37" t="str">
        <f t="shared" si="138"/>
        <v>19年月日</v>
      </c>
    </row>
    <row r="1773" spans="12:16" x14ac:dyDescent="0.4">
      <c r="L1773" s="37" t="str">
        <f t="shared" si="135"/>
        <v/>
      </c>
      <c r="M1773" s="37" t="str">
        <f t="shared" si="136"/>
        <v/>
      </c>
      <c r="N1773" s="37" t="str">
        <f t="shared" si="137"/>
        <v/>
      </c>
      <c r="O1773" s="37" t="str">
        <f t="shared" si="139"/>
        <v/>
      </c>
      <c r="P1773" s="37" t="str">
        <f t="shared" si="138"/>
        <v>19年月日</v>
      </c>
    </row>
    <row r="1774" spans="12:16" x14ac:dyDescent="0.4">
      <c r="L1774" s="37" t="str">
        <f t="shared" si="135"/>
        <v/>
      </c>
      <c r="M1774" s="37" t="str">
        <f t="shared" si="136"/>
        <v/>
      </c>
      <c r="N1774" s="37" t="str">
        <f t="shared" si="137"/>
        <v/>
      </c>
      <c r="O1774" s="37" t="str">
        <f t="shared" si="139"/>
        <v/>
      </c>
      <c r="P1774" s="37" t="str">
        <f t="shared" si="138"/>
        <v>19年月日</v>
      </c>
    </row>
    <row r="1775" spans="12:16" x14ac:dyDescent="0.4">
      <c r="L1775" s="37" t="str">
        <f t="shared" si="135"/>
        <v/>
      </c>
      <c r="M1775" s="37" t="str">
        <f t="shared" si="136"/>
        <v/>
      </c>
      <c r="N1775" s="37" t="str">
        <f t="shared" si="137"/>
        <v/>
      </c>
      <c r="O1775" s="37" t="str">
        <f t="shared" si="139"/>
        <v/>
      </c>
      <c r="P1775" s="37" t="str">
        <f t="shared" si="138"/>
        <v>19年月日</v>
      </c>
    </row>
    <row r="1776" spans="12:16" x14ac:dyDescent="0.4">
      <c r="L1776" s="37" t="str">
        <f t="shared" si="135"/>
        <v/>
      </c>
      <c r="M1776" s="37" t="str">
        <f t="shared" si="136"/>
        <v/>
      </c>
      <c r="N1776" s="37" t="str">
        <f t="shared" si="137"/>
        <v/>
      </c>
      <c r="O1776" s="37" t="str">
        <f t="shared" si="139"/>
        <v/>
      </c>
      <c r="P1776" s="37" t="str">
        <f t="shared" si="138"/>
        <v>19年月日</v>
      </c>
    </row>
    <row r="1777" spans="12:16" x14ac:dyDescent="0.4">
      <c r="L1777" s="37" t="str">
        <f t="shared" si="135"/>
        <v/>
      </c>
      <c r="M1777" s="37" t="str">
        <f t="shared" si="136"/>
        <v/>
      </c>
      <c r="N1777" s="37" t="str">
        <f t="shared" si="137"/>
        <v/>
      </c>
      <c r="O1777" s="37" t="str">
        <f t="shared" si="139"/>
        <v/>
      </c>
      <c r="P1777" s="37" t="str">
        <f t="shared" si="138"/>
        <v>19年月日</v>
      </c>
    </row>
    <row r="1778" spans="12:16" x14ac:dyDescent="0.4">
      <c r="L1778" s="37" t="str">
        <f t="shared" si="135"/>
        <v/>
      </c>
      <c r="M1778" s="37" t="str">
        <f t="shared" si="136"/>
        <v/>
      </c>
      <c r="N1778" s="37" t="str">
        <f t="shared" si="137"/>
        <v/>
      </c>
      <c r="O1778" s="37" t="str">
        <f t="shared" si="139"/>
        <v/>
      </c>
      <c r="P1778" s="37" t="str">
        <f t="shared" si="138"/>
        <v>19年月日</v>
      </c>
    </row>
    <row r="1779" spans="12:16" x14ac:dyDescent="0.4">
      <c r="L1779" s="37" t="str">
        <f t="shared" si="135"/>
        <v/>
      </c>
      <c r="M1779" s="37" t="str">
        <f t="shared" si="136"/>
        <v/>
      </c>
      <c r="N1779" s="37" t="str">
        <f t="shared" si="137"/>
        <v/>
      </c>
      <c r="O1779" s="37" t="str">
        <f t="shared" si="139"/>
        <v/>
      </c>
      <c r="P1779" s="37" t="str">
        <f t="shared" si="138"/>
        <v>19年月日</v>
      </c>
    </row>
    <row r="1780" spans="12:16" x14ac:dyDescent="0.4">
      <c r="L1780" s="37" t="str">
        <f t="shared" si="135"/>
        <v/>
      </c>
      <c r="M1780" s="37" t="str">
        <f t="shared" si="136"/>
        <v/>
      </c>
      <c r="N1780" s="37" t="str">
        <f t="shared" si="137"/>
        <v/>
      </c>
      <c r="O1780" s="37" t="str">
        <f t="shared" si="139"/>
        <v/>
      </c>
      <c r="P1780" s="37" t="str">
        <f t="shared" si="138"/>
        <v>19年月日</v>
      </c>
    </row>
    <row r="1781" spans="12:16" x14ac:dyDescent="0.4">
      <c r="L1781" s="37" t="str">
        <f t="shared" si="135"/>
        <v/>
      </c>
      <c r="M1781" s="37" t="str">
        <f t="shared" si="136"/>
        <v/>
      </c>
      <c r="N1781" s="37" t="str">
        <f t="shared" si="137"/>
        <v/>
      </c>
      <c r="O1781" s="37" t="str">
        <f t="shared" si="139"/>
        <v/>
      </c>
      <c r="P1781" s="37" t="str">
        <f t="shared" si="138"/>
        <v>19年月日</v>
      </c>
    </row>
    <row r="1782" spans="12:16" x14ac:dyDescent="0.4">
      <c r="L1782" s="37" t="str">
        <f t="shared" si="135"/>
        <v/>
      </c>
      <c r="M1782" s="37" t="str">
        <f t="shared" si="136"/>
        <v/>
      </c>
      <c r="N1782" s="37" t="str">
        <f t="shared" si="137"/>
        <v/>
      </c>
      <c r="O1782" s="37" t="str">
        <f t="shared" si="139"/>
        <v/>
      </c>
      <c r="P1782" s="37" t="str">
        <f t="shared" si="138"/>
        <v>19年月日</v>
      </c>
    </row>
    <row r="1783" spans="12:16" x14ac:dyDescent="0.4">
      <c r="L1783" s="37" t="str">
        <f t="shared" si="135"/>
        <v/>
      </c>
      <c r="M1783" s="37" t="str">
        <f t="shared" si="136"/>
        <v/>
      </c>
      <c r="N1783" s="37" t="str">
        <f t="shared" si="137"/>
        <v/>
      </c>
      <c r="O1783" s="37" t="str">
        <f t="shared" si="139"/>
        <v/>
      </c>
      <c r="P1783" s="37" t="str">
        <f t="shared" si="138"/>
        <v>19年月日</v>
      </c>
    </row>
    <row r="1784" spans="12:16" x14ac:dyDescent="0.4">
      <c r="L1784" s="37" t="str">
        <f t="shared" si="135"/>
        <v/>
      </c>
      <c r="M1784" s="37" t="str">
        <f t="shared" si="136"/>
        <v/>
      </c>
      <c r="N1784" s="37" t="str">
        <f t="shared" si="137"/>
        <v/>
      </c>
      <c r="O1784" s="37" t="str">
        <f t="shared" si="139"/>
        <v/>
      </c>
      <c r="P1784" s="37" t="str">
        <f t="shared" si="138"/>
        <v>19年月日</v>
      </c>
    </row>
    <row r="1785" spans="12:16" x14ac:dyDescent="0.4">
      <c r="L1785" s="37" t="str">
        <f t="shared" si="135"/>
        <v/>
      </c>
      <c r="M1785" s="37" t="str">
        <f t="shared" si="136"/>
        <v/>
      </c>
      <c r="N1785" s="37" t="str">
        <f t="shared" si="137"/>
        <v/>
      </c>
      <c r="O1785" s="37" t="str">
        <f t="shared" si="139"/>
        <v/>
      </c>
      <c r="P1785" s="37" t="str">
        <f t="shared" si="138"/>
        <v>19年月日</v>
      </c>
    </row>
    <row r="1786" spans="12:16" x14ac:dyDescent="0.4">
      <c r="L1786" s="37" t="str">
        <f t="shared" si="135"/>
        <v/>
      </c>
      <c r="M1786" s="37" t="str">
        <f t="shared" si="136"/>
        <v/>
      </c>
      <c r="N1786" s="37" t="str">
        <f t="shared" si="137"/>
        <v/>
      </c>
      <c r="O1786" s="37" t="str">
        <f t="shared" si="139"/>
        <v/>
      </c>
      <c r="P1786" s="37" t="str">
        <f t="shared" si="138"/>
        <v>19年月日</v>
      </c>
    </row>
    <row r="1787" spans="12:16" x14ac:dyDescent="0.4">
      <c r="L1787" s="37" t="str">
        <f t="shared" si="135"/>
        <v/>
      </c>
      <c r="M1787" s="37" t="str">
        <f t="shared" si="136"/>
        <v/>
      </c>
      <c r="N1787" s="37" t="str">
        <f t="shared" si="137"/>
        <v/>
      </c>
      <c r="O1787" s="37" t="str">
        <f t="shared" si="139"/>
        <v/>
      </c>
      <c r="P1787" s="37" t="str">
        <f t="shared" si="138"/>
        <v>19年月日</v>
      </c>
    </row>
    <row r="1788" spans="12:16" x14ac:dyDescent="0.4">
      <c r="L1788" s="37" t="str">
        <f t="shared" si="135"/>
        <v/>
      </c>
      <c r="M1788" s="37" t="str">
        <f t="shared" si="136"/>
        <v/>
      </c>
      <c r="N1788" s="37" t="str">
        <f t="shared" si="137"/>
        <v/>
      </c>
      <c r="O1788" s="37" t="str">
        <f t="shared" si="139"/>
        <v/>
      </c>
      <c r="P1788" s="37" t="str">
        <f t="shared" si="138"/>
        <v>19年月日</v>
      </c>
    </row>
    <row r="1789" spans="12:16" x14ac:dyDescent="0.4">
      <c r="L1789" s="37" t="str">
        <f t="shared" si="135"/>
        <v/>
      </c>
      <c r="M1789" s="37" t="str">
        <f t="shared" si="136"/>
        <v/>
      </c>
      <c r="N1789" s="37" t="str">
        <f t="shared" si="137"/>
        <v/>
      </c>
      <c r="O1789" s="37" t="str">
        <f t="shared" si="139"/>
        <v/>
      </c>
      <c r="P1789" s="37" t="str">
        <f t="shared" si="138"/>
        <v>19年月日</v>
      </c>
    </row>
    <row r="1790" spans="12:16" x14ac:dyDescent="0.4">
      <c r="L1790" s="37" t="str">
        <f t="shared" si="135"/>
        <v/>
      </c>
      <c r="M1790" s="37" t="str">
        <f t="shared" si="136"/>
        <v/>
      </c>
      <c r="N1790" s="37" t="str">
        <f t="shared" si="137"/>
        <v/>
      </c>
      <c r="O1790" s="37" t="str">
        <f t="shared" si="139"/>
        <v/>
      </c>
      <c r="P1790" s="37" t="str">
        <f t="shared" si="138"/>
        <v>19年月日</v>
      </c>
    </row>
    <row r="1791" spans="12:16" x14ac:dyDescent="0.4">
      <c r="L1791" s="37" t="str">
        <f t="shared" si="135"/>
        <v/>
      </c>
      <c r="M1791" s="37" t="str">
        <f t="shared" si="136"/>
        <v/>
      </c>
      <c r="N1791" s="37" t="str">
        <f t="shared" si="137"/>
        <v/>
      </c>
      <c r="O1791" s="37" t="str">
        <f t="shared" si="139"/>
        <v/>
      </c>
      <c r="P1791" s="37" t="str">
        <f t="shared" si="138"/>
        <v>19年月日</v>
      </c>
    </row>
    <row r="1792" spans="12:16" x14ac:dyDescent="0.4">
      <c r="L1792" s="37" t="str">
        <f t="shared" si="135"/>
        <v/>
      </c>
      <c r="M1792" s="37" t="str">
        <f t="shared" si="136"/>
        <v/>
      </c>
      <c r="N1792" s="37" t="str">
        <f t="shared" si="137"/>
        <v/>
      </c>
      <c r="O1792" s="37" t="str">
        <f t="shared" si="139"/>
        <v/>
      </c>
      <c r="P1792" s="37" t="str">
        <f t="shared" si="138"/>
        <v>19年月日</v>
      </c>
    </row>
    <row r="1793" spans="12:16" x14ac:dyDescent="0.4">
      <c r="L1793" s="37" t="str">
        <f t="shared" si="135"/>
        <v/>
      </c>
      <c r="M1793" s="37" t="str">
        <f t="shared" si="136"/>
        <v/>
      </c>
      <c r="N1793" s="37" t="str">
        <f t="shared" si="137"/>
        <v/>
      </c>
      <c r="O1793" s="37" t="str">
        <f t="shared" si="139"/>
        <v/>
      </c>
      <c r="P1793" s="37" t="str">
        <f t="shared" si="138"/>
        <v>19年月日</v>
      </c>
    </row>
    <row r="1794" spans="12:16" x14ac:dyDescent="0.4">
      <c r="L1794" s="37" t="str">
        <f t="shared" si="135"/>
        <v/>
      </c>
      <c r="M1794" s="37" t="str">
        <f t="shared" si="136"/>
        <v/>
      </c>
      <c r="N1794" s="37" t="str">
        <f t="shared" si="137"/>
        <v/>
      </c>
      <c r="O1794" s="37" t="str">
        <f t="shared" si="139"/>
        <v/>
      </c>
      <c r="P1794" s="37" t="str">
        <f t="shared" si="138"/>
        <v>19年月日</v>
      </c>
    </row>
    <row r="1795" spans="12:16" x14ac:dyDescent="0.4">
      <c r="L1795" s="37" t="str">
        <f t="shared" ref="L1795:L1858" si="140">IF($A1795="","",$D1795&amp;" ("&amp;$G1795&amp;")")</f>
        <v/>
      </c>
      <c r="M1795" s="37" t="str">
        <f t="shared" ref="M1795:M1858" si="141">IF($A1795="","",LEFT($F1795,2))</f>
        <v/>
      </c>
      <c r="N1795" s="37" t="str">
        <f t="shared" ref="N1795:N1858" si="142">IF($A1795="","",$J1795&amp;" "&amp;$I1795&amp;" ("&amp;$M1795&amp;")")</f>
        <v/>
      </c>
      <c r="O1795" s="37" t="str">
        <f t="shared" si="139"/>
        <v/>
      </c>
      <c r="P1795" s="37" t="str">
        <f t="shared" ref="P1795:P1858" si="143">IF(LEFT($F1795,1)="0","20","19")&amp;LEFT($F1795,2)&amp;"年"&amp;MID($F1795,3,2)&amp;"月"&amp;RIGHT($F1795,2)&amp;"日"</f>
        <v>19年月日</v>
      </c>
    </row>
    <row r="1796" spans="12:16" x14ac:dyDescent="0.4">
      <c r="L1796" s="37" t="str">
        <f t="shared" si="140"/>
        <v/>
      </c>
      <c r="M1796" s="37" t="str">
        <f t="shared" si="141"/>
        <v/>
      </c>
      <c r="N1796" s="37" t="str">
        <f t="shared" si="142"/>
        <v/>
      </c>
      <c r="O1796" s="37" t="str">
        <f t="shared" ref="O1796:O1859" si="144">IF($A1796="","",$O1795+1)</f>
        <v/>
      </c>
      <c r="P1796" s="37" t="str">
        <f t="shared" si="143"/>
        <v>19年月日</v>
      </c>
    </row>
    <row r="1797" spans="12:16" x14ac:dyDescent="0.4">
      <c r="L1797" s="37" t="str">
        <f t="shared" si="140"/>
        <v/>
      </c>
      <c r="M1797" s="37" t="str">
        <f t="shared" si="141"/>
        <v/>
      </c>
      <c r="N1797" s="37" t="str">
        <f t="shared" si="142"/>
        <v/>
      </c>
      <c r="O1797" s="37" t="str">
        <f t="shared" si="144"/>
        <v/>
      </c>
      <c r="P1797" s="37" t="str">
        <f t="shared" si="143"/>
        <v>19年月日</v>
      </c>
    </row>
    <row r="1798" spans="12:16" x14ac:dyDescent="0.4">
      <c r="L1798" s="37" t="str">
        <f t="shared" si="140"/>
        <v/>
      </c>
      <c r="M1798" s="37" t="str">
        <f t="shared" si="141"/>
        <v/>
      </c>
      <c r="N1798" s="37" t="str">
        <f t="shared" si="142"/>
        <v/>
      </c>
      <c r="O1798" s="37" t="str">
        <f t="shared" si="144"/>
        <v/>
      </c>
      <c r="P1798" s="37" t="str">
        <f t="shared" si="143"/>
        <v>19年月日</v>
      </c>
    </row>
    <row r="1799" spans="12:16" x14ac:dyDescent="0.4">
      <c r="L1799" s="37" t="str">
        <f t="shared" si="140"/>
        <v/>
      </c>
      <c r="M1799" s="37" t="str">
        <f t="shared" si="141"/>
        <v/>
      </c>
      <c r="N1799" s="37" t="str">
        <f t="shared" si="142"/>
        <v/>
      </c>
      <c r="O1799" s="37" t="str">
        <f t="shared" si="144"/>
        <v/>
      </c>
      <c r="P1799" s="37" t="str">
        <f t="shared" si="143"/>
        <v>19年月日</v>
      </c>
    </row>
    <row r="1800" spans="12:16" x14ac:dyDescent="0.4">
      <c r="L1800" s="37" t="str">
        <f t="shared" si="140"/>
        <v/>
      </c>
      <c r="M1800" s="37" t="str">
        <f t="shared" si="141"/>
        <v/>
      </c>
      <c r="N1800" s="37" t="str">
        <f t="shared" si="142"/>
        <v/>
      </c>
      <c r="O1800" s="37" t="str">
        <f t="shared" si="144"/>
        <v/>
      </c>
      <c r="P1800" s="37" t="str">
        <f t="shared" si="143"/>
        <v>19年月日</v>
      </c>
    </row>
    <row r="1801" spans="12:16" x14ac:dyDescent="0.4">
      <c r="L1801" s="37" t="str">
        <f t="shared" si="140"/>
        <v/>
      </c>
      <c r="M1801" s="37" t="str">
        <f t="shared" si="141"/>
        <v/>
      </c>
      <c r="N1801" s="37" t="str">
        <f t="shared" si="142"/>
        <v/>
      </c>
      <c r="O1801" s="37" t="str">
        <f t="shared" si="144"/>
        <v/>
      </c>
      <c r="P1801" s="37" t="str">
        <f t="shared" si="143"/>
        <v>19年月日</v>
      </c>
    </row>
    <row r="1802" spans="12:16" x14ac:dyDescent="0.4">
      <c r="L1802" s="37" t="str">
        <f t="shared" si="140"/>
        <v/>
      </c>
      <c r="M1802" s="37" t="str">
        <f t="shared" si="141"/>
        <v/>
      </c>
      <c r="N1802" s="37" t="str">
        <f t="shared" si="142"/>
        <v/>
      </c>
      <c r="O1802" s="37" t="str">
        <f t="shared" si="144"/>
        <v/>
      </c>
      <c r="P1802" s="37" t="str">
        <f t="shared" si="143"/>
        <v>19年月日</v>
      </c>
    </row>
    <row r="1803" spans="12:16" x14ac:dyDescent="0.4">
      <c r="L1803" s="37" t="str">
        <f t="shared" si="140"/>
        <v/>
      </c>
      <c r="M1803" s="37" t="str">
        <f t="shared" si="141"/>
        <v/>
      </c>
      <c r="N1803" s="37" t="str">
        <f t="shared" si="142"/>
        <v/>
      </c>
      <c r="O1803" s="37" t="str">
        <f t="shared" si="144"/>
        <v/>
      </c>
      <c r="P1803" s="37" t="str">
        <f t="shared" si="143"/>
        <v>19年月日</v>
      </c>
    </row>
    <row r="1804" spans="12:16" x14ac:dyDescent="0.4">
      <c r="L1804" s="37" t="str">
        <f t="shared" si="140"/>
        <v/>
      </c>
      <c r="M1804" s="37" t="str">
        <f t="shared" si="141"/>
        <v/>
      </c>
      <c r="N1804" s="37" t="str">
        <f t="shared" si="142"/>
        <v/>
      </c>
      <c r="O1804" s="37" t="str">
        <f t="shared" si="144"/>
        <v/>
      </c>
      <c r="P1804" s="37" t="str">
        <f t="shared" si="143"/>
        <v>19年月日</v>
      </c>
    </row>
    <row r="1805" spans="12:16" x14ac:dyDescent="0.4">
      <c r="L1805" s="37" t="str">
        <f t="shared" si="140"/>
        <v/>
      </c>
      <c r="M1805" s="37" t="str">
        <f t="shared" si="141"/>
        <v/>
      </c>
      <c r="N1805" s="37" t="str">
        <f t="shared" si="142"/>
        <v/>
      </c>
      <c r="O1805" s="37" t="str">
        <f t="shared" si="144"/>
        <v/>
      </c>
      <c r="P1805" s="37" t="str">
        <f t="shared" si="143"/>
        <v>19年月日</v>
      </c>
    </row>
    <row r="1806" spans="12:16" x14ac:dyDescent="0.4">
      <c r="L1806" s="37" t="str">
        <f t="shared" si="140"/>
        <v/>
      </c>
      <c r="M1806" s="37" t="str">
        <f t="shared" si="141"/>
        <v/>
      </c>
      <c r="N1806" s="37" t="str">
        <f t="shared" si="142"/>
        <v/>
      </c>
      <c r="O1806" s="37" t="str">
        <f t="shared" si="144"/>
        <v/>
      </c>
      <c r="P1806" s="37" t="str">
        <f t="shared" si="143"/>
        <v>19年月日</v>
      </c>
    </row>
    <row r="1807" spans="12:16" x14ac:dyDescent="0.4">
      <c r="L1807" s="37" t="str">
        <f t="shared" si="140"/>
        <v/>
      </c>
      <c r="M1807" s="37" t="str">
        <f t="shared" si="141"/>
        <v/>
      </c>
      <c r="N1807" s="37" t="str">
        <f t="shared" si="142"/>
        <v/>
      </c>
      <c r="O1807" s="37" t="str">
        <f t="shared" si="144"/>
        <v/>
      </c>
      <c r="P1807" s="37" t="str">
        <f t="shared" si="143"/>
        <v>19年月日</v>
      </c>
    </row>
    <row r="1808" spans="12:16" x14ac:dyDescent="0.4">
      <c r="L1808" s="37" t="str">
        <f t="shared" si="140"/>
        <v/>
      </c>
      <c r="M1808" s="37" t="str">
        <f t="shared" si="141"/>
        <v/>
      </c>
      <c r="N1808" s="37" t="str">
        <f t="shared" si="142"/>
        <v/>
      </c>
      <c r="O1808" s="37" t="str">
        <f t="shared" si="144"/>
        <v/>
      </c>
      <c r="P1808" s="37" t="str">
        <f t="shared" si="143"/>
        <v>19年月日</v>
      </c>
    </row>
    <row r="1809" spans="12:16" x14ac:dyDescent="0.4">
      <c r="L1809" s="37" t="str">
        <f t="shared" si="140"/>
        <v/>
      </c>
      <c r="M1809" s="37" t="str">
        <f t="shared" si="141"/>
        <v/>
      </c>
      <c r="N1809" s="37" t="str">
        <f t="shared" si="142"/>
        <v/>
      </c>
      <c r="O1809" s="37" t="str">
        <f t="shared" si="144"/>
        <v/>
      </c>
      <c r="P1809" s="37" t="str">
        <f t="shared" si="143"/>
        <v>19年月日</v>
      </c>
    </row>
    <row r="1810" spans="12:16" x14ac:dyDescent="0.4">
      <c r="L1810" s="37" t="str">
        <f t="shared" si="140"/>
        <v/>
      </c>
      <c r="M1810" s="37" t="str">
        <f t="shared" si="141"/>
        <v/>
      </c>
      <c r="N1810" s="37" t="str">
        <f t="shared" si="142"/>
        <v/>
      </c>
      <c r="O1810" s="37" t="str">
        <f t="shared" si="144"/>
        <v/>
      </c>
      <c r="P1810" s="37" t="str">
        <f t="shared" si="143"/>
        <v>19年月日</v>
      </c>
    </row>
    <row r="1811" spans="12:16" x14ac:dyDescent="0.4">
      <c r="L1811" s="37" t="str">
        <f t="shared" si="140"/>
        <v/>
      </c>
      <c r="M1811" s="37" t="str">
        <f t="shared" si="141"/>
        <v/>
      </c>
      <c r="N1811" s="37" t="str">
        <f t="shared" si="142"/>
        <v/>
      </c>
      <c r="O1811" s="37" t="str">
        <f t="shared" si="144"/>
        <v/>
      </c>
      <c r="P1811" s="37" t="str">
        <f t="shared" si="143"/>
        <v>19年月日</v>
      </c>
    </row>
    <row r="1812" spans="12:16" x14ac:dyDescent="0.4">
      <c r="L1812" s="37" t="str">
        <f t="shared" si="140"/>
        <v/>
      </c>
      <c r="M1812" s="37" t="str">
        <f t="shared" si="141"/>
        <v/>
      </c>
      <c r="N1812" s="37" t="str">
        <f t="shared" si="142"/>
        <v/>
      </c>
      <c r="O1812" s="37" t="str">
        <f t="shared" si="144"/>
        <v/>
      </c>
      <c r="P1812" s="37" t="str">
        <f t="shared" si="143"/>
        <v>19年月日</v>
      </c>
    </row>
    <row r="1813" spans="12:16" x14ac:dyDescent="0.4">
      <c r="L1813" s="37" t="str">
        <f t="shared" si="140"/>
        <v/>
      </c>
      <c r="M1813" s="37" t="str">
        <f t="shared" si="141"/>
        <v/>
      </c>
      <c r="N1813" s="37" t="str">
        <f t="shared" si="142"/>
        <v/>
      </c>
      <c r="O1813" s="37" t="str">
        <f t="shared" si="144"/>
        <v/>
      </c>
      <c r="P1813" s="37" t="str">
        <f t="shared" si="143"/>
        <v>19年月日</v>
      </c>
    </row>
    <row r="1814" spans="12:16" x14ac:dyDescent="0.4">
      <c r="L1814" s="37" t="str">
        <f t="shared" si="140"/>
        <v/>
      </c>
      <c r="M1814" s="37" t="str">
        <f t="shared" si="141"/>
        <v/>
      </c>
      <c r="N1814" s="37" t="str">
        <f t="shared" si="142"/>
        <v/>
      </c>
      <c r="O1814" s="37" t="str">
        <f t="shared" si="144"/>
        <v/>
      </c>
      <c r="P1814" s="37" t="str">
        <f t="shared" si="143"/>
        <v>19年月日</v>
      </c>
    </row>
    <row r="1815" spans="12:16" x14ac:dyDescent="0.4">
      <c r="L1815" s="37" t="str">
        <f t="shared" si="140"/>
        <v/>
      </c>
      <c r="M1815" s="37" t="str">
        <f t="shared" si="141"/>
        <v/>
      </c>
      <c r="N1815" s="37" t="str">
        <f t="shared" si="142"/>
        <v/>
      </c>
      <c r="O1815" s="37" t="str">
        <f t="shared" si="144"/>
        <v/>
      </c>
      <c r="P1815" s="37" t="str">
        <f t="shared" si="143"/>
        <v>19年月日</v>
      </c>
    </row>
    <row r="1816" spans="12:16" x14ac:dyDescent="0.4">
      <c r="L1816" s="37" t="str">
        <f t="shared" si="140"/>
        <v/>
      </c>
      <c r="M1816" s="37" t="str">
        <f t="shared" si="141"/>
        <v/>
      </c>
      <c r="N1816" s="37" t="str">
        <f t="shared" si="142"/>
        <v/>
      </c>
      <c r="O1816" s="37" t="str">
        <f t="shared" si="144"/>
        <v/>
      </c>
      <c r="P1816" s="37" t="str">
        <f t="shared" si="143"/>
        <v>19年月日</v>
      </c>
    </row>
    <row r="1817" spans="12:16" x14ac:dyDescent="0.4">
      <c r="L1817" s="37" t="str">
        <f t="shared" si="140"/>
        <v/>
      </c>
      <c r="M1817" s="37" t="str">
        <f t="shared" si="141"/>
        <v/>
      </c>
      <c r="N1817" s="37" t="str">
        <f t="shared" si="142"/>
        <v/>
      </c>
      <c r="O1817" s="37" t="str">
        <f t="shared" si="144"/>
        <v/>
      </c>
      <c r="P1817" s="37" t="str">
        <f t="shared" si="143"/>
        <v>19年月日</v>
      </c>
    </row>
    <row r="1818" spans="12:16" x14ac:dyDescent="0.4">
      <c r="L1818" s="37" t="str">
        <f t="shared" si="140"/>
        <v/>
      </c>
      <c r="M1818" s="37" t="str">
        <f t="shared" si="141"/>
        <v/>
      </c>
      <c r="N1818" s="37" t="str">
        <f t="shared" si="142"/>
        <v/>
      </c>
      <c r="O1818" s="37" t="str">
        <f t="shared" si="144"/>
        <v/>
      </c>
      <c r="P1818" s="37" t="str">
        <f t="shared" si="143"/>
        <v>19年月日</v>
      </c>
    </row>
    <row r="1819" spans="12:16" x14ac:dyDescent="0.4">
      <c r="L1819" s="37" t="str">
        <f t="shared" si="140"/>
        <v/>
      </c>
      <c r="M1819" s="37" t="str">
        <f t="shared" si="141"/>
        <v/>
      </c>
      <c r="N1819" s="37" t="str">
        <f t="shared" si="142"/>
        <v/>
      </c>
      <c r="O1819" s="37" t="str">
        <f t="shared" si="144"/>
        <v/>
      </c>
      <c r="P1819" s="37" t="str">
        <f t="shared" si="143"/>
        <v>19年月日</v>
      </c>
    </row>
    <row r="1820" spans="12:16" x14ac:dyDescent="0.4">
      <c r="L1820" s="37" t="str">
        <f t="shared" si="140"/>
        <v/>
      </c>
      <c r="M1820" s="37" t="str">
        <f t="shared" si="141"/>
        <v/>
      </c>
      <c r="N1820" s="37" t="str">
        <f t="shared" si="142"/>
        <v/>
      </c>
      <c r="O1820" s="37" t="str">
        <f t="shared" si="144"/>
        <v/>
      </c>
      <c r="P1820" s="37" t="str">
        <f t="shared" si="143"/>
        <v>19年月日</v>
      </c>
    </row>
    <row r="1821" spans="12:16" x14ac:dyDescent="0.4">
      <c r="L1821" s="37" t="str">
        <f t="shared" si="140"/>
        <v/>
      </c>
      <c r="M1821" s="37" t="str">
        <f t="shared" si="141"/>
        <v/>
      </c>
      <c r="N1821" s="37" t="str">
        <f t="shared" si="142"/>
        <v/>
      </c>
      <c r="O1821" s="37" t="str">
        <f t="shared" si="144"/>
        <v/>
      </c>
      <c r="P1821" s="37" t="str">
        <f t="shared" si="143"/>
        <v>19年月日</v>
      </c>
    </row>
    <row r="1822" spans="12:16" x14ac:dyDescent="0.4">
      <c r="L1822" s="37" t="str">
        <f t="shared" si="140"/>
        <v/>
      </c>
      <c r="M1822" s="37" t="str">
        <f t="shared" si="141"/>
        <v/>
      </c>
      <c r="N1822" s="37" t="str">
        <f t="shared" si="142"/>
        <v/>
      </c>
      <c r="O1822" s="37" t="str">
        <f t="shared" si="144"/>
        <v/>
      </c>
      <c r="P1822" s="37" t="str">
        <f t="shared" si="143"/>
        <v>19年月日</v>
      </c>
    </row>
    <row r="1823" spans="12:16" x14ac:dyDescent="0.4">
      <c r="L1823" s="37" t="str">
        <f t="shared" si="140"/>
        <v/>
      </c>
      <c r="M1823" s="37" t="str">
        <f t="shared" si="141"/>
        <v/>
      </c>
      <c r="N1823" s="37" t="str">
        <f t="shared" si="142"/>
        <v/>
      </c>
      <c r="O1823" s="37" t="str">
        <f t="shared" si="144"/>
        <v/>
      </c>
      <c r="P1823" s="37" t="str">
        <f t="shared" si="143"/>
        <v>19年月日</v>
      </c>
    </row>
    <row r="1824" spans="12:16" x14ac:dyDescent="0.4">
      <c r="L1824" s="37" t="str">
        <f t="shared" si="140"/>
        <v/>
      </c>
      <c r="M1824" s="37" t="str">
        <f t="shared" si="141"/>
        <v/>
      </c>
      <c r="N1824" s="37" t="str">
        <f t="shared" si="142"/>
        <v/>
      </c>
      <c r="O1824" s="37" t="str">
        <f t="shared" si="144"/>
        <v/>
      </c>
      <c r="P1824" s="37" t="str">
        <f t="shared" si="143"/>
        <v>19年月日</v>
      </c>
    </row>
    <row r="1825" spans="12:16" x14ac:dyDescent="0.4">
      <c r="L1825" s="37" t="str">
        <f t="shared" si="140"/>
        <v/>
      </c>
      <c r="M1825" s="37" t="str">
        <f t="shared" si="141"/>
        <v/>
      </c>
      <c r="N1825" s="37" t="str">
        <f t="shared" si="142"/>
        <v/>
      </c>
      <c r="O1825" s="37" t="str">
        <f t="shared" si="144"/>
        <v/>
      </c>
      <c r="P1825" s="37" t="str">
        <f t="shared" si="143"/>
        <v>19年月日</v>
      </c>
    </row>
    <row r="1826" spans="12:16" x14ac:dyDescent="0.4">
      <c r="L1826" s="37" t="str">
        <f t="shared" si="140"/>
        <v/>
      </c>
      <c r="M1826" s="37" t="str">
        <f t="shared" si="141"/>
        <v/>
      </c>
      <c r="N1826" s="37" t="str">
        <f t="shared" si="142"/>
        <v/>
      </c>
      <c r="O1826" s="37" t="str">
        <f t="shared" si="144"/>
        <v/>
      </c>
      <c r="P1826" s="37" t="str">
        <f t="shared" si="143"/>
        <v>19年月日</v>
      </c>
    </row>
    <row r="1827" spans="12:16" x14ac:dyDescent="0.4">
      <c r="L1827" s="37" t="str">
        <f t="shared" si="140"/>
        <v/>
      </c>
      <c r="M1827" s="37" t="str">
        <f t="shared" si="141"/>
        <v/>
      </c>
      <c r="N1827" s="37" t="str">
        <f t="shared" si="142"/>
        <v/>
      </c>
      <c r="O1827" s="37" t="str">
        <f t="shared" si="144"/>
        <v/>
      </c>
      <c r="P1827" s="37" t="str">
        <f t="shared" si="143"/>
        <v>19年月日</v>
      </c>
    </row>
    <row r="1828" spans="12:16" x14ac:dyDescent="0.4">
      <c r="L1828" s="37" t="str">
        <f t="shared" si="140"/>
        <v/>
      </c>
      <c r="M1828" s="37" t="str">
        <f t="shared" si="141"/>
        <v/>
      </c>
      <c r="N1828" s="37" t="str">
        <f t="shared" si="142"/>
        <v/>
      </c>
      <c r="O1828" s="37" t="str">
        <f t="shared" si="144"/>
        <v/>
      </c>
      <c r="P1828" s="37" t="str">
        <f t="shared" si="143"/>
        <v>19年月日</v>
      </c>
    </row>
    <row r="1829" spans="12:16" x14ac:dyDescent="0.4">
      <c r="L1829" s="37" t="str">
        <f t="shared" si="140"/>
        <v/>
      </c>
      <c r="M1829" s="37" t="str">
        <f t="shared" si="141"/>
        <v/>
      </c>
      <c r="N1829" s="37" t="str">
        <f t="shared" si="142"/>
        <v/>
      </c>
      <c r="O1829" s="37" t="str">
        <f t="shared" si="144"/>
        <v/>
      </c>
      <c r="P1829" s="37" t="str">
        <f t="shared" si="143"/>
        <v>19年月日</v>
      </c>
    </row>
    <row r="1830" spans="12:16" x14ac:dyDescent="0.4">
      <c r="L1830" s="37" t="str">
        <f t="shared" si="140"/>
        <v/>
      </c>
      <c r="M1830" s="37" t="str">
        <f t="shared" si="141"/>
        <v/>
      </c>
      <c r="N1830" s="37" t="str">
        <f t="shared" si="142"/>
        <v/>
      </c>
      <c r="O1830" s="37" t="str">
        <f t="shared" si="144"/>
        <v/>
      </c>
      <c r="P1830" s="37" t="str">
        <f t="shared" si="143"/>
        <v>19年月日</v>
      </c>
    </row>
    <row r="1831" spans="12:16" x14ac:dyDescent="0.4">
      <c r="L1831" s="37" t="str">
        <f t="shared" si="140"/>
        <v/>
      </c>
      <c r="M1831" s="37" t="str">
        <f t="shared" si="141"/>
        <v/>
      </c>
      <c r="N1831" s="37" t="str">
        <f t="shared" si="142"/>
        <v/>
      </c>
      <c r="O1831" s="37" t="str">
        <f t="shared" si="144"/>
        <v/>
      </c>
      <c r="P1831" s="37" t="str">
        <f t="shared" si="143"/>
        <v>19年月日</v>
      </c>
    </row>
    <row r="1832" spans="12:16" x14ac:dyDescent="0.4">
      <c r="L1832" s="37" t="str">
        <f t="shared" si="140"/>
        <v/>
      </c>
      <c r="M1832" s="37" t="str">
        <f t="shared" si="141"/>
        <v/>
      </c>
      <c r="N1832" s="37" t="str">
        <f t="shared" si="142"/>
        <v/>
      </c>
      <c r="O1832" s="37" t="str">
        <f t="shared" si="144"/>
        <v/>
      </c>
      <c r="P1832" s="37" t="str">
        <f t="shared" si="143"/>
        <v>19年月日</v>
      </c>
    </row>
    <row r="1833" spans="12:16" x14ac:dyDescent="0.4">
      <c r="L1833" s="37" t="str">
        <f t="shared" si="140"/>
        <v/>
      </c>
      <c r="M1833" s="37" t="str">
        <f t="shared" si="141"/>
        <v/>
      </c>
      <c r="N1833" s="37" t="str">
        <f t="shared" si="142"/>
        <v/>
      </c>
      <c r="O1833" s="37" t="str">
        <f t="shared" si="144"/>
        <v/>
      </c>
      <c r="P1833" s="37" t="str">
        <f t="shared" si="143"/>
        <v>19年月日</v>
      </c>
    </row>
    <row r="1834" spans="12:16" x14ac:dyDescent="0.4">
      <c r="L1834" s="37" t="str">
        <f t="shared" si="140"/>
        <v/>
      </c>
      <c r="M1834" s="37" t="str">
        <f t="shared" si="141"/>
        <v/>
      </c>
      <c r="N1834" s="37" t="str">
        <f t="shared" si="142"/>
        <v/>
      </c>
      <c r="O1834" s="37" t="str">
        <f t="shared" si="144"/>
        <v/>
      </c>
      <c r="P1834" s="37" t="str">
        <f t="shared" si="143"/>
        <v>19年月日</v>
      </c>
    </row>
    <row r="1835" spans="12:16" x14ac:dyDescent="0.4">
      <c r="L1835" s="37" t="str">
        <f t="shared" si="140"/>
        <v/>
      </c>
      <c r="M1835" s="37" t="str">
        <f t="shared" si="141"/>
        <v/>
      </c>
      <c r="N1835" s="37" t="str">
        <f t="shared" si="142"/>
        <v/>
      </c>
      <c r="O1835" s="37" t="str">
        <f t="shared" si="144"/>
        <v/>
      </c>
      <c r="P1835" s="37" t="str">
        <f t="shared" si="143"/>
        <v>19年月日</v>
      </c>
    </row>
    <row r="1836" spans="12:16" x14ac:dyDescent="0.4">
      <c r="L1836" s="37" t="str">
        <f t="shared" si="140"/>
        <v/>
      </c>
      <c r="M1836" s="37" t="str">
        <f t="shared" si="141"/>
        <v/>
      </c>
      <c r="N1836" s="37" t="str">
        <f t="shared" si="142"/>
        <v/>
      </c>
      <c r="O1836" s="37" t="str">
        <f t="shared" si="144"/>
        <v/>
      </c>
      <c r="P1836" s="37" t="str">
        <f t="shared" si="143"/>
        <v>19年月日</v>
      </c>
    </row>
    <row r="1837" spans="12:16" x14ac:dyDescent="0.4">
      <c r="L1837" s="37" t="str">
        <f t="shared" si="140"/>
        <v/>
      </c>
      <c r="M1837" s="37" t="str">
        <f t="shared" si="141"/>
        <v/>
      </c>
      <c r="N1837" s="37" t="str">
        <f t="shared" si="142"/>
        <v/>
      </c>
      <c r="O1837" s="37" t="str">
        <f t="shared" si="144"/>
        <v/>
      </c>
      <c r="P1837" s="37" t="str">
        <f t="shared" si="143"/>
        <v>19年月日</v>
      </c>
    </row>
    <row r="1838" spans="12:16" x14ac:dyDescent="0.4">
      <c r="L1838" s="37" t="str">
        <f t="shared" si="140"/>
        <v/>
      </c>
      <c r="M1838" s="37" t="str">
        <f t="shared" si="141"/>
        <v/>
      </c>
      <c r="N1838" s="37" t="str">
        <f t="shared" si="142"/>
        <v/>
      </c>
      <c r="O1838" s="37" t="str">
        <f t="shared" si="144"/>
        <v/>
      </c>
      <c r="P1838" s="37" t="str">
        <f t="shared" si="143"/>
        <v>19年月日</v>
      </c>
    </row>
    <row r="1839" spans="12:16" x14ac:dyDescent="0.4">
      <c r="L1839" s="37" t="str">
        <f t="shared" si="140"/>
        <v/>
      </c>
      <c r="M1839" s="37" t="str">
        <f t="shared" si="141"/>
        <v/>
      </c>
      <c r="N1839" s="37" t="str">
        <f t="shared" si="142"/>
        <v/>
      </c>
      <c r="O1839" s="37" t="str">
        <f t="shared" si="144"/>
        <v/>
      </c>
      <c r="P1839" s="37" t="str">
        <f t="shared" si="143"/>
        <v>19年月日</v>
      </c>
    </row>
    <row r="1840" spans="12:16" x14ac:dyDescent="0.4">
      <c r="L1840" s="37" t="str">
        <f t="shared" si="140"/>
        <v/>
      </c>
      <c r="M1840" s="37" t="str">
        <f t="shared" si="141"/>
        <v/>
      </c>
      <c r="N1840" s="37" t="str">
        <f t="shared" si="142"/>
        <v/>
      </c>
      <c r="O1840" s="37" t="str">
        <f t="shared" si="144"/>
        <v/>
      </c>
      <c r="P1840" s="37" t="str">
        <f t="shared" si="143"/>
        <v>19年月日</v>
      </c>
    </row>
    <row r="1841" spans="12:16" x14ac:dyDescent="0.4">
      <c r="L1841" s="37" t="str">
        <f t="shared" si="140"/>
        <v/>
      </c>
      <c r="M1841" s="37" t="str">
        <f t="shared" si="141"/>
        <v/>
      </c>
      <c r="N1841" s="37" t="str">
        <f t="shared" si="142"/>
        <v/>
      </c>
      <c r="O1841" s="37" t="str">
        <f t="shared" si="144"/>
        <v/>
      </c>
      <c r="P1841" s="37" t="str">
        <f t="shared" si="143"/>
        <v>19年月日</v>
      </c>
    </row>
    <row r="1842" spans="12:16" x14ac:dyDescent="0.4">
      <c r="L1842" s="37" t="str">
        <f t="shared" si="140"/>
        <v/>
      </c>
      <c r="M1842" s="37" t="str">
        <f t="shared" si="141"/>
        <v/>
      </c>
      <c r="N1842" s="37" t="str">
        <f t="shared" si="142"/>
        <v/>
      </c>
      <c r="O1842" s="37" t="str">
        <f t="shared" si="144"/>
        <v/>
      </c>
      <c r="P1842" s="37" t="str">
        <f t="shared" si="143"/>
        <v>19年月日</v>
      </c>
    </row>
    <row r="1843" spans="12:16" x14ac:dyDescent="0.4">
      <c r="L1843" s="37" t="str">
        <f t="shared" si="140"/>
        <v/>
      </c>
      <c r="M1843" s="37" t="str">
        <f t="shared" si="141"/>
        <v/>
      </c>
      <c r="N1843" s="37" t="str">
        <f t="shared" si="142"/>
        <v/>
      </c>
      <c r="O1843" s="37" t="str">
        <f t="shared" si="144"/>
        <v/>
      </c>
      <c r="P1843" s="37" t="str">
        <f t="shared" si="143"/>
        <v>19年月日</v>
      </c>
    </row>
    <row r="1844" spans="12:16" x14ac:dyDescent="0.4">
      <c r="L1844" s="37" t="str">
        <f t="shared" si="140"/>
        <v/>
      </c>
      <c r="M1844" s="37" t="str">
        <f t="shared" si="141"/>
        <v/>
      </c>
      <c r="N1844" s="37" t="str">
        <f t="shared" si="142"/>
        <v/>
      </c>
      <c r="O1844" s="37" t="str">
        <f t="shared" si="144"/>
        <v/>
      </c>
      <c r="P1844" s="37" t="str">
        <f t="shared" si="143"/>
        <v>19年月日</v>
      </c>
    </row>
    <row r="1845" spans="12:16" x14ac:dyDescent="0.4">
      <c r="L1845" s="37" t="str">
        <f t="shared" si="140"/>
        <v/>
      </c>
      <c r="M1845" s="37" t="str">
        <f t="shared" si="141"/>
        <v/>
      </c>
      <c r="N1845" s="37" t="str">
        <f t="shared" si="142"/>
        <v/>
      </c>
      <c r="O1845" s="37" t="str">
        <f t="shared" si="144"/>
        <v/>
      </c>
      <c r="P1845" s="37" t="str">
        <f t="shared" si="143"/>
        <v>19年月日</v>
      </c>
    </row>
    <row r="1846" spans="12:16" x14ac:dyDescent="0.4">
      <c r="L1846" s="37" t="str">
        <f t="shared" si="140"/>
        <v/>
      </c>
      <c r="M1846" s="37" t="str">
        <f t="shared" si="141"/>
        <v/>
      </c>
      <c r="N1846" s="37" t="str">
        <f t="shared" si="142"/>
        <v/>
      </c>
      <c r="O1846" s="37" t="str">
        <f t="shared" si="144"/>
        <v/>
      </c>
      <c r="P1846" s="37" t="str">
        <f t="shared" si="143"/>
        <v>19年月日</v>
      </c>
    </row>
    <row r="1847" spans="12:16" x14ac:dyDescent="0.4">
      <c r="L1847" s="37" t="str">
        <f t="shared" si="140"/>
        <v/>
      </c>
      <c r="M1847" s="37" t="str">
        <f t="shared" si="141"/>
        <v/>
      </c>
      <c r="N1847" s="37" t="str">
        <f t="shared" si="142"/>
        <v/>
      </c>
      <c r="O1847" s="37" t="str">
        <f t="shared" si="144"/>
        <v/>
      </c>
      <c r="P1847" s="37" t="str">
        <f t="shared" si="143"/>
        <v>19年月日</v>
      </c>
    </row>
    <row r="1848" spans="12:16" x14ac:dyDescent="0.4">
      <c r="L1848" s="37" t="str">
        <f t="shared" si="140"/>
        <v/>
      </c>
      <c r="M1848" s="37" t="str">
        <f t="shared" si="141"/>
        <v/>
      </c>
      <c r="N1848" s="37" t="str">
        <f t="shared" si="142"/>
        <v/>
      </c>
      <c r="O1848" s="37" t="str">
        <f t="shared" si="144"/>
        <v/>
      </c>
      <c r="P1848" s="37" t="str">
        <f t="shared" si="143"/>
        <v>19年月日</v>
      </c>
    </row>
    <row r="1849" spans="12:16" x14ac:dyDescent="0.4">
      <c r="L1849" s="37" t="str">
        <f t="shared" si="140"/>
        <v/>
      </c>
      <c r="M1849" s="37" t="str">
        <f t="shared" si="141"/>
        <v/>
      </c>
      <c r="N1849" s="37" t="str">
        <f t="shared" si="142"/>
        <v/>
      </c>
      <c r="O1849" s="37" t="str">
        <f t="shared" si="144"/>
        <v/>
      </c>
      <c r="P1849" s="37" t="str">
        <f t="shared" si="143"/>
        <v>19年月日</v>
      </c>
    </row>
    <row r="1850" spans="12:16" x14ac:dyDescent="0.4">
      <c r="L1850" s="37" t="str">
        <f t="shared" si="140"/>
        <v/>
      </c>
      <c r="M1850" s="37" t="str">
        <f t="shared" si="141"/>
        <v/>
      </c>
      <c r="N1850" s="37" t="str">
        <f t="shared" si="142"/>
        <v/>
      </c>
      <c r="O1850" s="37" t="str">
        <f t="shared" si="144"/>
        <v/>
      </c>
      <c r="P1850" s="37" t="str">
        <f t="shared" si="143"/>
        <v>19年月日</v>
      </c>
    </row>
    <row r="1851" spans="12:16" x14ac:dyDescent="0.4">
      <c r="L1851" s="37" t="str">
        <f t="shared" si="140"/>
        <v/>
      </c>
      <c r="M1851" s="37" t="str">
        <f t="shared" si="141"/>
        <v/>
      </c>
      <c r="N1851" s="37" t="str">
        <f t="shared" si="142"/>
        <v/>
      </c>
      <c r="O1851" s="37" t="str">
        <f t="shared" si="144"/>
        <v/>
      </c>
      <c r="P1851" s="37" t="str">
        <f t="shared" si="143"/>
        <v>19年月日</v>
      </c>
    </row>
    <row r="1852" spans="12:16" x14ac:dyDescent="0.4">
      <c r="L1852" s="37" t="str">
        <f t="shared" si="140"/>
        <v/>
      </c>
      <c r="M1852" s="37" t="str">
        <f t="shared" si="141"/>
        <v/>
      </c>
      <c r="N1852" s="37" t="str">
        <f t="shared" si="142"/>
        <v/>
      </c>
      <c r="O1852" s="37" t="str">
        <f t="shared" si="144"/>
        <v/>
      </c>
      <c r="P1852" s="37" t="str">
        <f t="shared" si="143"/>
        <v>19年月日</v>
      </c>
    </row>
    <row r="1853" spans="12:16" x14ac:dyDescent="0.4">
      <c r="L1853" s="37" t="str">
        <f t="shared" si="140"/>
        <v/>
      </c>
      <c r="M1853" s="37" t="str">
        <f t="shared" si="141"/>
        <v/>
      </c>
      <c r="N1853" s="37" t="str">
        <f t="shared" si="142"/>
        <v/>
      </c>
      <c r="O1853" s="37" t="str">
        <f t="shared" si="144"/>
        <v/>
      </c>
      <c r="P1853" s="37" t="str">
        <f t="shared" si="143"/>
        <v>19年月日</v>
      </c>
    </row>
    <row r="1854" spans="12:16" x14ac:dyDescent="0.4">
      <c r="L1854" s="37" t="str">
        <f t="shared" si="140"/>
        <v/>
      </c>
      <c r="M1854" s="37" t="str">
        <f t="shared" si="141"/>
        <v/>
      </c>
      <c r="N1854" s="37" t="str">
        <f t="shared" si="142"/>
        <v/>
      </c>
      <c r="O1854" s="37" t="str">
        <f t="shared" si="144"/>
        <v/>
      </c>
      <c r="P1854" s="37" t="str">
        <f t="shared" si="143"/>
        <v>19年月日</v>
      </c>
    </row>
    <row r="1855" spans="12:16" x14ac:dyDescent="0.4">
      <c r="L1855" s="37" t="str">
        <f t="shared" si="140"/>
        <v/>
      </c>
      <c r="M1855" s="37" t="str">
        <f t="shared" si="141"/>
        <v/>
      </c>
      <c r="N1855" s="37" t="str">
        <f t="shared" si="142"/>
        <v/>
      </c>
      <c r="O1855" s="37" t="str">
        <f t="shared" si="144"/>
        <v/>
      </c>
      <c r="P1855" s="37" t="str">
        <f t="shared" si="143"/>
        <v>19年月日</v>
      </c>
    </row>
    <row r="1856" spans="12:16" x14ac:dyDescent="0.4">
      <c r="L1856" s="37" t="str">
        <f t="shared" si="140"/>
        <v/>
      </c>
      <c r="M1856" s="37" t="str">
        <f t="shared" si="141"/>
        <v/>
      </c>
      <c r="N1856" s="37" t="str">
        <f t="shared" si="142"/>
        <v/>
      </c>
      <c r="O1856" s="37" t="str">
        <f t="shared" si="144"/>
        <v/>
      </c>
      <c r="P1856" s="37" t="str">
        <f t="shared" si="143"/>
        <v>19年月日</v>
      </c>
    </row>
    <row r="1857" spans="12:16" x14ac:dyDescent="0.4">
      <c r="L1857" s="37" t="str">
        <f t="shared" si="140"/>
        <v/>
      </c>
      <c r="M1857" s="37" t="str">
        <f t="shared" si="141"/>
        <v/>
      </c>
      <c r="N1857" s="37" t="str">
        <f t="shared" si="142"/>
        <v/>
      </c>
      <c r="O1857" s="37" t="str">
        <f t="shared" si="144"/>
        <v/>
      </c>
      <c r="P1857" s="37" t="str">
        <f t="shared" si="143"/>
        <v>19年月日</v>
      </c>
    </row>
    <row r="1858" spans="12:16" x14ac:dyDescent="0.4">
      <c r="L1858" s="37" t="str">
        <f t="shared" si="140"/>
        <v/>
      </c>
      <c r="M1858" s="37" t="str">
        <f t="shared" si="141"/>
        <v/>
      </c>
      <c r="N1858" s="37" t="str">
        <f t="shared" si="142"/>
        <v/>
      </c>
      <c r="O1858" s="37" t="str">
        <f t="shared" si="144"/>
        <v/>
      </c>
      <c r="P1858" s="37" t="str">
        <f t="shared" si="143"/>
        <v>19年月日</v>
      </c>
    </row>
    <row r="1859" spans="12:16" x14ac:dyDescent="0.4">
      <c r="L1859" s="37" t="str">
        <f t="shared" ref="L1859:L1922" si="145">IF($A1859="","",$D1859&amp;" ("&amp;$G1859&amp;")")</f>
        <v/>
      </c>
      <c r="M1859" s="37" t="str">
        <f t="shared" ref="M1859:M1922" si="146">IF($A1859="","",LEFT($F1859,2))</f>
        <v/>
      </c>
      <c r="N1859" s="37" t="str">
        <f t="shared" ref="N1859:N1922" si="147">IF($A1859="","",$J1859&amp;" "&amp;$I1859&amp;" ("&amp;$M1859&amp;")")</f>
        <v/>
      </c>
      <c r="O1859" s="37" t="str">
        <f t="shared" si="144"/>
        <v/>
      </c>
      <c r="P1859" s="37" t="str">
        <f t="shared" ref="P1859:P1922" si="148">IF(LEFT($F1859,1)="0","20","19")&amp;LEFT($F1859,2)&amp;"年"&amp;MID($F1859,3,2)&amp;"月"&amp;RIGHT($F1859,2)&amp;"日"</f>
        <v>19年月日</v>
      </c>
    </row>
    <row r="1860" spans="12:16" x14ac:dyDescent="0.4">
      <c r="L1860" s="37" t="str">
        <f t="shared" si="145"/>
        <v/>
      </c>
      <c r="M1860" s="37" t="str">
        <f t="shared" si="146"/>
        <v/>
      </c>
      <c r="N1860" s="37" t="str">
        <f t="shared" si="147"/>
        <v/>
      </c>
      <c r="O1860" s="37" t="str">
        <f t="shared" ref="O1860:O1923" si="149">IF($A1860="","",$O1859+1)</f>
        <v/>
      </c>
      <c r="P1860" s="37" t="str">
        <f t="shared" si="148"/>
        <v>19年月日</v>
      </c>
    </row>
    <row r="1861" spans="12:16" x14ac:dyDescent="0.4">
      <c r="L1861" s="37" t="str">
        <f t="shared" si="145"/>
        <v/>
      </c>
      <c r="M1861" s="37" t="str">
        <f t="shared" si="146"/>
        <v/>
      </c>
      <c r="N1861" s="37" t="str">
        <f t="shared" si="147"/>
        <v/>
      </c>
      <c r="O1861" s="37" t="str">
        <f t="shared" si="149"/>
        <v/>
      </c>
      <c r="P1861" s="37" t="str">
        <f t="shared" si="148"/>
        <v>19年月日</v>
      </c>
    </row>
    <row r="1862" spans="12:16" x14ac:dyDescent="0.4">
      <c r="L1862" s="37" t="str">
        <f t="shared" si="145"/>
        <v/>
      </c>
      <c r="M1862" s="37" t="str">
        <f t="shared" si="146"/>
        <v/>
      </c>
      <c r="N1862" s="37" t="str">
        <f t="shared" si="147"/>
        <v/>
      </c>
      <c r="O1862" s="37" t="str">
        <f t="shared" si="149"/>
        <v/>
      </c>
      <c r="P1862" s="37" t="str">
        <f t="shared" si="148"/>
        <v>19年月日</v>
      </c>
    </row>
    <row r="1863" spans="12:16" x14ac:dyDescent="0.4">
      <c r="L1863" s="37" t="str">
        <f t="shared" si="145"/>
        <v/>
      </c>
      <c r="M1863" s="37" t="str">
        <f t="shared" si="146"/>
        <v/>
      </c>
      <c r="N1863" s="37" t="str">
        <f t="shared" si="147"/>
        <v/>
      </c>
      <c r="O1863" s="37" t="str">
        <f t="shared" si="149"/>
        <v/>
      </c>
      <c r="P1863" s="37" t="str">
        <f t="shared" si="148"/>
        <v>19年月日</v>
      </c>
    </row>
    <row r="1864" spans="12:16" x14ac:dyDescent="0.4">
      <c r="L1864" s="37" t="str">
        <f t="shared" si="145"/>
        <v/>
      </c>
      <c r="M1864" s="37" t="str">
        <f t="shared" si="146"/>
        <v/>
      </c>
      <c r="N1864" s="37" t="str">
        <f t="shared" si="147"/>
        <v/>
      </c>
      <c r="O1864" s="37" t="str">
        <f t="shared" si="149"/>
        <v/>
      </c>
      <c r="P1864" s="37" t="str">
        <f t="shared" si="148"/>
        <v>19年月日</v>
      </c>
    </row>
    <row r="1865" spans="12:16" x14ac:dyDescent="0.4">
      <c r="L1865" s="37" t="str">
        <f t="shared" si="145"/>
        <v/>
      </c>
      <c r="M1865" s="37" t="str">
        <f t="shared" si="146"/>
        <v/>
      </c>
      <c r="N1865" s="37" t="str">
        <f t="shared" si="147"/>
        <v/>
      </c>
      <c r="O1865" s="37" t="str">
        <f t="shared" si="149"/>
        <v/>
      </c>
      <c r="P1865" s="37" t="str">
        <f t="shared" si="148"/>
        <v>19年月日</v>
      </c>
    </row>
    <row r="1866" spans="12:16" x14ac:dyDescent="0.4">
      <c r="L1866" s="37" t="str">
        <f t="shared" si="145"/>
        <v/>
      </c>
      <c r="M1866" s="37" t="str">
        <f t="shared" si="146"/>
        <v/>
      </c>
      <c r="N1866" s="37" t="str">
        <f t="shared" si="147"/>
        <v/>
      </c>
      <c r="O1866" s="37" t="str">
        <f t="shared" si="149"/>
        <v/>
      </c>
      <c r="P1866" s="37" t="str">
        <f t="shared" si="148"/>
        <v>19年月日</v>
      </c>
    </row>
    <row r="1867" spans="12:16" x14ac:dyDescent="0.4">
      <c r="L1867" s="37" t="str">
        <f t="shared" si="145"/>
        <v/>
      </c>
      <c r="M1867" s="37" t="str">
        <f t="shared" si="146"/>
        <v/>
      </c>
      <c r="N1867" s="37" t="str">
        <f t="shared" si="147"/>
        <v/>
      </c>
      <c r="O1867" s="37" t="str">
        <f t="shared" si="149"/>
        <v/>
      </c>
      <c r="P1867" s="37" t="str">
        <f t="shared" si="148"/>
        <v>19年月日</v>
      </c>
    </row>
    <row r="1868" spans="12:16" x14ac:dyDescent="0.4">
      <c r="L1868" s="37" t="str">
        <f t="shared" si="145"/>
        <v/>
      </c>
      <c r="M1868" s="37" t="str">
        <f t="shared" si="146"/>
        <v/>
      </c>
      <c r="N1868" s="37" t="str">
        <f t="shared" si="147"/>
        <v/>
      </c>
      <c r="O1868" s="37" t="str">
        <f t="shared" si="149"/>
        <v/>
      </c>
      <c r="P1868" s="37" t="str">
        <f t="shared" si="148"/>
        <v>19年月日</v>
      </c>
    </row>
    <row r="1869" spans="12:16" x14ac:dyDescent="0.4">
      <c r="L1869" s="37" t="str">
        <f t="shared" si="145"/>
        <v/>
      </c>
      <c r="M1869" s="37" t="str">
        <f t="shared" si="146"/>
        <v/>
      </c>
      <c r="N1869" s="37" t="str">
        <f t="shared" si="147"/>
        <v/>
      </c>
      <c r="O1869" s="37" t="str">
        <f t="shared" si="149"/>
        <v/>
      </c>
      <c r="P1869" s="37" t="str">
        <f t="shared" si="148"/>
        <v>19年月日</v>
      </c>
    </row>
    <row r="1870" spans="12:16" x14ac:dyDescent="0.4">
      <c r="L1870" s="37" t="str">
        <f t="shared" si="145"/>
        <v/>
      </c>
      <c r="M1870" s="37" t="str">
        <f t="shared" si="146"/>
        <v/>
      </c>
      <c r="N1870" s="37" t="str">
        <f t="shared" si="147"/>
        <v/>
      </c>
      <c r="O1870" s="37" t="str">
        <f t="shared" si="149"/>
        <v/>
      </c>
      <c r="P1870" s="37" t="str">
        <f t="shared" si="148"/>
        <v>19年月日</v>
      </c>
    </row>
    <row r="1871" spans="12:16" x14ac:dyDescent="0.4">
      <c r="L1871" s="37" t="str">
        <f t="shared" si="145"/>
        <v/>
      </c>
      <c r="M1871" s="37" t="str">
        <f t="shared" si="146"/>
        <v/>
      </c>
      <c r="N1871" s="37" t="str">
        <f t="shared" si="147"/>
        <v/>
      </c>
      <c r="O1871" s="37" t="str">
        <f t="shared" si="149"/>
        <v/>
      </c>
      <c r="P1871" s="37" t="str">
        <f t="shared" si="148"/>
        <v>19年月日</v>
      </c>
    </row>
    <row r="1872" spans="12:16" x14ac:dyDescent="0.4">
      <c r="L1872" s="37" t="str">
        <f t="shared" si="145"/>
        <v/>
      </c>
      <c r="M1872" s="37" t="str">
        <f t="shared" si="146"/>
        <v/>
      </c>
      <c r="N1872" s="37" t="str">
        <f t="shared" si="147"/>
        <v/>
      </c>
      <c r="O1872" s="37" t="str">
        <f t="shared" si="149"/>
        <v/>
      </c>
      <c r="P1872" s="37" t="str">
        <f t="shared" si="148"/>
        <v>19年月日</v>
      </c>
    </row>
    <row r="1873" spans="12:16" x14ac:dyDescent="0.4">
      <c r="L1873" s="37" t="str">
        <f t="shared" si="145"/>
        <v/>
      </c>
      <c r="M1873" s="37" t="str">
        <f t="shared" si="146"/>
        <v/>
      </c>
      <c r="N1873" s="37" t="str">
        <f t="shared" si="147"/>
        <v/>
      </c>
      <c r="O1873" s="37" t="str">
        <f t="shared" si="149"/>
        <v/>
      </c>
      <c r="P1873" s="37" t="str">
        <f t="shared" si="148"/>
        <v>19年月日</v>
      </c>
    </row>
    <row r="1874" spans="12:16" x14ac:dyDescent="0.4">
      <c r="L1874" s="37" t="str">
        <f t="shared" si="145"/>
        <v/>
      </c>
      <c r="M1874" s="37" t="str">
        <f t="shared" si="146"/>
        <v/>
      </c>
      <c r="N1874" s="37" t="str">
        <f t="shared" si="147"/>
        <v/>
      </c>
      <c r="O1874" s="37" t="str">
        <f t="shared" si="149"/>
        <v/>
      </c>
      <c r="P1874" s="37" t="str">
        <f t="shared" si="148"/>
        <v>19年月日</v>
      </c>
    </row>
    <row r="1875" spans="12:16" x14ac:dyDescent="0.4">
      <c r="L1875" s="37" t="str">
        <f t="shared" si="145"/>
        <v/>
      </c>
      <c r="M1875" s="37" t="str">
        <f t="shared" si="146"/>
        <v/>
      </c>
      <c r="N1875" s="37" t="str">
        <f t="shared" si="147"/>
        <v/>
      </c>
      <c r="O1875" s="37" t="str">
        <f t="shared" si="149"/>
        <v/>
      </c>
      <c r="P1875" s="37" t="str">
        <f t="shared" si="148"/>
        <v>19年月日</v>
      </c>
    </row>
    <row r="1876" spans="12:16" x14ac:dyDescent="0.4">
      <c r="L1876" s="37" t="str">
        <f t="shared" si="145"/>
        <v/>
      </c>
      <c r="M1876" s="37" t="str">
        <f t="shared" si="146"/>
        <v/>
      </c>
      <c r="N1876" s="37" t="str">
        <f t="shared" si="147"/>
        <v/>
      </c>
      <c r="O1876" s="37" t="str">
        <f t="shared" si="149"/>
        <v/>
      </c>
      <c r="P1876" s="37" t="str">
        <f t="shared" si="148"/>
        <v>19年月日</v>
      </c>
    </row>
    <row r="1877" spans="12:16" x14ac:dyDescent="0.4">
      <c r="L1877" s="37" t="str">
        <f t="shared" si="145"/>
        <v/>
      </c>
      <c r="M1877" s="37" t="str">
        <f t="shared" si="146"/>
        <v/>
      </c>
      <c r="N1877" s="37" t="str">
        <f t="shared" si="147"/>
        <v/>
      </c>
      <c r="O1877" s="37" t="str">
        <f t="shared" si="149"/>
        <v/>
      </c>
      <c r="P1877" s="37" t="str">
        <f t="shared" si="148"/>
        <v>19年月日</v>
      </c>
    </row>
    <row r="1878" spans="12:16" x14ac:dyDescent="0.4">
      <c r="L1878" s="37" t="str">
        <f t="shared" si="145"/>
        <v/>
      </c>
      <c r="M1878" s="37" t="str">
        <f t="shared" si="146"/>
        <v/>
      </c>
      <c r="N1878" s="37" t="str">
        <f t="shared" si="147"/>
        <v/>
      </c>
      <c r="O1878" s="37" t="str">
        <f t="shared" si="149"/>
        <v/>
      </c>
      <c r="P1878" s="37" t="str">
        <f t="shared" si="148"/>
        <v>19年月日</v>
      </c>
    </row>
    <row r="1879" spans="12:16" x14ac:dyDescent="0.4">
      <c r="L1879" s="37" t="str">
        <f t="shared" si="145"/>
        <v/>
      </c>
      <c r="M1879" s="37" t="str">
        <f t="shared" si="146"/>
        <v/>
      </c>
      <c r="N1879" s="37" t="str">
        <f t="shared" si="147"/>
        <v/>
      </c>
      <c r="O1879" s="37" t="str">
        <f t="shared" si="149"/>
        <v/>
      </c>
      <c r="P1879" s="37" t="str">
        <f t="shared" si="148"/>
        <v>19年月日</v>
      </c>
    </row>
    <row r="1880" spans="12:16" x14ac:dyDescent="0.4">
      <c r="L1880" s="37" t="str">
        <f t="shared" si="145"/>
        <v/>
      </c>
      <c r="M1880" s="37" t="str">
        <f t="shared" si="146"/>
        <v/>
      </c>
      <c r="N1880" s="37" t="str">
        <f t="shared" si="147"/>
        <v/>
      </c>
      <c r="O1880" s="37" t="str">
        <f t="shared" si="149"/>
        <v/>
      </c>
      <c r="P1880" s="37" t="str">
        <f t="shared" si="148"/>
        <v>19年月日</v>
      </c>
    </row>
    <row r="1881" spans="12:16" x14ac:dyDescent="0.4">
      <c r="L1881" s="37" t="str">
        <f t="shared" si="145"/>
        <v/>
      </c>
      <c r="M1881" s="37" t="str">
        <f t="shared" si="146"/>
        <v/>
      </c>
      <c r="N1881" s="37" t="str">
        <f t="shared" si="147"/>
        <v/>
      </c>
      <c r="O1881" s="37" t="str">
        <f t="shared" si="149"/>
        <v/>
      </c>
      <c r="P1881" s="37" t="str">
        <f t="shared" si="148"/>
        <v>19年月日</v>
      </c>
    </row>
    <row r="1882" spans="12:16" x14ac:dyDescent="0.4">
      <c r="L1882" s="37" t="str">
        <f t="shared" si="145"/>
        <v/>
      </c>
      <c r="M1882" s="37" t="str">
        <f t="shared" si="146"/>
        <v/>
      </c>
      <c r="N1882" s="37" t="str">
        <f t="shared" si="147"/>
        <v/>
      </c>
      <c r="O1882" s="37" t="str">
        <f t="shared" si="149"/>
        <v/>
      </c>
      <c r="P1882" s="37" t="str">
        <f t="shared" si="148"/>
        <v>19年月日</v>
      </c>
    </row>
    <row r="1883" spans="12:16" x14ac:dyDescent="0.4">
      <c r="L1883" s="37" t="str">
        <f t="shared" si="145"/>
        <v/>
      </c>
      <c r="M1883" s="37" t="str">
        <f t="shared" si="146"/>
        <v/>
      </c>
      <c r="N1883" s="37" t="str">
        <f t="shared" si="147"/>
        <v/>
      </c>
      <c r="O1883" s="37" t="str">
        <f t="shared" si="149"/>
        <v/>
      </c>
      <c r="P1883" s="37" t="str">
        <f t="shared" si="148"/>
        <v>19年月日</v>
      </c>
    </row>
    <row r="1884" spans="12:16" x14ac:dyDescent="0.4">
      <c r="L1884" s="37" t="str">
        <f t="shared" si="145"/>
        <v/>
      </c>
      <c r="M1884" s="37" t="str">
        <f t="shared" si="146"/>
        <v/>
      </c>
      <c r="N1884" s="37" t="str">
        <f t="shared" si="147"/>
        <v/>
      </c>
      <c r="O1884" s="37" t="str">
        <f t="shared" si="149"/>
        <v/>
      </c>
      <c r="P1884" s="37" t="str">
        <f t="shared" si="148"/>
        <v>19年月日</v>
      </c>
    </row>
    <row r="1885" spans="12:16" x14ac:dyDescent="0.4">
      <c r="L1885" s="37" t="str">
        <f t="shared" si="145"/>
        <v/>
      </c>
      <c r="M1885" s="37" t="str">
        <f t="shared" si="146"/>
        <v/>
      </c>
      <c r="N1885" s="37" t="str">
        <f t="shared" si="147"/>
        <v/>
      </c>
      <c r="O1885" s="37" t="str">
        <f t="shared" si="149"/>
        <v/>
      </c>
      <c r="P1885" s="37" t="str">
        <f t="shared" si="148"/>
        <v>19年月日</v>
      </c>
    </row>
    <row r="1886" spans="12:16" x14ac:dyDescent="0.4">
      <c r="L1886" s="37" t="str">
        <f t="shared" si="145"/>
        <v/>
      </c>
      <c r="M1886" s="37" t="str">
        <f t="shared" si="146"/>
        <v/>
      </c>
      <c r="N1886" s="37" t="str">
        <f t="shared" si="147"/>
        <v/>
      </c>
      <c r="O1886" s="37" t="str">
        <f t="shared" si="149"/>
        <v/>
      </c>
      <c r="P1886" s="37" t="str">
        <f t="shared" si="148"/>
        <v>19年月日</v>
      </c>
    </row>
    <row r="1887" spans="12:16" x14ac:dyDescent="0.4">
      <c r="L1887" s="37" t="str">
        <f t="shared" si="145"/>
        <v/>
      </c>
      <c r="M1887" s="37" t="str">
        <f t="shared" si="146"/>
        <v/>
      </c>
      <c r="N1887" s="37" t="str">
        <f t="shared" si="147"/>
        <v/>
      </c>
      <c r="O1887" s="37" t="str">
        <f t="shared" si="149"/>
        <v/>
      </c>
      <c r="P1887" s="37" t="str">
        <f t="shared" si="148"/>
        <v>19年月日</v>
      </c>
    </row>
    <row r="1888" spans="12:16" x14ac:dyDescent="0.4">
      <c r="L1888" s="37" t="str">
        <f t="shared" si="145"/>
        <v/>
      </c>
      <c r="M1888" s="37" t="str">
        <f t="shared" si="146"/>
        <v/>
      </c>
      <c r="N1888" s="37" t="str">
        <f t="shared" si="147"/>
        <v/>
      </c>
      <c r="O1888" s="37" t="str">
        <f t="shared" si="149"/>
        <v/>
      </c>
      <c r="P1888" s="37" t="str">
        <f t="shared" si="148"/>
        <v>19年月日</v>
      </c>
    </row>
    <row r="1889" spans="12:16" x14ac:dyDescent="0.4">
      <c r="L1889" s="37" t="str">
        <f t="shared" si="145"/>
        <v/>
      </c>
      <c r="M1889" s="37" t="str">
        <f t="shared" si="146"/>
        <v/>
      </c>
      <c r="N1889" s="37" t="str">
        <f t="shared" si="147"/>
        <v/>
      </c>
      <c r="O1889" s="37" t="str">
        <f t="shared" si="149"/>
        <v/>
      </c>
      <c r="P1889" s="37" t="str">
        <f t="shared" si="148"/>
        <v>19年月日</v>
      </c>
    </row>
    <row r="1890" spans="12:16" x14ac:dyDescent="0.4">
      <c r="L1890" s="37" t="str">
        <f t="shared" si="145"/>
        <v/>
      </c>
      <c r="M1890" s="37" t="str">
        <f t="shared" si="146"/>
        <v/>
      </c>
      <c r="N1890" s="37" t="str">
        <f t="shared" si="147"/>
        <v/>
      </c>
      <c r="O1890" s="37" t="str">
        <f t="shared" si="149"/>
        <v/>
      </c>
      <c r="P1890" s="37" t="str">
        <f t="shared" si="148"/>
        <v>19年月日</v>
      </c>
    </row>
    <row r="1891" spans="12:16" x14ac:dyDescent="0.4">
      <c r="L1891" s="37" t="str">
        <f t="shared" si="145"/>
        <v/>
      </c>
      <c r="M1891" s="37" t="str">
        <f t="shared" si="146"/>
        <v/>
      </c>
      <c r="N1891" s="37" t="str">
        <f t="shared" si="147"/>
        <v/>
      </c>
      <c r="O1891" s="37" t="str">
        <f t="shared" si="149"/>
        <v/>
      </c>
      <c r="P1891" s="37" t="str">
        <f t="shared" si="148"/>
        <v>19年月日</v>
      </c>
    </row>
    <row r="1892" spans="12:16" x14ac:dyDescent="0.4">
      <c r="L1892" s="37" t="str">
        <f t="shared" si="145"/>
        <v/>
      </c>
      <c r="M1892" s="37" t="str">
        <f t="shared" si="146"/>
        <v/>
      </c>
      <c r="N1892" s="37" t="str">
        <f t="shared" si="147"/>
        <v/>
      </c>
      <c r="O1892" s="37" t="str">
        <f t="shared" si="149"/>
        <v/>
      </c>
      <c r="P1892" s="37" t="str">
        <f t="shared" si="148"/>
        <v>19年月日</v>
      </c>
    </row>
    <row r="1893" spans="12:16" x14ac:dyDescent="0.4">
      <c r="L1893" s="37" t="str">
        <f t="shared" si="145"/>
        <v/>
      </c>
      <c r="M1893" s="37" t="str">
        <f t="shared" si="146"/>
        <v/>
      </c>
      <c r="N1893" s="37" t="str">
        <f t="shared" si="147"/>
        <v/>
      </c>
      <c r="O1893" s="37" t="str">
        <f t="shared" si="149"/>
        <v/>
      </c>
      <c r="P1893" s="37" t="str">
        <f t="shared" si="148"/>
        <v>19年月日</v>
      </c>
    </row>
    <row r="1894" spans="12:16" x14ac:dyDescent="0.4">
      <c r="L1894" s="37" t="str">
        <f t="shared" si="145"/>
        <v/>
      </c>
      <c r="M1894" s="37" t="str">
        <f t="shared" si="146"/>
        <v/>
      </c>
      <c r="N1894" s="37" t="str">
        <f t="shared" si="147"/>
        <v/>
      </c>
      <c r="O1894" s="37" t="str">
        <f t="shared" si="149"/>
        <v/>
      </c>
      <c r="P1894" s="37" t="str">
        <f t="shared" si="148"/>
        <v>19年月日</v>
      </c>
    </row>
    <row r="1895" spans="12:16" x14ac:dyDescent="0.4">
      <c r="L1895" s="37" t="str">
        <f t="shared" si="145"/>
        <v/>
      </c>
      <c r="M1895" s="37" t="str">
        <f t="shared" si="146"/>
        <v/>
      </c>
      <c r="N1895" s="37" t="str">
        <f t="shared" si="147"/>
        <v/>
      </c>
      <c r="O1895" s="37" t="str">
        <f t="shared" si="149"/>
        <v/>
      </c>
      <c r="P1895" s="37" t="str">
        <f t="shared" si="148"/>
        <v>19年月日</v>
      </c>
    </row>
    <row r="1896" spans="12:16" x14ac:dyDescent="0.4">
      <c r="L1896" s="37" t="str">
        <f t="shared" si="145"/>
        <v/>
      </c>
      <c r="M1896" s="37" t="str">
        <f t="shared" si="146"/>
        <v/>
      </c>
      <c r="N1896" s="37" t="str">
        <f t="shared" si="147"/>
        <v/>
      </c>
      <c r="O1896" s="37" t="str">
        <f t="shared" si="149"/>
        <v/>
      </c>
      <c r="P1896" s="37" t="str">
        <f t="shared" si="148"/>
        <v>19年月日</v>
      </c>
    </row>
    <row r="1897" spans="12:16" x14ac:dyDescent="0.4">
      <c r="L1897" s="37" t="str">
        <f t="shared" si="145"/>
        <v/>
      </c>
      <c r="M1897" s="37" t="str">
        <f t="shared" si="146"/>
        <v/>
      </c>
      <c r="N1897" s="37" t="str">
        <f t="shared" si="147"/>
        <v/>
      </c>
      <c r="O1897" s="37" t="str">
        <f t="shared" si="149"/>
        <v/>
      </c>
      <c r="P1897" s="37" t="str">
        <f t="shared" si="148"/>
        <v>19年月日</v>
      </c>
    </row>
    <row r="1898" spans="12:16" x14ac:dyDescent="0.4">
      <c r="L1898" s="37" t="str">
        <f t="shared" si="145"/>
        <v/>
      </c>
      <c r="M1898" s="37" t="str">
        <f t="shared" si="146"/>
        <v/>
      </c>
      <c r="N1898" s="37" t="str">
        <f t="shared" si="147"/>
        <v/>
      </c>
      <c r="O1898" s="37" t="str">
        <f t="shared" si="149"/>
        <v/>
      </c>
      <c r="P1898" s="37" t="str">
        <f t="shared" si="148"/>
        <v>19年月日</v>
      </c>
    </row>
    <row r="1899" spans="12:16" x14ac:dyDescent="0.4">
      <c r="L1899" s="37" t="str">
        <f t="shared" si="145"/>
        <v/>
      </c>
      <c r="M1899" s="37" t="str">
        <f t="shared" si="146"/>
        <v/>
      </c>
      <c r="N1899" s="37" t="str">
        <f t="shared" si="147"/>
        <v/>
      </c>
      <c r="O1899" s="37" t="str">
        <f t="shared" si="149"/>
        <v/>
      </c>
      <c r="P1899" s="37" t="str">
        <f t="shared" si="148"/>
        <v>19年月日</v>
      </c>
    </row>
    <row r="1900" spans="12:16" x14ac:dyDescent="0.4">
      <c r="L1900" s="37" t="str">
        <f t="shared" si="145"/>
        <v/>
      </c>
      <c r="M1900" s="37" t="str">
        <f t="shared" si="146"/>
        <v/>
      </c>
      <c r="N1900" s="37" t="str">
        <f t="shared" si="147"/>
        <v/>
      </c>
      <c r="O1900" s="37" t="str">
        <f t="shared" si="149"/>
        <v/>
      </c>
      <c r="P1900" s="37" t="str">
        <f t="shared" si="148"/>
        <v>19年月日</v>
      </c>
    </row>
    <row r="1901" spans="12:16" x14ac:dyDescent="0.4">
      <c r="L1901" s="37" t="str">
        <f t="shared" si="145"/>
        <v/>
      </c>
      <c r="M1901" s="37" t="str">
        <f t="shared" si="146"/>
        <v/>
      </c>
      <c r="N1901" s="37" t="str">
        <f t="shared" si="147"/>
        <v/>
      </c>
      <c r="O1901" s="37" t="str">
        <f t="shared" si="149"/>
        <v/>
      </c>
      <c r="P1901" s="37" t="str">
        <f t="shared" si="148"/>
        <v>19年月日</v>
      </c>
    </row>
    <row r="1902" spans="12:16" x14ac:dyDescent="0.4">
      <c r="L1902" s="37" t="str">
        <f t="shared" si="145"/>
        <v/>
      </c>
      <c r="M1902" s="37" t="str">
        <f t="shared" si="146"/>
        <v/>
      </c>
      <c r="N1902" s="37" t="str">
        <f t="shared" si="147"/>
        <v/>
      </c>
      <c r="O1902" s="37" t="str">
        <f t="shared" si="149"/>
        <v/>
      </c>
      <c r="P1902" s="37" t="str">
        <f t="shared" si="148"/>
        <v>19年月日</v>
      </c>
    </row>
    <row r="1903" spans="12:16" x14ac:dyDescent="0.4">
      <c r="L1903" s="37" t="str">
        <f t="shared" si="145"/>
        <v/>
      </c>
      <c r="M1903" s="37" t="str">
        <f t="shared" si="146"/>
        <v/>
      </c>
      <c r="N1903" s="37" t="str">
        <f t="shared" si="147"/>
        <v/>
      </c>
      <c r="O1903" s="37" t="str">
        <f t="shared" si="149"/>
        <v/>
      </c>
      <c r="P1903" s="37" t="str">
        <f t="shared" si="148"/>
        <v>19年月日</v>
      </c>
    </row>
    <row r="1904" spans="12:16" x14ac:dyDescent="0.4">
      <c r="L1904" s="37" t="str">
        <f t="shared" si="145"/>
        <v/>
      </c>
      <c r="M1904" s="37" t="str">
        <f t="shared" si="146"/>
        <v/>
      </c>
      <c r="N1904" s="37" t="str">
        <f t="shared" si="147"/>
        <v/>
      </c>
      <c r="O1904" s="37" t="str">
        <f t="shared" si="149"/>
        <v/>
      </c>
      <c r="P1904" s="37" t="str">
        <f t="shared" si="148"/>
        <v>19年月日</v>
      </c>
    </row>
    <row r="1905" spans="12:16" x14ac:dyDescent="0.4">
      <c r="L1905" s="37" t="str">
        <f t="shared" si="145"/>
        <v/>
      </c>
      <c r="M1905" s="37" t="str">
        <f t="shared" si="146"/>
        <v/>
      </c>
      <c r="N1905" s="37" t="str">
        <f t="shared" si="147"/>
        <v/>
      </c>
      <c r="O1905" s="37" t="str">
        <f t="shared" si="149"/>
        <v/>
      </c>
      <c r="P1905" s="37" t="str">
        <f t="shared" si="148"/>
        <v>19年月日</v>
      </c>
    </row>
    <row r="1906" spans="12:16" x14ac:dyDescent="0.4">
      <c r="L1906" s="37" t="str">
        <f t="shared" si="145"/>
        <v/>
      </c>
      <c r="M1906" s="37" t="str">
        <f t="shared" si="146"/>
        <v/>
      </c>
      <c r="N1906" s="37" t="str">
        <f t="shared" si="147"/>
        <v/>
      </c>
      <c r="O1906" s="37" t="str">
        <f t="shared" si="149"/>
        <v/>
      </c>
      <c r="P1906" s="37" t="str">
        <f t="shared" si="148"/>
        <v>19年月日</v>
      </c>
    </row>
    <row r="1907" spans="12:16" x14ac:dyDescent="0.4">
      <c r="L1907" s="37" t="str">
        <f t="shared" si="145"/>
        <v/>
      </c>
      <c r="M1907" s="37" t="str">
        <f t="shared" si="146"/>
        <v/>
      </c>
      <c r="N1907" s="37" t="str">
        <f t="shared" si="147"/>
        <v/>
      </c>
      <c r="O1907" s="37" t="str">
        <f t="shared" si="149"/>
        <v/>
      </c>
      <c r="P1907" s="37" t="str">
        <f t="shared" si="148"/>
        <v>19年月日</v>
      </c>
    </row>
    <row r="1908" spans="12:16" x14ac:dyDescent="0.4">
      <c r="L1908" s="37" t="str">
        <f t="shared" si="145"/>
        <v/>
      </c>
      <c r="M1908" s="37" t="str">
        <f t="shared" si="146"/>
        <v/>
      </c>
      <c r="N1908" s="37" t="str">
        <f t="shared" si="147"/>
        <v/>
      </c>
      <c r="O1908" s="37" t="str">
        <f t="shared" si="149"/>
        <v/>
      </c>
      <c r="P1908" s="37" t="str">
        <f t="shared" si="148"/>
        <v>19年月日</v>
      </c>
    </row>
    <row r="1909" spans="12:16" x14ac:dyDescent="0.4">
      <c r="L1909" s="37" t="str">
        <f t="shared" si="145"/>
        <v/>
      </c>
      <c r="M1909" s="37" t="str">
        <f t="shared" si="146"/>
        <v/>
      </c>
      <c r="N1909" s="37" t="str">
        <f t="shared" si="147"/>
        <v/>
      </c>
      <c r="O1909" s="37" t="str">
        <f t="shared" si="149"/>
        <v/>
      </c>
      <c r="P1909" s="37" t="str">
        <f t="shared" si="148"/>
        <v>19年月日</v>
      </c>
    </row>
    <row r="1910" spans="12:16" x14ac:dyDescent="0.4">
      <c r="L1910" s="37" t="str">
        <f t="shared" si="145"/>
        <v/>
      </c>
      <c r="M1910" s="37" t="str">
        <f t="shared" si="146"/>
        <v/>
      </c>
      <c r="N1910" s="37" t="str">
        <f t="shared" si="147"/>
        <v/>
      </c>
      <c r="O1910" s="37" t="str">
        <f t="shared" si="149"/>
        <v/>
      </c>
      <c r="P1910" s="37" t="str">
        <f t="shared" si="148"/>
        <v>19年月日</v>
      </c>
    </row>
    <row r="1911" spans="12:16" x14ac:dyDescent="0.4">
      <c r="L1911" s="37" t="str">
        <f t="shared" si="145"/>
        <v/>
      </c>
      <c r="M1911" s="37" t="str">
        <f t="shared" si="146"/>
        <v/>
      </c>
      <c r="N1911" s="37" t="str">
        <f t="shared" si="147"/>
        <v/>
      </c>
      <c r="O1911" s="37" t="str">
        <f t="shared" si="149"/>
        <v/>
      </c>
      <c r="P1911" s="37" t="str">
        <f t="shared" si="148"/>
        <v>19年月日</v>
      </c>
    </row>
    <row r="1912" spans="12:16" x14ac:dyDescent="0.4">
      <c r="L1912" s="37" t="str">
        <f t="shared" si="145"/>
        <v/>
      </c>
      <c r="M1912" s="37" t="str">
        <f t="shared" si="146"/>
        <v/>
      </c>
      <c r="N1912" s="37" t="str">
        <f t="shared" si="147"/>
        <v/>
      </c>
      <c r="O1912" s="37" t="str">
        <f t="shared" si="149"/>
        <v/>
      </c>
      <c r="P1912" s="37" t="str">
        <f t="shared" si="148"/>
        <v>19年月日</v>
      </c>
    </row>
    <row r="1913" spans="12:16" x14ac:dyDescent="0.4">
      <c r="L1913" s="37" t="str">
        <f t="shared" si="145"/>
        <v/>
      </c>
      <c r="M1913" s="37" t="str">
        <f t="shared" si="146"/>
        <v/>
      </c>
      <c r="N1913" s="37" t="str">
        <f t="shared" si="147"/>
        <v/>
      </c>
      <c r="O1913" s="37" t="str">
        <f t="shared" si="149"/>
        <v/>
      </c>
      <c r="P1913" s="37" t="str">
        <f t="shared" si="148"/>
        <v>19年月日</v>
      </c>
    </row>
    <row r="1914" spans="12:16" x14ac:dyDescent="0.4">
      <c r="L1914" s="37" t="str">
        <f t="shared" si="145"/>
        <v/>
      </c>
      <c r="M1914" s="37" t="str">
        <f t="shared" si="146"/>
        <v/>
      </c>
      <c r="N1914" s="37" t="str">
        <f t="shared" si="147"/>
        <v/>
      </c>
      <c r="O1914" s="37" t="str">
        <f t="shared" si="149"/>
        <v/>
      </c>
      <c r="P1914" s="37" t="str">
        <f t="shared" si="148"/>
        <v>19年月日</v>
      </c>
    </row>
    <row r="1915" spans="12:16" x14ac:dyDescent="0.4">
      <c r="L1915" s="37" t="str">
        <f t="shared" si="145"/>
        <v/>
      </c>
      <c r="M1915" s="37" t="str">
        <f t="shared" si="146"/>
        <v/>
      </c>
      <c r="N1915" s="37" t="str">
        <f t="shared" si="147"/>
        <v/>
      </c>
      <c r="O1915" s="37" t="str">
        <f t="shared" si="149"/>
        <v/>
      </c>
      <c r="P1915" s="37" t="str">
        <f t="shared" si="148"/>
        <v>19年月日</v>
      </c>
    </row>
    <row r="1916" spans="12:16" x14ac:dyDescent="0.4">
      <c r="L1916" s="37" t="str">
        <f t="shared" si="145"/>
        <v/>
      </c>
      <c r="M1916" s="37" t="str">
        <f t="shared" si="146"/>
        <v/>
      </c>
      <c r="N1916" s="37" t="str">
        <f t="shared" si="147"/>
        <v/>
      </c>
      <c r="O1916" s="37" t="str">
        <f t="shared" si="149"/>
        <v/>
      </c>
      <c r="P1916" s="37" t="str">
        <f t="shared" si="148"/>
        <v>19年月日</v>
      </c>
    </row>
    <row r="1917" spans="12:16" x14ac:dyDescent="0.4">
      <c r="L1917" s="37" t="str">
        <f t="shared" si="145"/>
        <v/>
      </c>
      <c r="M1917" s="37" t="str">
        <f t="shared" si="146"/>
        <v/>
      </c>
      <c r="N1917" s="37" t="str">
        <f t="shared" si="147"/>
        <v/>
      </c>
      <c r="O1917" s="37" t="str">
        <f t="shared" si="149"/>
        <v/>
      </c>
      <c r="P1917" s="37" t="str">
        <f t="shared" si="148"/>
        <v>19年月日</v>
      </c>
    </row>
    <row r="1918" spans="12:16" x14ac:dyDescent="0.4">
      <c r="L1918" s="37" t="str">
        <f t="shared" si="145"/>
        <v/>
      </c>
      <c r="M1918" s="37" t="str">
        <f t="shared" si="146"/>
        <v/>
      </c>
      <c r="N1918" s="37" t="str">
        <f t="shared" si="147"/>
        <v/>
      </c>
      <c r="O1918" s="37" t="str">
        <f t="shared" si="149"/>
        <v/>
      </c>
      <c r="P1918" s="37" t="str">
        <f t="shared" si="148"/>
        <v>19年月日</v>
      </c>
    </row>
    <row r="1919" spans="12:16" x14ac:dyDescent="0.4">
      <c r="L1919" s="37" t="str">
        <f t="shared" si="145"/>
        <v/>
      </c>
      <c r="M1919" s="37" t="str">
        <f t="shared" si="146"/>
        <v/>
      </c>
      <c r="N1919" s="37" t="str">
        <f t="shared" si="147"/>
        <v/>
      </c>
      <c r="O1919" s="37" t="str">
        <f t="shared" si="149"/>
        <v/>
      </c>
      <c r="P1919" s="37" t="str">
        <f t="shared" si="148"/>
        <v>19年月日</v>
      </c>
    </row>
    <row r="1920" spans="12:16" x14ac:dyDescent="0.4">
      <c r="L1920" s="37" t="str">
        <f t="shared" si="145"/>
        <v/>
      </c>
      <c r="M1920" s="37" t="str">
        <f t="shared" si="146"/>
        <v/>
      </c>
      <c r="N1920" s="37" t="str">
        <f t="shared" si="147"/>
        <v/>
      </c>
      <c r="O1920" s="37" t="str">
        <f t="shared" si="149"/>
        <v/>
      </c>
      <c r="P1920" s="37" t="str">
        <f t="shared" si="148"/>
        <v>19年月日</v>
      </c>
    </row>
    <row r="1921" spans="12:16" x14ac:dyDescent="0.4">
      <c r="L1921" s="37" t="str">
        <f t="shared" si="145"/>
        <v/>
      </c>
      <c r="M1921" s="37" t="str">
        <f t="shared" si="146"/>
        <v/>
      </c>
      <c r="N1921" s="37" t="str">
        <f t="shared" si="147"/>
        <v/>
      </c>
      <c r="O1921" s="37" t="str">
        <f t="shared" si="149"/>
        <v/>
      </c>
      <c r="P1921" s="37" t="str">
        <f t="shared" si="148"/>
        <v>19年月日</v>
      </c>
    </row>
    <row r="1922" spans="12:16" x14ac:dyDescent="0.4">
      <c r="L1922" s="37" t="str">
        <f t="shared" si="145"/>
        <v/>
      </c>
      <c r="M1922" s="37" t="str">
        <f t="shared" si="146"/>
        <v/>
      </c>
      <c r="N1922" s="37" t="str">
        <f t="shared" si="147"/>
        <v/>
      </c>
      <c r="O1922" s="37" t="str">
        <f t="shared" si="149"/>
        <v/>
      </c>
      <c r="P1922" s="37" t="str">
        <f t="shared" si="148"/>
        <v>19年月日</v>
      </c>
    </row>
    <row r="1923" spans="12:16" x14ac:dyDescent="0.4">
      <c r="L1923" s="37" t="str">
        <f t="shared" ref="L1923:L1986" si="150">IF($A1923="","",$D1923&amp;" ("&amp;$G1923&amp;")")</f>
        <v/>
      </c>
      <c r="M1923" s="37" t="str">
        <f t="shared" ref="M1923:M1986" si="151">IF($A1923="","",LEFT($F1923,2))</f>
        <v/>
      </c>
      <c r="N1923" s="37" t="str">
        <f t="shared" ref="N1923:N1986" si="152">IF($A1923="","",$J1923&amp;" "&amp;$I1923&amp;" ("&amp;$M1923&amp;")")</f>
        <v/>
      </c>
      <c r="O1923" s="37" t="str">
        <f t="shared" si="149"/>
        <v/>
      </c>
      <c r="P1923" s="37" t="str">
        <f t="shared" ref="P1923:P1986" si="153">IF(LEFT($F1923,1)="0","20","19")&amp;LEFT($F1923,2)&amp;"年"&amp;MID($F1923,3,2)&amp;"月"&amp;RIGHT($F1923,2)&amp;"日"</f>
        <v>19年月日</v>
      </c>
    </row>
    <row r="1924" spans="12:16" x14ac:dyDescent="0.4">
      <c r="L1924" s="37" t="str">
        <f t="shared" si="150"/>
        <v/>
      </c>
      <c r="M1924" s="37" t="str">
        <f t="shared" si="151"/>
        <v/>
      </c>
      <c r="N1924" s="37" t="str">
        <f t="shared" si="152"/>
        <v/>
      </c>
      <c r="O1924" s="37" t="str">
        <f t="shared" ref="O1924:O1987" si="154">IF($A1924="","",$O1923+1)</f>
        <v/>
      </c>
      <c r="P1924" s="37" t="str">
        <f t="shared" si="153"/>
        <v>19年月日</v>
      </c>
    </row>
    <row r="1925" spans="12:16" x14ac:dyDescent="0.4">
      <c r="L1925" s="37" t="str">
        <f t="shared" si="150"/>
        <v/>
      </c>
      <c r="M1925" s="37" t="str">
        <f t="shared" si="151"/>
        <v/>
      </c>
      <c r="N1925" s="37" t="str">
        <f t="shared" si="152"/>
        <v/>
      </c>
      <c r="O1925" s="37" t="str">
        <f t="shared" si="154"/>
        <v/>
      </c>
      <c r="P1925" s="37" t="str">
        <f t="shared" si="153"/>
        <v>19年月日</v>
      </c>
    </row>
    <row r="1926" spans="12:16" x14ac:dyDescent="0.4">
      <c r="L1926" s="37" t="str">
        <f t="shared" si="150"/>
        <v/>
      </c>
      <c r="M1926" s="37" t="str">
        <f t="shared" si="151"/>
        <v/>
      </c>
      <c r="N1926" s="37" t="str">
        <f t="shared" si="152"/>
        <v/>
      </c>
      <c r="O1926" s="37" t="str">
        <f t="shared" si="154"/>
        <v/>
      </c>
      <c r="P1926" s="37" t="str">
        <f t="shared" si="153"/>
        <v>19年月日</v>
      </c>
    </row>
    <row r="1927" spans="12:16" x14ac:dyDescent="0.4">
      <c r="L1927" s="37" t="str">
        <f t="shared" si="150"/>
        <v/>
      </c>
      <c r="M1927" s="37" t="str">
        <f t="shared" si="151"/>
        <v/>
      </c>
      <c r="N1927" s="37" t="str">
        <f t="shared" si="152"/>
        <v/>
      </c>
      <c r="O1927" s="37" t="str">
        <f t="shared" si="154"/>
        <v/>
      </c>
      <c r="P1927" s="37" t="str">
        <f t="shared" si="153"/>
        <v>19年月日</v>
      </c>
    </row>
    <row r="1928" spans="12:16" x14ac:dyDescent="0.4">
      <c r="L1928" s="37" t="str">
        <f t="shared" si="150"/>
        <v/>
      </c>
      <c r="M1928" s="37" t="str">
        <f t="shared" si="151"/>
        <v/>
      </c>
      <c r="N1928" s="37" t="str">
        <f t="shared" si="152"/>
        <v/>
      </c>
      <c r="O1928" s="37" t="str">
        <f t="shared" si="154"/>
        <v/>
      </c>
      <c r="P1928" s="37" t="str">
        <f t="shared" si="153"/>
        <v>19年月日</v>
      </c>
    </row>
    <row r="1929" spans="12:16" x14ac:dyDescent="0.4">
      <c r="L1929" s="37" t="str">
        <f t="shared" si="150"/>
        <v/>
      </c>
      <c r="M1929" s="37" t="str">
        <f t="shared" si="151"/>
        <v/>
      </c>
      <c r="N1929" s="37" t="str">
        <f t="shared" si="152"/>
        <v/>
      </c>
      <c r="O1929" s="37" t="str">
        <f t="shared" si="154"/>
        <v/>
      </c>
      <c r="P1929" s="37" t="str">
        <f t="shared" si="153"/>
        <v>19年月日</v>
      </c>
    </row>
    <row r="1930" spans="12:16" x14ac:dyDescent="0.4">
      <c r="L1930" s="37" t="str">
        <f t="shared" si="150"/>
        <v/>
      </c>
      <c r="M1930" s="37" t="str">
        <f t="shared" si="151"/>
        <v/>
      </c>
      <c r="N1930" s="37" t="str">
        <f t="shared" si="152"/>
        <v/>
      </c>
      <c r="O1930" s="37" t="str">
        <f t="shared" si="154"/>
        <v/>
      </c>
      <c r="P1930" s="37" t="str">
        <f t="shared" si="153"/>
        <v>19年月日</v>
      </c>
    </row>
    <row r="1931" spans="12:16" x14ac:dyDescent="0.4">
      <c r="L1931" s="37" t="str">
        <f t="shared" si="150"/>
        <v/>
      </c>
      <c r="M1931" s="37" t="str">
        <f t="shared" si="151"/>
        <v/>
      </c>
      <c r="N1931" s="37" t="str">
        <f t="shared" si="152"/>
        <v/>
      </c>
      <c r="O1931" s="37" t="str">
        <f t="shared" si="154"/>
        <v/>
      </c>
      <c r="P1931" s="37" t="str">
        <f t="shared" si="153"/>
        <v>19年月日</v>
      </c>
    </row>
    <row r="1932" spans="12:16" x14ac:dyDescent="0.4">
      <c r="L1932" s="37" t="str">
        <f t="shared" si="150"/>
        <v/>
      </c>
      <c r="M1932" s="37" t="str">
        <f t="shared" si="151"/>
        <v/>
      </c>
      <c r="N1932" s="37" t="str">
        <f t="shared" si="152"/>
        <v/>
      </c>
      <c r="O1932" s="37" t="str">
        <f t="shared" si="154"/>
        <v/>
      </c>
      <c r="P1932" s="37" t="str">
        <f t="shared" si="153"/>
        <v>19年月日</v>
      </c>
    </row>
    <row r="1933" spans="12:16" x14ac:dyDescent="0.4">
      <c r="L1933" s="37" t="str">
        <f t="shared" si="150"/>
        <v/>
      </c>
      <c r="M1933" s="37" t="str">
        <f t="shared" si="151"/>
        <v/>
      </c>
      <c r="N1933" s="37" t="str">
        <f t="shared" si="152"/>
        <v/>
      </c>
      <c r="O1933" s="37" t="str">
        <f t="shared" si="154"/>
        <v/>
      </c>
      <c r="P1933" s="37" t="str">
        <f t="shared" si="153"/>
        <v>19年月日</v>
      </c>
    </row>
    <row r="1934" spans="12:16" x14ac:dyDescent="0.4">
      <c r="L1934" s="37" t="str">
        <f t="shared" si="150"/>
        <v/>
      </c>
      <c r="M1934" s="37" t="str">
        <f t="shared" si="151"/>
        <v/>
      </c>
      <c r="N1934" s="37" t="str">
        <f t="shared" si="152"/>
        <v/>
      </c>
      <c r="O1934" s="37" t="str">
        <f t="shared" si="154"/>
        <v/>
      </c>
      <c r="P1934" s="37" t="str">
        <f t="shared" si="153"/>
        <v>19年月日</v>
      </c>
    </row>
    <row r="1935" spans="12:16" x14ac:dyDescent="0.4">
      <c r="L1935" s="37" t="str">
        <f t="shared" si="150"/>
        <v/>
      </c>
      <c r="M1935" s="37" t="str">
        <f t="shared" si="151"/>
        <v/>
      </c>
      <c r="N1935" s="37" t="str">
        <f t="shared" si="152"/>
        <v/>
      </c>
      <c r="O1935" s="37" t="str">
        <f t="shared" si="154"/>
        <v/>
      </c>
      <c r="P1935" s="37" t="str">
        <f t="shared" si="153"/>
        <v>19年月日</v>
      </c>
    </row>
    <row r="1936" spans="12:16" x14ac:dyDescent="0.4">
      <c r="L1936" s="37" t="str">
        <f t="shared" si="150"/>
        <v/>
      </c>
      <c r="M1936" s="37" t="str">
        <f t="shared" si="151"/>
        <v/>
      </c>
      <c r="N1936" s="37" t="str">
        <f t="shared" si="152"/>
        <v/>
      </c>
      <c r="O1936" s="37" t="str">
        <f t="shared" si="154"/>
        <v/>
      </c>
      <c r="P1936" s="37" t="str">
        <f t="shared" si="153"/>
        <v>19年月日</v>
      </c>
    </row>
    <row r="1937" spans="12:16" x14ac:dyDescent="0.4">
      <c r="L1937" s="37" t="str">
        <f t="shared" si="150"/>
        <v/>
      </c>
      <c r="M1937" s="37" t="str">
        <f t="shared" si="151"/>
        <v/>
      </c>
      <c r="N1937" s="37" t="str">
        <f t="shared" si="152"/>
        <v/>
      </c>
      <c r="O1937" s="37" t="str">
        <f t="shared" si="154"/>
        <v/>
      </c>
      <c r="P1937" s="37" t="str">
        <f t="shared" si="153"/>
        <v>19年月日</v>
      </c>
    </row>
    <row r="1938" spans="12:16" x14ac:dyDescent="0.4">
      <c r="L1938" s="37" t="str">
        <f t="shared" si="150"/>
        <v/>
      </c>
      <c r="M1938" s="37" t="str">
        <f t="shared" si="151"/>
        <v/>
      </c>
      <c r="N1938" s="37" t="str">
        <f t="shared" si="152"/>
        <v/>
      </c>
      <c r="O1938" s="37" t="str">
        <f t="shared" si="154"/>
        <v/>
      </c>
      <c r="P1938" s="37" t="str">
        <f t="shared" si="153"/>
        <v>19年月日</v>
      </c>
    </row>
    <row r="1939" spans="12:16" x14ac:dyDescent="0.4">
      <c r="L1939" s="37" t="str">
        <f t="shared" si="150"/>
        <v/>
      </c>
      <c r="M1939" s="37" t="str">
        <f t="shared" si="151"/>
        <v/>
      </c>
      <c r="N1939" s="37" t="str">
        <f t="shared" si="152"/>
        <v/>
      </c>
      <c r="O1939" s="37" t="str">
        <f t="shared" si="154"/>
        <v/>
      </c>
      <c r="P1939" s="37" t="str">
        <f t="shared" si="153"/>
        <v>19年月日</v>
      </c>
    </row>
    <row r="1940" spans="12:16" x14ac:dyDescent="0.4">
      <c r="L1940" s="37" t="str">
        <f t="shared" si="150"/>
        <v/>
      </c>
      <c r="M1940" s="37" t="str">
        <f t="shared" si="151"/>
        <v/>
      </c>
      <c r="N1940" s="37" t="str">
        <f t="shared" si="152"/>
        <v/>
      </c>
      <c r="O1940" s="37" t="str">
        <f t="shared" si="154"/>
        <v/>
      </c>
      <c r="P1940" s="37" t="str">
        <f t="shared" si="153"/>
        <v>19年月日</v>
      </c>
    </row>
    <row r="1941" spans="12:16" x14ac:dyDescent="0.4">
      <c r="L1941" s="37" t="str">
        <f t="shared" si="150"/>
        <v/>
      </c>
      <c r="M1941" s="37" t="str">
        <f t="shared" si="151"/>
        <v/>
      </c>
      <c r="N1941" s="37" t="str">
        <f t="shared" si="152"/>
        <v/>
      </c>
      <c r="O1941" s="37" t="str">
        <f t="shared" si="154"/>
        <v/>
      </c>
      <c r="P1941" s="37" t="str">
        <f t="shared" si="153"/>
        <v>19年月日</v>
      </c>
    </row>
    <row r="1942" spans="12:16" x14ac:dyDescent="0.4">
      <c r="L1942" s="37" t="str">
        <f t="shared" si="150"/>
        <v/>
      </c>
      <c r="M1942" s="37" t="str">
        <f t="shared" si="151"/>
        <v/>
      </c>
      <c r="N1942" s="37" t="str">
        <f t="shared" si="152"/>
        <v/>
      </c>
      <c r="O1942" s="37" t="str">
        <f t="shared" si="154"/>
        <v/>
      </c>
      <c r="P1942" s="37" t="str">
        <f t="shared" si="153"/>
        <v>19年月日</v>
      </c>
    </row>
    <row r="1943" spans="12:16" x14ac:dyDescent="0.4">
      <c r="L1943" s="37" t="str">
        <f t="shared" si="150"/>
        <v/>
      </c>
      <c r="M1943" s="37" t="str">
        <f t="shared" si="151"/>
        <v/>
      </c>
      <c r="N1943" s="37" t="str">
        <f t="shared" si="152"/>
        <v/>
      </c>
      <c r="O1943" s="37" t="str">
        <f t="shared" si="154"/>
        <v/>
      </c>
      <c r="P1943" s="37" t="str">
        <f t="shared" si="153"/>
        <v>19年月日</v>
      </c>
    </row>
    <row r="1944" spans="12:16" x14ac:dyDescent="0.4">
      <c r="L1944" s="37" t="str">
        <f t="shared" si="150"/>
        <v/>
      </c>
      <c r="M1944" s="37" t="str">
        <f t="shared" si="151"/>
        <v/>
      </c>
      <c r="N1944" s="37" t="str">
        <f t="shared" si="152"/>
        <v/>
      </c>
      <c r="O1944" s="37" t="str">
        <f t="shared" si="154"/>
        <v/>
      </c>
      <c r="P1944" s="37" t="str">
        <f t="shared" si="153"/>
        <v>19年月日</v>
      </c>
    </row>
    <row r="1945" spans="12:16" x14ac:dyDescent="0.4">
      <c r="L1945" s="37" t="str">
        <f t="shared" si="150"/>
        <v/>
      </c>
      <c r="M1945" s="37" t="str">
        <f t="shared" si="151"/>
        <v/>
      </c>
      <c r="N1945" s="37" t="str">
        <f t="shared" si="152"/>
        <v/>
      </c>
      <c r="O1945" s="37" t="str">
        <f t="shared" si="154"/>
        <v/>
      </c>
      <c r="P1945" s="37" t="str">
        <f t="shared" si="153"/>
        <v>19年月日</v>
      </c>
    </row>
    <row r="1946" spans="12:16" x14ac:dyDescent="0.4">
      <c r="L1946" s="37" t="str">
        <f t="shared" si="150"/>
        <v/>
      </c>
      <c r="M1946" s="37" t="str">
        <f t="shared" si="151"/>
        <v/>
      </c>
      <c r="N1946" s="37" t="str">
        <f t="shared" si="152"/>
        <v/>
      </c>
      <c r="O1946" s="37" t="str">
        <f t="shared" si="154"/>
        <v/>
      </c>
      <c r="P1946" s="37" t="str">
        <f t="shared" si="153"/>
        <v>19年月日</v>
      </c>
    </row>
    <row r="1947" spans="12:16" x14ac:dyDescent="0.4">
      <c r="L1947" s="37" t="str">
        <f t="shared" si="150"/>
        <v/>
      </c>
      <c r="M1947" s="37" t="str">
        <f t="shared" si="151"/>
        <v/>
      </c>
      <c r="N1947" s="37" t="str">
        <f t="shared" si="152"/>
        <v/>
      </c>
      <c r="O1947" s="37" t="str">
        <f t="shared" si="154"/>
        <v/>
      </c>
      <c r="P1947" s="37" t="str">
        <f t="shared" si="153"/>
        <v>19年月日</v>
      </c>
    </row>
    <row r="1948" spans="12:16" x14ac:dyDescent="0.4">
      <c r="L1948" s="37" t="str">
        <f t="shared" si="150"/>
        <v/>
      </c>
      <c r="M1948" s="37" t="str">
        <f t="shared" si="151"/>
        <v/>
      </c>
      <c r="N1948" s="37" t="str">
        <f t="shared" si="152"/>
        <v/>
      </c>
      <c r="O1948" s="37" t="str">
        <f t="shared" si="154"/>
        <v/>
      </c>
      <c r="P1948" s="37" t="str">
        <f t="shared" si="153"/>
        <v>19年月日</v>
      </c>
    </row>
    <row r="1949" spans="12:16" x14ac:dyDescent="0.4">
      <c r="L1949" s="37" t="str">
        <f t="shared" si="150"/>
        <v/>
      </c>
      <c r="M1949" s="37" t="str">
        <f t="shared" si="151"/>
        <v/>
      </c>
      <c r="N1949" s="37" t="str">
        <f t="shared" si="152"/>
        <v/>
      </c>
      <c r="O1949" s="37" t="str">
        <f t="shared" si="154"/>
        <v/>
      </c>
      <c r="P1949" s="37" t="str">
        <f t="shared" si="153"/>
        <v>19年月日</v>
      </c>
    </row>
    <row r="1950" spans="12:16" x14ac:dyDescent="0.4">
      <c r="L1950" s="37" t="str">
        <f t="shared" si="150"/>
        <v/>
      </c>
      <c r="M1950" s="37" t="str">
        <f t="shared" si="151"/>
        <v/>
      </c>
      <c r="N1950" s="37" t="str">
        <f t="shared" si="152"/>
        <v/>
      </c>
      <c r="O1950" s="37" t="str">
        <f t="shared" si="154"/>
        <v/>
      </c>
      <c r="P1950" s="37" t="str">
        <f t="shared" si="153"/>
        <v>19年月日</v>
      </c>
    </row>
    <row r="1951" spans="12:16" x14ac:dyDescent="0.4">
      <c r="L1951" s="37" t="str">
        <f t="shared" si="150"/>
        <v/>
      </c>
      <c r="M1951" s="37" t="str">
        <f t="shared" si="151"/>
        <v/>
      </c>
      <c r="N1951" s="37" t="str">
        <f t="shared" si="152"/>
        <v/>
      </c>
      <c r="O1951" s="37" t="str">
        <f t="shared" si="154"/>
        <v/>
      </c>
      <c r="P1951" s="37" t="str">
        <f t="shared" si="153"/>
        <v>19年月日</v>
      </c>
    </row>
    <row r="1952" spans="12:16" x14ac:dyDescent="0.4">
      <c r="L1952" s="37" t="str">
        <f t="shared" si="150"/>
        <v/>
      </c>
      <c r="M1952" s="37" t="str">
        <f t="shared" si="151"/>
        <v/>
      </c>
      <c r="N1952" s="37" t="str">
        <f t="shared" si="152"/>
        <v/>
      </c>
      <c r="O1952" s="37" t="str">
        <f t="shared" si="154"/>
        <v/>
      </c>
      <c r="P1952" s="37" t="str">
        <f t="shared" si="153"/>
        <v>19年月日</v>
      </c>
    </row>
    <row r="1953" spans="12:16" x14ac:dyDescent="0.4">
      <c r="L1953" s="37" t="str">
        <f t="shared" si="150"/>
        <v/>
      </c>
      <c r="M1953" s="37" t="str">
        <f t="shared" si="151"/>
        <v/>
      </c>
      <c r="N1953" s="37" t="str">
        <f t="shared" si="152"/>
        <v/>
      </c>
      <c r="O1953" s="37" t="str">
        <f t="shared" si="154"/>
        <v/>
      </c>
      <c r="P1953" s="37" t="str">
        <f t="shared" si="153"/>
        <v>19年月日</v>
      </c>
    </row>
    <row r="1954" spans="12:16" x14ac:dyDescent="0.4">
      <c r="L1954" s="37" t="str">
        <f t="shared" si="150"/>
        <v/>
      </c>
      <c r="M1954" s="37" t="str">
        <f t="shared" si="151"/>
        <v/>
      </c>
      <c r="N1954" s="37" t="str">
        <f t="shared" si="152"/>
        <v/>
      </c>
      <c r="O1954" s="37" t="str">
        <f t="shared" si="154"/>
        <v/>
      </c>
      <c r="P1954" s="37" t="str">
        <f t="shared" si="153"/>
        <v>19年月日</v>
      </c>
    </row>
    <row r="1955" spans="12:16" x14ac:dyDescent="0.4">
      <c r="L1955" s="37" t="str">
        <f t="shared" si="150"/>
        <v/>
      </c>
      <c r="M1955" s="37" t="str">
        <f t="shared" si="151"/>
        <v/>
      </c>
      <c r="N1955" s="37" t="str">
        <f t="shared" si="152"/>
        <v/>
      </c>
      <c r="O1955" s="37" t="str">
        <f t="shared" si="154"/>
        <v/>
      </c>
      <c r="P1955" s="37" t="str">
        <f t="shared" si="153"/>
        <v>19年月日</v>
      </c>
    </row>
    <row r="1956" spans="12:16" x14ac:dyDescent="0.4">
      <c r="L1956" s="37" t="str">
        <f t="shared" si="150"/>
        <v/>
      </c>
      <c r="M1956" s="37" t="str">
        <f t="shared" si="151"/>
        <v/>
      </c>
      <c r="N1956" s="37" t="str">
        <f t="shared" si="152"/>
        <v/>
      </c>
      <c r="O1956" s="37" t="str">
        <f t="shared" si="154"/>
        <v/>
      </c>
      <c r="P1956" s="37" t="str">
        <f t="shared" si="153"/>
        <v>19年月日</v>
      </c>
    </row>
    <row r="1957" spans="12:16" x14ac:dyDescent="0.4">
      <c r="L1957" s="37" t="str">
        <f t="shared" si="150"/>
        <v/>
      </c>
      <c r="M1957" s="37" t="str">
        <f t="shared" si="151"/>
        <v/>
      </c>
      <c r="N1957" s="37" t="str">
        <f t="shared" si="152"/>
        <v/>
      </c>
      <c r="O1957" s="37" t="str">
        <f t="shared" si="154"/>
        <v/>
      </c>
      <c r="P1957" s="37" t="str">
        <f t="shared" si="153"/>
        <v>19年月日</v>
      </c>
    </row>
    <row r="1958" spans="12:16" x14ac:dyDescent="0.4">
      <c r="L1958" s="37" t="str">
        <f t="shared" si="150"/>
        <v/>
      </c>
      <c r="M1958" s="37" t="str">
        <f t="shared" si="151"/>
        <v/>
      </c>
      <c r="N1958" s="37" t="str">
        <f t="shared" si="152"/>
        <v/>
      </c>
      <c r="O1958" s="37" t="str">
        <f t="shared" si="154"/>
        <v/>
      </c>
      <c r="P1958" s="37" t="str">
        <f t="shared" si="153"/>
        <v>19年月日</v>
      </c>
    </row>
    <row r="1959" spans="12:16" x14ac:dyDescent="0.4">
      <c r="L1959" s="37" t="str">
        <f t="shared" si="150"/>
        <v/>
      </c>
      <c r="M1959" s="37" t="str">
        <f t="shared" si="151"/>
        <v/>
      </c>
      <c r="N1959" s="37" t="str">
        <f t="shared" si="152"/>
        <v/>
      </c>
      <c r="O1959" s="37" t="str">
        <f t="shared" si="154"/>
        <v/>
      </c>
      <c r="P1959" s="37" t="str">
        <f t="shared" si="153"/>
        <v>19年月日</v>
      </c>
    </row>
    <row r="1960" spans="12:16" x14ac:dyDescent="0.4">
      <c r="L1960" s="37" t="str">
        <f t="shared" si="150"/>
        <v/>
      </c>
      <c r="M1960" s="37" t="str">
        <f t="shared" si="151"/>
        <v/>
      </c>
      <c r="N1960" s="37" t="str">
        <f t="shared" si="152"/>
        <v/>
      </c>
      <c r="O1960" s="37" t="str">
        <f t="shared" si="154"/>
        <v/>
      </c>
      <c r="P1960" s="37" t="str">
        <f t="shared" si="153"/>
        <v>19年月日</v>
      </c>
    </row>
    <row r="1961" spans="12:16" x14ac:dyDescent="0.4">
      <c r="L1961" s="37" t="str">
        <f t="shared" si="150"/>
        <v/>
      </c>
      <c r="M1961" s="37" t="str">
        <f t="shared" si="151"/>
        <v/>
      </c>
      <c r="N1961" s="37" t="str">
        <f t="shared" si="152"/>
        <v/>
      </c>
      <c r="O1961" s="37" t="str">
        <f t="shared" si="154"/>
        <v/>
      </c>
      <c r="P1961" s="37" t="str">
        <f t="shared" si="153"/>
        <v>19年月日</v>
      </c>
    </row>
    <row r="1962" spans="12:16" x14ac:dyDescent="0.4">
      <c r="L1962" s="37" t="str">
        <f t="shared" si="150"/>
        <v/>
      </c>
      <c r="M1962" s="37" t="str">
        <f t="shared" si="151"/>
        <v/>
      </c>
      <c r="N1962" s="37" t="str">
        <f t="shared" si="152"/>
        <v/>
      </c>
      <c r="O1962" s="37" t="str">
        <f t="shared" si="154"/>
        <v/>
      </c>
      <c r="P1962" s="37" t="str">
        <f t="shared" si="153"/>
        <v>19年月日</v>
      </c>
    </row>
    <row r="1963" spans="12:16" x14ac:dyDescent="0.4">
      <c r="L1963" s="37" t="str">
        <f t="shared" si="150"/>
        <v/>
      </c>
      <c r="M1963" s="37" t="str">
        <f t="shared" si="151"/>
        <v/>
      </c>
      <c r="N1963" s="37" t="str">
        <f t="shared" si="152"/>
        <v/>
      </c>
      <c r="O1963" s="37" t="str">
        <f t="shared" si="154"/>
        <v/>
      </c>
      <c r="P1963" s="37" t="str">
        <f t="shared" si="153"/>
        <v>19年月日</v>
      </c>
    </row>
    <row r="1964" spans="12:16" x14ac:dyDescent="0.4">
      <c r="L1964" s="37" t="str">
        <f t="shared" si="150"/>
        <v/>
      </c>
      <c r="M1964" s="37" t="str">
        <f t="shared" si="151"/>
        <v/>
      </c>
      <c r="N1964" s="37" t="str">
        <f t="shared" si="152"/>
        <v/>
      </c>
      <c r="O1964" s="37" t="str">
        <f t="shared" si="154"/>
        <v/>
      </c>
      <c r="P1964" s="37" t="str">
        <f t="shared" si="153"/>
        <v>19年月日</v>
      </c>
    </row>
    <row r="1965" spans="12:16" x14ac:dyDescent="0.4">
      <c r="L1965" s="37" t="str">
        <f t="shared" si="150"/>
        <v/>
      </c>
      <c r="M1965" s="37" t="str">
        <f t="shared" si="151"/>
        <v/>
      </c>
      <c r="N1965" s="37" t="str">
        <f t="shared" si="152"/>
        <v/>
      </c>
      <c r="O1965" s="37" t="str">
        <f t="shared" si="154"/>
        <v/>
      </c>
      <c r="P1965" s="37" t="str">
        <f t="shared" si="153"/>
        <v>19年月日</v>
      </c>
    </row>
    <row r="1966" spans="12:16" x14ac:dyDescent="0.4">
      <c r="L1966" s="37" t="str">
        <f t="shared" si="150"/>
        <v/>
      </c>
      <c r="M1966" s="37" t="str">
        <f t="shared" si="151"/>
        <v/>
      </c>
      <c r="N1966" s="37" t="str">
        <f t="shared" si="152"/>
        <v/>
      </c>
      <c r="O1966" s="37" t="str">
        <f t="shared" si="154"/>
        <v/>
      </c>
      <c r="P1966" s="37" t="str">
        <f t="shared" si="153"/>
        <v>19年月日</v>
      </c>
    </row>
    <row r="1967" spans="12:16" x14ac:dyDescent="0.4">
      <c r="L1967" s="37" t="str">
        <f t="shared" si="150"/>
        <v/>
      </c>
      <c r="M1967" s="37" t="str">
        <f t="shared" si="151"/>
        <v/>
      </c>
      <c r="N1967" s="37" t="str">
        <f t="shared" si="152"/>
        <v/>
      </c>
      <c r="O1967" s="37" t="str">
        <f t="shared" si="154"/>
        <v/>
      </c>
      <c r="P1967" s="37" t="str">
        <f t="shared" si="153"/>
        <v>19年月日</v>
      </c>
    </row>
    <row r="1968" spans="12:16" x14ac:dyDescent="0.4">
      <c r="L1968" s="37" t="str">
        <f t="shared" si="150"/>
        <v/>
      </c>
      <c r="M1968" s="37" t="str">
        <f t="shared" si="151"/>
        <v/>
      </c>
      <c r="N1968" s="37" t="str">
        <f t="shared" si="152"/>
        <v/>
      </c>
      <c r="O1968" s="37" t="str">
        <f t="shared" si="154"/>
        <v/>
      </c>
      <c r="P1968" s="37" t="str">
        <f t="shared" si="153"/>
        <v>19年月日</v>
      </c>
    </row>
    <row r="1969" spans="12:16" x14ac:dyDescent="0.4">
      <c r="L1969" s="37" t="str">
        <f t="shared" si="150"/>
        <v/>
      </c>
      <c r="M1969" s="37" t="str">
        <f t="shared" si="151"/>
        <v/>
      </c>
      <c r="N1969" s="37" t="str">
        <f t="shared" si="152"/>
        <v/>
      </c>
      <c r="O1969" s="37" t="str">
        <f t="shared" si="154"/>
        <v/>
      </c>
      <c r="P1969" s="37" t="str">
        <f t="shared" si="153"/>
        <v>19年月日</v>
      </c>
    </row>
    <row r="1970" spans="12:16" x14ac:dyDescent="0.4">
      <c r="L1970" s="37" t="str">
        <f t="shared" si="150"/>
        <v/>
      </c>
      <c r="M1970" s="37" t="str">
        <f t="shared" si="151"/>
        <v/>
      </c>
      <c r="N1970" s="37" t="str">
        <f t="shared" si="152"/>
        <v/>
      </c>
      <c r="O1970" s="37" t="str">
        <f t="shared" si="154"/>
        <v/>
      </c>
      <c r="P1970" s="37" t="str">
        <f t="shared" si="153"/>
        <v>19年月日</v>
      </c>
    </row>
    <row r="1971" spans="12:16" x14ac:dyDescent="0.4">
      <c r="L1971" s="37" t="str">
        <f t="shared" si="150"/>
        <v/>
      </c>
      <c r="M1971" s="37" t="str">
        <f t="shared" si="151"/>
        <v/>
      </c>
      <c r="N1971" s="37" t="str">
        <f t="shared" si="152"/>
        <v/>
      </c>
      <c r="O1971" s="37" t="str">
        <f t="shared" si="154"/>
        <v/>
      </c>
      <c r="P1971" s="37" t="str">
        <f t="shared" si="153"/>
        <v>19年月日</v>
      </c>
    </row>
    <row r="1972" spans="12:16" x14ac:dyDescent="0.4">
      <c r="L1972" s="37" t="str">
        <f t="shared" si="150"/>
        <v/>
      </c>
      <c r="M1972" s="37" t="str">
        <f t="shared" si="151"/>
        <v/>
      </c>
      <c r="N1972" s="37" t="str">
        <f t="shared" si="152"/>
        <v/>
      </c>
      <c r="O1972" s="37" t="str">
        <f t="shared" si="154"/>
        <v/>
      </c>
      <c r="P1972" s="37" t="str">
        <f t="shared" si="153"/>
        <v>19年月日</v>
      </c>
    </row>
    <row r="1973" spans="12:16" x14ac:dyDescent="0.4">
      <c r="L1973" s="37" t="str">
        <f t="shared" si="150"/>
        <v/>
      </c>
      <c r="M1973" s="37" t="str">
        <f t="shared" si="151"/>
        <v/>
      </c>
      <c r="N1973" s="37" t="str">
        <f t="shared" si="152"/>
        <v/>
      </c>
      <c r="O1973" s="37" t="str">
        <f t="shared" si="154"/>
        <v/>
      </c>
      <c r="P1973" s="37" t="str">
        <f t="shared" si="153"/>
        <v>19年月日</v>
      </c>
    </row>
    <row r="1974" spans="12:16" x14ac:dyDescent="0.4">
      <c r="L1974" s="37" t="str">
        <f t="shared" si="150"/>
        <v/>
      </c>
      <c r="M1974" s="37" t="str">
        <f t="shared" si="151"/>
        <v/>
      </c>
      <c r="N1974" s="37" t="str">
        <f t="shared" si="152"/>
        <v/>
      </c>
      <c r="O1974" s="37" t="str">
        <f t="shared" si="154"/>
        <v/>
      </c>
      <c r="P1974" s="37" t="str">
        <f t="shared" si="153"/>
        <v>19年月日</v>
      </c>
    </row>
    <row r="1975" spans="12:16" x14ac:dyDescent="0.4">
      <c r="L1975" s="37" t="str">
        <f t="shared" si="150"/>
        <v/>
      </c>
      <c r="M1975" s="37" t="str">
        <f t="shared" si="151"/>
        <v/>
      </c>
      <c r="N1975" s="37" t="str">
        <f t="shared" si="152"/>
        <v/>
      </c>
      <c r="O1975" s="37" t="str">
        <f t="shared" si="154"/>
        <v/>
      </c>
      <c r="P1975" s="37" t="str">
        <f t="shared" si="153"/>
        <v>19年月日</v>
      </c>
    </row>
    <row r="1976" spans="12:16" x14ac:dyDescent="0.4">
      <c r="L1976" s="37" t="str">
        <f t="shared" si="150"/>
        <v/>
      </c>
      <c r="M1976" s="37" t="str">
        <f t="shared" si="151"/>
        <v/>
      </c>
      <c r="N1976" s="37" t="str">
        <f t="shared" si="152"/>
        <v/>
      </c>
      <c r="O1976" s="37" t="str">
        <f t="shared" si="154"/>
        <v/>
      </c>
      <c r="P1976" s="37" t="str">
        <f t="shared" si="153"/>
        <v>19年月日</v>
      </c>
    </row>
    <row r="1977" spans="12:16" x14ac:dyDescent="0.4">
      <c r="L1977" s="37" t="str">
        <f t="shared" si="150"/>
        <v/>
      </c>
      <c r="M1977" s="37" t="str">
        <f t="shared" si="151"/>
        <v/>
      </c>
      <c r="N1977" s="37" t="str">
        <f t="shared" si="152"/>
        <v/>
      </c>
      <c r="O1977" s="37" t="str">
        <f t="shared" si="154"/>
        <v/>
      </c>
      <c r="P1977" s="37" t="str">
        <f t="shared" si="153"/>
        <v>19年月日</v>
      </c>
    </row>
    <row r="1978" spans="12:16" x14ac:dyDescent="0.4">
      <c r="L1978" s="37" t="str">
        <f t="shared" si="150"/>
        <v/>
      </c>
      <c r="M1978" s="37" t="str">
        <f t="shared" si="151"/>
        <v/>
      </c>
      <c r="N1978" s="37" t="str">
        <f t="shared" si="152"/>
        <v/>
      </c>
      <c r="O1978" s="37" t="str">
        <f t="shared" si="154"/>
        <v/>
      </c>
      <c r="P1978" s="37" t="str">
        <f t="shared" si="153"/>
        <v>19年月日</v>
      </c>
    </row>
    <row r="1979" spans="12:16" x14ac:dyDescent="0.4">
      <c r="L1979" s="37" t="str">
        <f t="shared" si="150"/>
        <v/>
      </c>
      <c r="M1979" s="37" t="str">
        <f t="shared" si="151"/>
        <v/>
      </c>
      <c r="N1979" s="37" t="str">
        <f t="shared" si="152"/>
        <v/>
      </c>
      <c r="O1979" s="37" t="str">
        <f t="shared" si="154"/>
        <v/>
      </c>
      <c r="P1979" s="37" t="str">
        <f t="shared" si="153"/>
        <v>19年月日</v>
      </c>
    </row>
    <row r="1980" spans="12:16" x14ac:dyDescent="0.4">
      <c r="L1980" s="37" t="str">
        <f t="shared" si="150"/>
        <v/>
      </c>
      <c r="M1980" s="37" t="str">
        <f t="shared" si="151"/>
        <v/>
      </c>
      <c r="N1980" s="37" t="str">
        <f t="shared" si="152"/>
        <v/>
      </c>
      <c r="O1980" s="37" t="str">
        <f t="shared" si="154"/>
        <v/>
      </c>
      <c r="P1980" s="37" t="str">
        <f t="shared" si="153"/>
        <v>19年月日</v>
      </c>
    </row>
    <row r="1981" spans="12:16" x14ac:dyDescent="0.4">
      <c r="L1981" s="37" t="str">
        <f t="shared" si="150"/>
        <v/>
      </c>
      <c r="M1981" s="37" t="str">
        <f t="shared" si="151"/>
        <v/>
      </c>
      <c r="N1981" s="37" t="str">
        <f t="shared" si="152"/>
        <v/>
      </c>
      <c r="O1981" s="37" t="str">
        <f t="shared" si="154"/>
        <v/>
      </c>
      <c r="P1981" s="37" t="str">
        <f t="shared" si="153"/>
        <v>19年月日</v>
      </c>
    </row>
    <row r="1982" spans="12:16" x14ac:dyDescent="0.4">
      <c r="L1982" s="37" t="str">
        <f t="shared" si="150"/>
        <v/>
      </c>
      <c r="M1982" s="37" t="str">
        <f t="shared" si="151"/>
        <v/>
      </c>
      <c r="N1982" s="37" t="str">
        <f t="shared" si="152"/>
        <v/>
      </c>
      <c r="O1982" s="37" t="str">
        <f t="shared" si="154"/>
        <v/>
      </c>
      <c r="P1982" s="37" t="str">
        <f t="shared" si="153"/>
        <v>19年月日</v>
      </c>
    </row>
    <row r="1983" spans="12:16" x14ac:dyDescent="0.4">
      <c r="L1983" s="37" t="str">
        <f t="shared" si="150"/>
        <v/>
      </c>
      <c r="M1983" s="37" t="str">
        <f t="shared" si="151"/>
        <v/>
      </c>
      <c r="N1983" s="37" t="str">
        <f t="shared" si="152"/>
        <v/>
      </c>
      <c r="O1983" s="37" t="str">
        <f t="shared" si="154"/>
        <v/>
      </c>
      <c r="P1983" s="37" t="str">
        <f t="shared" si="153"/>
        <v>19年月日</v>
      </c>
    </row>
    <row r="1984" spans="12:16" x14ac:dyDescent="0.4">
      <c r="L1984" s="37" t="str">
        <f t="shared" si="150"/>
        <v/>
      </c>
      <c r="M1984" s="37" t="str">
        <f t="shared" si="151"/>
        <v/>
      </c>
      <c r="N1984" s="37" t="str">
        <f t="shared" si="152"/>
        <v/>
      </c>
      <c r="O1984" s="37" t="str">
        <f t="shared" si="154"/>
        <v/>
      </c>
      <c r="P1984" s="37" t="str">
        <f t="shared" si="153"/>
        <v>19年月日</v>
      </c>
    </row>
    <row r="1985" spans="12:16" x14ac:dyDescent="0.4">
      <c r="L1985" s="37" t="str">
        <f t="shared" si="150"/>
        <v/>
      </c>
      <c r="M1985" s="37" t="str">
        <f t="shared" si="151"/>
        <v/>
      </c>
      <c r="N1985" s="37" t="str">
        <f t="shared" si="152"/>
        <v/>
      </c>
      <c r="O1985" s="37" t="str">
        <f t="shared" si="154"/>
        <v/>
      </c>
      <c r="P1985" s="37" t="str">
        <f t="shared" si="153"/>
        <v>19年月日</v>
      </c>
    </row>
    <row r="1986" spans="12:16" x14ac:dyDescent="0.4">
      <c r="L1986" s="37" t="str">
        <f t="shared" si="150"/>
        <v/>
      </c>
      <c r="M1986" s="37" t="str">
        <f t="shared" si="151"/>
        <v/>
      </c>
      <c r="N1986" s="37" t="str">
        <f t="shared" si="152"/>
        <v/>
      </c>
      <c r="O1986" s="37" t="str">
        <f t="shared" si="154"/>
        <v/>
      </c>
      <c r="P1986" s="37" t="str">
        <f t="shared" si="153"/>
        <v>19年月日</v>
      </c>
    </row>
    <row r="1987" spans="12:16" x14ac:dyDescent="0.4">
      <c r="L1987" s="37" t="str">
        <f t="shared" ref="L1987:L2000" si="155">IF($A1987="","",$D1987&amp;" ("&amp;$G1987&amp;")")</f>
        <v/>
      </c>
      <c r="M1987" s="37" t="str">
        <f t="shared" ref="M1987:M2000" si="156">IF($A1987="","",LEFT($F1987,2))</f>
        <v/>
      </c>
      <c r="N1987" s="37" t="str">
        <f t="shared" ref="N1987:N2000" si="157">IF($A1987="","",$J1987&amp;" "&amp;$I1987&amp;" ("&amp;$M1987&amp;")")</f>
        <v/>
      </c>
      <c r="O1987" s="37" t="str">
        <f t="shared" si="154"/>
        <v/>
      </c>
      <c r="P1987" s="37" t="str">
        <f t="shared" ref="P1987:P2000" si="158">IF(LEFT($F1987,1)="0","20","19")&amp;LEFT($F1987,2)&amp;"年"&amp;MID($F1987,3,2)&amp;"月"&amp;RIGHT($F1987,2)&amp;"日"</f>
        <v>19年月日</v>
      </c>
    </row>
    <row r="1988" spans="12:16" x14ac:dyDescent="0.4">
      <c r="L1988" s="37" t="str">
        <f t="shared" si="155"/>
        <v/>
      </c>
      <c r="M1988" s="37" t="str">
        <f t="shared" si="156"/>
        <v/>
      </c>
      <c r="N1988" s="37" t="str">
        <f t="shared" si="157"/>
        <v/>
      </c>
      <c r="O1988" s="37" t="str">
        <f t="shared" ref="O1988:O2000" si="159">IF($A1988="","",$O1987+1)</f>
        <v/>
      </c>
      <c r="P1988" s="37" t="str">
        <f t="shared" si="158"/>
        <v>19年月日</v>
      </c>
    </row>
    <row r="1989" spans="12:16" x14ac:dyDescent="0.4">
      <c r="L1989" s="37" t="str">
        <f t="shared" si="155"/>
        <v/>
      </c>
      <c r="M1989" s="37" t="str">
        <f t="shared" si="156"/>
        <v/>
      </c>
      <c r="N1989" s="37" t="str">
        <f t="shared" si="157"/>
        <v/>
      </c>
      <c r="O1989" s="37" t="str">
        <f t="shared" si="159"/>
        <v/>
      </c>
      <c r="P1989" s="37" t="str">
        <f t="shared" si="158"/>
        <v>19年月日</v>
      </c>
    </row>
    <row r="1990" spans="12:16" x14ac:dyDescent="0.4">
      <c r="L1990" s="37" t="str">
        <f t="shared" si="155"/>
        <v/>
      </c>
      <c r="M1990" s="37" t="str">
        <f t="shared" si="156"/>
        <v/>
      </c>
      <c r="N1990" s="37" t="str">
        <f t="shared" si="157"/>
        <v/>
      </c>
      <c r="O1990" s="37" t="str">
        <f t="shared" si="159"/>
        <v/>
      </c>
      <c r="P1990" s="37" t="str">
        <f t="shared" si="158"/>
        <v>19年月日</v>
      </c>
    </row>
    <row r="1991" spans="12:16" x14ac:dyDescent="0.4">
      <c r="L1991" s="37" t="str">
        <f t="shared" si="155"/>
        <v/>
      </c>
      <c r="M1991" s="37" t="str">
        <f t="shared" si="156"/>
        <v/>
      </c>
      <c r="N1991" s="37" t="str">
        <f t="shared" si="157"/>
        <v/>
      </c>
      <c r="O1991" s="37" t="str">
        <f t="shared" si="159"/>
        <v/>
      </c>
      <c r="P1991" s="37" t="str">
        <f t="shared" si="158"/>
        <v>19年月日</v>
      </c>
    </row>
    <row r="1992" spans="12:16" x14ac:dyDescent="0.4">
      <c r="L1992" s="37" t="str">
        <f t="shared" si="155"/>
        <v/>
      </c>
      <c r="M1992" s="37" t="str">
        <f t="shared" si="156"/>
        <v/>
      </c>
      <c r="N1992" s="37" t="str">
        <f t="shared" si="157"/>
        <v/>
      </c>
      <c r="O1992" s="37" t="str">
        <f t="shared" si="159"/>
        <v/>
      </c>
      <c r="P1992" s="37" t="str">
        <f t="shared" si="158"/>
        <v>19年月日</v>
      </c>
    </row>
    <row r="1993" spans="12:16" x14ac:dyDescent="0.4">
      <c r="L1993" s="37" t="str">
        <f t="shared" si="155"/>
        <v/>
      </c>
      <c r="M1993" s="37" t="str">
        <f t="shared" si="156"/>
        <v/>
      </c>
      <c r="N1993" s="37" t="str">
        <f t="shared" si="157"/>
        <v/>
      </c>
      <c r="O1993" s="37" t="str">
        <f t="shared" si="159"/>
        <v/>
      </c>
      <c r="P1993" s="37" t="str">
        <f t="shared" si="158"/>
        <v>19年月日</v>
      </c>
    </row>
    <row r="1994" spans="12:16" x14ac:dyDescent="0.4">
      <c r="L1994" s="37" t="str">
        <f t="shared" si="155"/>
        <v/>
      </c>
      <c r="M1994" s="37" t="str">
        <f t="shared" si="156"/>
        <v/>
      </c>
      <c r="N1994" s="37" t="str">
        <f t="shared" si="157"/>
        <v/>
      </c>
      <c r="O1994" s="37" t="str">
        <f t="shared" si="159"/>
        <v/>
      </c>
      <c r="P1994" s="37" t="str">
        <f t="shared" si="158"/>
        <v>19年月日</v>
      </c>
    </row>
    <row r="1995" spans="12:16" x14ac:dyDescent="0.4">
      <c r="L1995" s="37" t="str">
        <f t="shared" si="155"/>
        <v/>
      </c>
      <c r="M1995" s="37" t="str">
        <f t="shared" si="156"/>
        <v/>
      </c>
      <c r="N1995" s="37" t="str">
        <f t="shared" si="157"/>
        <v/>
      </c>
      <c r="O1995" s="37" t="str">
        <f t="shared" si="159"/>
        <v/>
      </c>
      <c r="P1995" s="37" t="str">
        <f t="shared" si="158"/>
        <v>19年月日</v>
      </c>
    </row>
    <row r="1996" spans="12:16" x14ac:dyDescent="0.4">
      <c r="L1996" s="37" t="str">
        <f t="shared" si="155"/>
        <v/>
      </c>
      <c r="M1996" s="37" t="str">
        <f t="shared" si="156"/>
        <v/>
      </c>
      <c r="N1996" s="37" t="str">
        <f t="shared" si="157"/>
        <v/>
      </c>
      <c r="O1996" s="37" t="str">
        <f t="shared" si="159"/>
        <v/>
      </c>
      <c r="P1996" s="37" t="str">
        <f t="shared" si="158"/>
        <v>19年月日</v>
      </c>
    </row>
    <row r="1997" spans="12:16" x14ac:dyDescent="0.4">
      <c r="L1997" s="37" t="str">
        <f t="shared" si="155"/>
        <v/>
      </c>
      <c r="M1997" s="37" t="str">
        <f t="shared" si="156"/>
        <v/>
      </c>
      <c r="N1997" s="37" t="str">
        <f t="shared" si="157"/>
        <v/>
      </c>
      <c r="O1997" s="37" t="str">
        <f t="shared" si="159"/>
        <v/>
      </c>
      <c r="P1997" s="37" t="str">
        <f t="shared" si="158"/>
        <v>19年月日</v>
      </c>
    </row>
    <row r="1998" spans="12:16" x14ac:dyDescent="0.4">
      <c r="L1998" s="37" t="str">
        <f t="shared" si="155"/>
        <v/>
      </c>
      <c r="M1998" s="37" t="str">
        <f t="shared" si="156"/>
        <v/>
      </c>
      <c r="N1998" s="37" t="str">
        <f t="shared" si="157"/>
        <v/>
      </c>
      <c r="O1998" s="37" t="str">
        <f t="shared" si="159"/>
        <v/>
      </c>
      <c r="P1998" s="37" t="str">
        <f t="shared" si="158"/>
        <v>19年月日</v>
      </c>
    </row>
    <row r="1999" spans="12:16" x14ac:dyDescent="0.4">
      <c r="L1999" s="37" t="str">
        <f t="shared" si="155"/>
        <v/>
      </c>
      <c r="M1999" s="37" t="str">
        <f t="shared" si="156"/>
        <v/>
      </c>
      <c r="N1999" s="37" t="str">
        <f t="shared" si="157"/>
        <v/>
      </c>
      <c r="O1999" s="37" t="str">
        <f t="shared" si="159"/>
        <v/>
      </c>
      <c r="P1999" s="37" t="str">
        <f t="shared" si="158"/>
        <v>19年月日</v>
      </c>
    </row>
    <row r="2000" spans="12:16" x14ac:dyDescent="0.4">
      <c r="L2000" s="37" t="str">
        <f t="shared" si="155"/>
        <v/>
      </c>
      <c r="M2000" s="37" t="str">
        <f t="shared" si="156"/>
        <v/>
      </c>
      <c r="N2000" s="37" t="str">
        <f t="shared" si="157"/>
        <v/>
      </c>
      <c r="O2000" s="37" t="str">
        <f t="shared" si="159"/>
        <v/>
      </c>
      <c r="P2000" s="37" t="str">
        <f t="shared" si="158"/>
        <v>19年月日</v>
      </c>
    </row>
  </sheetData>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01"/>
  <sheetViews>
    <sheetView workbookViewId="0">
      <selection activeCell="H2" sqref="H2"/>
    </sheetView>
  </sheetViews>
  <sheetFormatPr defaultColWidth="8.625" defaultRowHeight="15.75" x14ac:dyDescent="0.4"/>
  <cols>
    <col min="1" max="1" width="8.625" style="9" bestFit="1" customWidth="1"/>
    <col min="2" max="2" width="12.75" style="9" bestFit="1" customWidth="1"/>
    <col min="3" max="3" width="9.125" style="9" bestFit="1" customWidth="1"/>
    <col min="4" max="4" width="22" style="9" bestFit="1" customWidth="1"/>
    <col min="5" max="5" width="3.875" style="9" bestFit="1" customWidth="1"/>
    <col min="6" max="6" width="3.125" style="9" bestFit="1" customWidth="1"/>
    <col min="7" max="7" width="6.75" style="9" bestFit="1" customWidth="1"/>
    <col min="8" max="8" width="6.75" style="9" customWidth="1"/>
    <col min="9" max="9" width="6.75" style="9" bestFit="1" customWidth="1"/>
    <col min="10" max="10" width="3" style="9" bestFit="1" customWidth="1"/>
    <col min="11" max="11" width="3.5" style="9" bestFit="1" customWidth="1"/>
    <col min="12" max="12" width="12.625" style="9" bestFit="1" customWidth="1"/>
    <col min="13" max="15" width="11.75" style="9" bestFit="1" customWidth="1"/>
    <col min="16" max="16384" width="8.625" style="9"/>
  </cols>
  <sheetData>
    <row r="1" spans="1:14" x14ac:dyDescent="0.4">
      <c r="A1" s="9" t="s">
        <v>22</v>
      </c>
      <c r="B1" s="9" t="s">
        <v>1124</v>
      </c>
      <c r="C1" s="9" t="s">
        <v>1125</v>
      </c>
      <c r="D1" s="9" t="s">
        <v>1126</v>
      </c>
      <c r="E1" s="9" t="s">
        <v>1127</v>
      </c>
      <c r="F1" s="9" t="s">
        <v>1128</v>
      </c>
      <c r="G1" s="9" t="s">
        <v>1129</v>
      </c>
      <c r="H1" s="9" t="s">
        <v>4810</v>
      </c>
      <c r="I1" s="9" t="s">
        <v>1130</v>
      </c>
      <c r="J1" s="9" t="s">
        <v>1131</v>
      </c>
      <c r="K1" s="9" t="s">
        <v>1132</v>
      </c>
      <c r="L1" s="9" t="s">
        <v>1133</v>
      </c>
      <c r="M1" s="9" t="s">
        <v>1134</v>
      </c>
      <c r="N1" s="9" t="s">
        <v>1135</v>
      </c>
    </row>
    <row r="2" spans="1:14" x14ac:dyDescent="0.4">
      <c r="A2" s="9" t="str" cm="1">
        <f t="array" ref="A2">IFERROR(INDEX(元マスター!$A:$A,SMALL(IF(元マスター!$A$1:$A$100&lt;&gt;"",ROW($A$1:$A$100)),ROW())),"")</f>
        <v/>
      </c>
      <c r="B2" s="9" t="str">
        <f>IFERROR(INDEX(男子登録情報!$M:$M,MATCH(完成マスター!$K2,男子登録情報!$B:$B,0)),"")</f>
        <v/>
      </c>
      <c r="C2" s="9" t="str">
        <f>IFERROR(INDEX(男子登録情報!$N:$N,MATCH(完成マスター!$K2,男子登録情報!$B:$B,0)),"")</f>
        <v/>
      </c>
      <c r="D2" s="9" t="str">
        <f>IFERROR(INDEX(男子登録情報!$O:$O,MATCH(完成マスター!$K2,男子登録情報!$B:$B,0)),"")</f>
        <v/>
      </c>
      <c r="E2" s="9" t="str">
        <f>IF($A2="","",1)</f>
        <v/>
      </c>
      <c r="F2" s="9" t="str">
        <f>IFERROR(INDEX(男子登録情報!$P:$P,MATCH(完成マスター!$K2,男子登録情報!$B:$B,0)),"")</f>
        <v/>
      </c>
      <c r="G2" s="9" t="str">
        <f>IFERROR(INDEX(男子登録情報!$L:$L,MATCH(完成マスター!$K2,男子登録情報!$B:$B,0)),"")</f>
        <v/>
      </c>
      <c r="H2" s="9" t="str">
        <f>IFERROR(INDEX(男子登録情報!$Q:$Q,MATCH(完成マスター!$E2,男子登録情報!$B:$B,0)),"")</f>
        <v/>
      </c>
      <c r="I2" s="9" t="str">
        <f>IFERROR(INDEX(男子登録情報!$L:$L,MATCH(完成マスター!$F2,男子登録情報!$B:$B,0)),"")</f>
        <v/>
      </c>
      <c r="K2" s="9" t="str">
        <f>IF(元マスター!$B2="","",元マスター!$B2)</f>
        <v/>
      </c>
      <c r="L2" s="9" t="str">
        <f>IF($A2="","",INDEX(元マスター!$C:$C,MATCH($A2,元マスター!$A:$A,0)))&amp;""</f>
        <v/>
      </c>
    </row>
    <row r="3" spans="1:14" x14ac:dyDescent="0.4">
      <c r="A3" s="9" t="str" cm="1">
        <f t="array" ref="A3">IFERROR(INDEX(元マスター!$A:$A,SMALL(IF(元マスター!$A$1:$A$100&lt;&gt;"",ROW($A$1:$A$100)),ROW())),"")</f>
        <v/>
      </c>
      <c r="B3" s="9" t="str">
        <f>IFERROR(INDEX(男子登録情報!$M:$M,MATCH(完成マスター!$K3,男子登録情報!$B:$B,0)),"")</f>
        <v/>
      </c>
      <c r="C3" s="9" t="str">
        <f>IFERROR(INDEX(男子登録情報!$N:$N,MATCH(完成マスター!$K3,男子登録情報!$B:$B,0)),"")</f>
        <v/>
      </c>
      <c r="D3" s="9" t="str">
        <f>IFERROR(INDEX(男子登録情報!$O:$O,MATCH(完成マスター!$K3,男子登録情報!$B:$B,0)),"")</f>
        <v/>
      </c>
      <c r="E3" s="9" t="str">
        <f t="shared" ref="E3:E4" si="0">IF($A3="","",1)</f>
        <v/>
      </c>
      <c r="F3" s="9" t="str">
        <f>IFERROR(INDEX(男子登録情報!$P:$P,MATCH(完成マスター!$K3,男子登録情報!$B:$B,0)),"")</f>
        <v/>
      </c>
      <c r="G3" s="9" t="str">
        <f>IFERROR(INDEX(男子登録情報!$L:$L,MATCH(完成マスター!$K3,男子登録情報!$B:$B,0)),"")</f>
        <v/>
      </c>
      <c r="H3" s="9" t="str">
        <f>IFERROR(INDEX(男子登録情報!$Q:$Q,MATCH(完成マスター!$E3,男子登録情報!$B:$B,0)),"")</f>
        <v/>
      </c>
      <c r="I3" s="9" t="str">
        <f>IFERROR(INDEX(男子登録情報!$L:$L,MATCH(完成マスター!$F3,男子登録情報!$B:$B,0)),"")</f>
        <v/>
      </c>
      <c r="K3" s="9" t="str">
        <f>IF(元マスター!$B3="","",元マスター!$B3)</f>
        <v/>
      </c>
      <c r="L3" s="9" t="str">
        <f>IF($A3="","",INDEX(元マスター!$C:$C,MATCH($A3,元マスター!$A:$A,0)))&amp;""</f>
        <v/>
      </c>
    </row>
    <row r="4" spans="1:14" x14ac:dyDescent="0.4">
      <c r="A4" s="9" t="str" cm="1">
        <f t="array" ref="A4">IFERROR(INDEX(元マスター!$A:$A,SMALL(IF(元マスター!$A$1:$A$100&lt;&gt;"",ROW($A$1:$A$100)),ROW())),"")</f>
        <v/>
      </c>
      <c r="B4" s="9" t="str">
        <f>IFERROR(INDEX(男子登録情報!$M:$M,MATCH(完成マスター!$K4,男子登録情報!$B:$B,0)),"")</f>
        <v/>
      </c>
      <c r="C4" s="9" t="str">
        <f>IFERROR(INDEX(男子登録情報!$N:$N,MATCH(完成マスター!$K4,男子登録情報!$B:$B,0)),"")</f>
        <v/>
      </c>
      <c r="D4" s="9" t="str">
        <f>IFERROR(INDEX(男子登録情報!$O:$O,MATCH(完成マスター!$K4,男子登録情報!$B:$B,0)),"")</f>
        <v/>
      </c>
      <c r="E4" s="9" t="str">
        <f t="shared" si="0"/>
        <v/>
      </c>
      <c r="F4" s="9" t="str">
        <f>IFERROR(INDEX(男子登録情報!$P:$P,MATCH(完成マスター!$K4,男子登録情報!$B:$B,0)),"")</f>
        <v/>
      </c>
      <c r="G4" s="9" t="str">
        <f>IFERROR(INDEX(男子登録情報!$L:$L,MATCH(完成マスター!$K4,男子登録情報!$B:$B,0)),"")</f>
        <v/>
      </c>
      <c r="H4" s="9" t="str">
        <f>IFERROR(INDEX(男子登録情報!$Q:$Q,MATCH(完成マスター!$E4,男子登録情報!$B:$B,0)),"")</f>
        <v/>
      </c>
      <c r="I4" s="9" t="str">
        <f>IFERROR(INDEX(男子登録情報!$L:$L,MATCH(完成マスター!$F4,男子登録情報!$B:$B,0)),"")</f>
        <v/>
      </c>
      <c r="K4" s="9" t="str">
        <f>IF(元マスター!$B4="","",元マスター!$B4)</f>
        <v/>
      </c>
      <c r="L4" s="9" t="str">
        <f>IF($A4="","",INDEX(元マスター!$C:$C,MATCH($A4,元マスター!$A:$A,0)))&amp;""</f>
        <v/>
      </c>
    </row>
    <row r="5" spans="1:14" x14ac:dyDescent="0.4">
      <c r="A5" s="9" t="str" cm="1">
        <f t="array" ref="A5">IFERROR(INDEX(元マスター!$A:$A,SMALL(IF(元マスター!$A$1:$A$100&lt;&gt;"",ROW($A$1:$A$100)),ROW())),"")</f>
        <v/>
      </c>
      <c r="D5" s="9" t="str">
        <f>IF($A5="","",IF($A5&lt;200000000,INDEX(男子登録情報!$N:$N,MATCH($A5,男子登録情報!$O:$O,0)),INDEX(女子登録情報!$N:$N,MATCH($A5,女子登録情報!$O:$O,0))))</f>
        <v/>
      </c>
      <c r="F5" s="9" t="str">
        <f t="shared" ref="F5:F66" si="1">IF($A5="","",IF($A5&lt;200000000,1,2))</f>
        <v/>
      </c>
      <c r="I5" s="9" t="str">
        <f>IF($A5="","",IF($A5&lt;200000000,INDEX(男子登録情報!#REF!,MATCH($A5,男子登録情報!$O:$O,0)),INDEX(女子登録情報!$B:$B,MATCH($A5,女子登録情報!$O:$O,0))))</f>
        <v/>
      </c>
      <c r="M5" s="9" t="str">
        <f>IF($A5="","",INDEX(元マスター!$C:$C,MATCH($A5,元マスター!$A:$A,0)))&amp;""</f>
        <v/>
      </c>
    </row>
    <row r="6" spans="1:14" x14ac:dyDescent="0.4">
      <c r="A6" s="9" t="str" cm="1">
        <f t="array" ref="A6">IFERROR(INDEX(元マスター!$A:$A,SMALL(IF(元マスター!$A$1:$A$100&lt;&gt;"",ROW($A$1:$A$100)),ROW())),"")</f>
        <v/>
      </c>
      <c r="D6" s="9" t="str">
        <f>IF($A6="","",IF($A6&lt;200000000,INDEX(男子登録情報!$N:$N,MATCH($A6,男子登録情報!$O:$O,0)),INDEX(女子登録情報!$N:$N,MATCH($A6,女子登録情報!$O:$O,0))))</f>
        <v/>
      </c>
      <c r="F6" s="9" t="str">
        <f t="shared" si="1"/>
        <v/>
      </c>
      <c r="I6" s="9" t="str">
        <f>IF($A6="","",IF($A6&lt;200000000,INDEX(男子登録情報!#REF!,MATCH($A6,男子登録情報!$O:$O,0)),INDEX(女子登録情報!$B:$B,MATCH($A6,女子登録情報!$O:$O,0))))</f>
        <v/>
      </c>
      <c r="M6" s="9" t="str">
        <f>IF($A6="","",INDEX(元マスター!$C:$C,MATCH($A6,元マスター!$A:$A,0)))&amp;""</f>
        <v/>
      </c>
    </row>
    <row r="7" spans="1:14" x14ac:dyDescent="0.4">
      <c r="A7" s="9" t="str" cm="1">
        <f t="array" ref="A7">IFERROR(INDEX(元マスター!$A:$A,SMALL(IF(元マスター!$A$1:$A$100&lt;&gt;"",ROW($A$1:$A$100)),ROW())),"")</f>
        <v/>
      </c>
      <c r="D7" s="9" t="str">
        <f>IF($A7="","",IF($A7&lt;200000000,INDEX(男子登録情報!$N:$N,MATCH($A7,男子登録情報!$O:$O,0)),INDEX(女子登録情報!$N:$N,MATCH($A7,女子登録情報!$O:$O,0))))</f>
        <v/>
      </c>
      <c r="F7" s="9" t="str">
        <f t="shared" si="1"/>
        <v/>
      </c>
      <c r="I7" s="9" t="str">
        <f>IF($A7="","",IF($A7&lt;200000000,INDEX(男子登録情報!#REF!,MATCH($A7,男子登録情報!$O:$O,0)),INDEX(女子登録情報!$B:$B,MATCH($A7,女子登録情報!$O:$O,0))))</f>
        <v/>
      </c>
      <c r="M7" s="9" t="str">
        <f>IF($A7="","",INDEX(元マスター!$C:$C,MATCH($A7,元マスター!$A:$A,0)))&amp;""</f>
        <v/>
      </c>
    </row>
    <row r="8" spans="1:14" x14ac:dyDescent="0.4">
      <c r="A8" s="9" t="str" cm="1">
        <f t="array" ref="A8">IFERROR(INDEX(元マスター!$A:$A,SMALL(IF(元マスター!$A$1:$A$100&lt;&gt;"",ROW($A$1:$A$100)),ROW())),"")</f>
        <v/>
      </c>
      <c r="D8" s="9" t="str">
        <f>IF($A8="","",IF($A8&lt;200000000,INDEX(男子登録情報!$N:$N,MATCH($A8,男子登録情報!$O:$O,0)),INDEX(女子登録情報!$N:$N,MATCH($A8,女子登録情報!$O:$O,0))))</f>
        <v/>
      </c>
      <c r="F8" s="9" t="str">
        <f t="shared" si="1"/>
        <v/>
      </c>
      <c r="I8" s="9" t="str">
        <f>IF($A8="","",IF($A8&lt;200000000,INDEX(男子登録情報!#REF!,MATCH($A8,男子登録情報!$O:$O,0)),INDEX(女子登録情報!$B:$B,MATCH($A8,女子登録情報!$O:$O,0))))</f>
        <v/>
      </c>
      <c r="M8" s="9" t="str">
        <f>IF($A8="","",INDEX(元マスター!$C:$C,MATCH($A8,元マスター!$A:$A,0)))&amp;""</f>
        <v/>
      </c>
    </row>
    <row r="9" spans="1:14" x14ac:dyDescent="0.4">
      <c r="A9" s="9" t="str" cm="1">
        <f t="array" ref="A9">IFERROR(INDEX(元マスター!$A:$A,SMALL(IF(元マスター!$A$1:$A$100&lt;&gt;"",ROW($A$1:$A$100)),ROW())),"")</f>
        <v/>
      </c>
      <c r="D9" s="9" t="str">
        <f>IF($A9="","",IF($A9&lt;200000000,INDEX(男子登録情報!$N:$N,MATCH($A9,男子登録情報!$O:$O,0)),INDEX(女子登録情報!$N:$N,MATCH($A9,女子登録情報!$O:$O,0))))</f>
        <v/>
      </c>
      <c r="F9" s="9" t="str">
        <f t="shared" si="1"/>
        <v/>
      </c>
      <c r="I9" s="9" t="str">
        <f>IF($A9="","",IF($A9&lt;200000000,INDEX(男子登録情報!#REF!,MATCH($A9,男子登録情報!$O:$O,0)),INDEX(女子登録情報!$B:$B,MATCH($A9,女子登録情報!$O:$O,0))))</f>
        <v/>
      </c>
      <c r="M9" s="9" t="str">
        <f>IF($A9="","",INDEX(元マスター!$C:$C,MATCH($A9,元マスター!$A:$A,0)))&amp;""</f>
        <v/>
      </c>
    </row>
    <row r="10" spans="1:14" x14ac:dyDescent="0.4">
      <c r="A10" s="9" t="str" cm="1">
        <f t="array" ref="A10">IFERROR(INDEX(元マスター!$A:$A,SMALL(IF(元マスター!$A$1:$A$100&lt;&gt;"",ROW($A$1:$A$100)),ROW())),"")</f>
        <v/>
      </c>
      <c r="D10" s="9" t="str">
        <f>IF($A10="","",IF($A10&lt;200000000,INDEX(男子登録情報!$N:$N,MATCH($A10,男子登録情報!$O:$O,0)),INDEX(女子登録情報!$N:$N,MATCH($A10,女子登録情報!$O:$O,0))))</f>
        <v/>
      </c>
      <c r="F10" s="9" t="str">
        <f t="shared" si="1"/>
        <v/>
      </c>
      <c r="I10" s="9" t="str">
        <f>IF($A10="","",IF($A10&lt;200000000,INDEX(男子登録情報!#REF!,MATCH($A10,男子登録情報!$O:$O,0)),INDEX(女子登録情報!$B:$B,MATCH($A10,女子登録情報!$O:$O,0))))</f>
        <v/>
      </c>
      <c r="M10" s="9" t="str">
        <f>IF($A10="","",INDEX(元マスター!$C:$C,MATCH($A10,元マスター!$A:$A,0)))&amp;""</f>
        <v/>
      </c>
    </row>
    <row r="11" spans="1:14" x14ac:dyDescent="0.4">
      <c r="A11" s="9" t="str" cm="1">
        <f t="array" ref="A11">IFERROR(INDEX(元マスター!$A:$A,SMALL(IF(元マスター!$A$1:$A$100&lt;&gt;"",ROW($A$1:$A$100)),ROW())),"")</f>
        <v/>
      </c>
      <c r="D11" s="9" t="str">
        <f>IF($A11="","",IF($A11&lt;200000000,INDEX(男子登録情報!$N:$N,MATCH($A11,男子登録情報!$O:$O,0)),INDEX(女子登録情報!$N:$N,MATCH($A11,女子登録情報!$O:$O,0))))</f>
        <v/>
      </c>
      <c r="F11" s="9" t="str">
        <f t="shared" si="1"/>
        <v/>
      </c>
      <c r="I11" s="9" t="str">
        <f>IF($A11="","",IF($A11&lt;200000000,INDEX(男子登録情報!#REF!,MATCH($A11,男子登録情報!$O:$O,0)),INDEX(女子登録情報!$B:$B,MATCH($A11,女子登録情報!$O:$O,0))))</f>
        <v/>
      </c>
      <c r="M11" s="9" t="str">
        <f>IF($A11="","",INDEX(元マスター!$C:$C,MATCH($A11,元マスター!$A:$A,0)))&amp;""</f>
        <v/>
      </c>
    </row>
    <row r="12" spans="1:14" x14ac:dyDescent="0.4">
      <c r="A12" s="9" t="str" cm="1">
        <f t="array" ref="A12">IFERROR(INDEX(元マスター!$A:$A,SMALL(IF(元マスター!$A$1:$A$100&lt;&gt;"",ROW($A$1:$A$100)),ROW())),"")</f>
        <v/>
      </c>
      <c r="D12" s="9" t="str">
        <f>IF($A12="","",IF($A12&lt;200000000,INDEX(男子登録情報!$N:$N,MATCH($A12,男子登録情報!$O:$O,0)),INDEX(女子登録情報!$N:$N,MATCH($A12,女子登録情報!$O:$O,0))))</f>
        <v/>
      </c>
      <c r="F12" s="9" t="str">
        <f t="shared" si="1"/>
        <v/>
      </c>
      <c r="I12" s="9" t="str">
        <f>IF($A12="","",IF($A12&lt;200000000,INDEX(男子登録情報!#REF!,MATCH($A12,男子登録情報!$O:$O,0)),INDEX(女子登録情報!$B:$B,MATCH($A12,女子登録情報!$O:$O,0))))</f>
        <v/>
      </c>
      <c r="M12" s="9" t="str">
        <f>IF($A12="","",INDEX(元マスター!$C:$C,MATCH($A12,元マスター!$A:$A,0)))&amp;""</f>
        <v/>
      </c>
    </row>
    <row r="13" spans="1:14" x14ac:dyDescent="0.4">
      <c r="A13" s="9" t="str" cm="1">
        <f t="array" ref="A13">IFERROR(INDEX(元マスター!$A:$A,SMALL(IF(元マスター!$A$1:$A$100&lt;&gt;"",ROW($A$1:$A$100)),ROW())),"")</f>
        <v/>
      </c>
      <c r="D13" s="9" t="str">
        <f>IF($A13="","",IF($A13&lt;200000000,INDEX(男子登録情報!$N:$N,MATCH($A13,男子登録情報!$O:$O,0)),INDEX(女子登録情報!$N:$N,MATCH($A13,女子登録情報!$O:$O,0))))</f>
        <v/>
      </c>
      <c r="F13" s="9" t="str">
        <f t="shared" si="1"/>
        <v/>
      </c>
      <c r="I13" s="9" t="str">
        <f>IF($A13="","",IF($A13&lt;200000000,INDEX(男子登録情報!#REF!,MATCH($A13,男子登録情報!$O:$O,0)),INDEX(女子登録情報!$B:$B,MATCH($A13,女子登録情報!$O:$O,0))))</f>
        <v/>
      </c>
      <c r="M13" s="9" t="str">
        <f>IF($A13="","",INDEX(元マスター!$C:$C,MATCH($A13,元マスター!$A:$A,0)))&amp;""</f>
        <v/>
      </c>
    </row>
    <row r="14" spans="1:14" x14ac:dyDescent="0.4">
      <c r="A14" s="9" t="str" cm="1">
        <f t="array" ref="A14">IFERROR(INDEX(元マスター!$A:$A,SMALL(IF(元マスター!$A$1:$A$100&lt;&gt;"",ROW($A$1:$A$100)),ROW())),"")</f>
        <v/>
      </c>
      <c r="D14" s="9" t="str">
        <f>IF($A14="","",IF($A14&lt;200000000,INDEX(男子登録情報!$N:$N,MATCH($A14,男子登録情報!$O:$O,0)),INDEX(女子登録情報!$N:$N,MATCH($A14,女子登録情報!$O:$O,0))))</f>
        <v/>
      </c>
      <c r="F14" s="9" t="str">
        <f t="shared" si="1"/>
        <v/>
      </c>
      <c r="I14" s="9" t="str">
        <f>IF($A14="","",IF($A14&lt;200000000,INDEX(男子登録情報!#REF!,MATCH($A14,男子登録情報!$O:$O,0)),INDEX(女子登録情報!$B:$B,MATCH($A14,女子登録情報!$O:$O,0))))</f>
        <v/>
      </c>
      <c r="M14" s="9" t="str">
        <f>IF($A14="","",INDEX(元マスター!$C:$C,MATCH($A14,元マスター!$A:$A,0)))&amp;""</f>
        <v/>
      </c>
    </row>
    <row r="15" spans="1:14" x14ac:dyDescent="0.4">
      <c r="A15" s="9" t="str" cm="1">
        <f t="array" ref="A15">IFERROR(INDEX(元マスター!$A:$A,SMALL(IF(元マスター!$A$1:$A$100&lt;&gt;"",ROW($A$1:$A$100)),ROW())),"")</f>
        <v/>
      </c>
      <c r="D15" s="9" t="str">
        <f>IF($A15="","",IF($A15&lt;200000000,INDEX(男子登録情報!$N:$N,MATCH($A15,男子登録情報!$O:$O,0)),INDEX(女子登録情報!$N:$N,MATCH($A15,女子登録情報!$O:$O,0))))</f>
        <v/>
      </c>
      <c r="F15" s="9" t="str">
        <f t="shared" si="1"/>
        <v/>
      </c>
      <c r="I15" s="9" t="str">
        <f>IF($A15="","",IF($A15&lt;200000000,INDEX(男子登録情報!#REF!,MATCH($A15,男子登録情報!$O:$O,0)),INDEX(女子登録情報!$B:$B,MATCH($A15,女子登録情報!$O:$O,0))))</f>
        <v/>
      </c>
      <c r="M15" s="9" t="str">
        <f>IF($A15="","",INDEX(元マスター!$C:$C,MATCH($A15,元マスター!$A:$A,0)))&amp;""</f>
        <v/>
      </c>
    </row>
    <row r="16" spans="1:14" x14ac:dyDescent="0.4">
      <c r="A16" s="9" t="str" cm="1">
        <f t="array" ref="A16">IFERROR(INDEX(元マスター!$A:$A,SMALL(IF(元マスター!$A$1:$A$100&lt;&gt;"",ROW($A$1:$A$100)),ROW())),"")</f>
        <v/>
      </c>
      <c r="D16" s="9" t="str">
        <f>IF($A16="","",IF($A16&lt;200000000,INDEX(男子登録情報!$N:$N,MATCH($A16,男子登録情報!$O:$O,0)),INDEX(女子登録情報!$N:$N,MATCH($A16,女子登録情報!$O:$O,0))))</f>
        <v/>
      </c>
      <c r="F16" s="9" t="str">
        <f t="shared" si="1"/>
        <v/>
      </c>
      <c r="I16" s="9" t="str">
        <f>IF($A16="","",IF($A16&lt;200000000,INDEX(男子登録情報!#REF!,MATCH($A16,男子登録情報!$O:$O,0)),INDEX(女子登録情報!$B:$B,MATCH($A16,女子登録情報!$O:$O,0))))</f>
        <v/>
      </c>
      <c r="M16" s="9" t="str">
        <f>IF($A16="","",INDEX(元マスター!$C:$C,MATCH($A16,元マスター!$A:$A,0)))&amp;""</f>
        <v/>
      </c>
    </row>
    <row r="17" spans="1:13" x14ac:dyDescent="0.4">
      <c r="A17" s="9" t="str" cm="1">
        <f t="array" ref="A17">IFERROR(INDEX(元マスター!$A:$A,SMALL(IF(元マスター!$A$1:$A$100&lt;&gt;"",ROW($A$1:$A$100)),ROW())),"")</f>
        <v/>
      </c>
      <c r="D17" s="9" t="str">
        <f>IF($A17="","",IF($A17&lt;200000000,INDEX(男子登録情報!$N:$N,MATCH($A17,男子登録情報!$O:$O,0)),INDEX(女子登録情報!$N:$N,MATCH($A17,女子登録情報!$O:$O,0))))</f>
        <v/>
      </c>
      <c r="F17" s="9" t="str">
        <f t="shared" si="1"/>
        <v/>
      </c>
      <c r="I17" s="9" t="str">
        <f>IF($A17="","",IF($A17&lt;200000000,INDEX(男子登録情報!#REF!,MATCH($A17,男子登録情報!$O:$O,0)),INDEX(女子登録情報!$B:$B,MATCH($A17,女子登録情報!$O:$O,0))))</f>
        <v/>
      </c>
      <c r="M17" s="9" t="str">
        <f>IF($A17="","",INDEX(元マスター!$C:$C,MATCH($A17,元マスター!$A:$A,0)))&amp;""</f>
        <v/>
      </c>
    </row>
    <row r="18" spans="1:13" x14ac:dyDescent="0.4">
      <c r="A18" s="9" t="str" cm="1">
        <f t="array" ref="A18">IFERROR(INDEX(元マスター!$A:$A,SMALL(IF(元マスター!$A$1:$A$100&lt;&gt;"",ROW($A$1:$A$100)),ROW())),"")</f>
        <v/>
      </c>
      <c r="D18" s="9" t="str">
        <f>IF($A18="","",IF($A18&lt;200000000,INDEX(男子登録情報!$N:$N,MATCH($A18,男子登録情報!$O:$O,0)),INDEX(女子登録情報!$N:$N,MATCH($A18,女子登録情報!$O:$O,0))))</f>
        <v/>
      </c>
      <c r="F18" s="9" t="str">
        <f t="shared" si="1"/>
        <v/>
      </c>
      <c r="I18" s="9" t="str">
        <f>IF($A18="","",IF($A18&lt;200000000,INDEX(男子登録情報!#REF!,MATCH($A18,男子登録情報!$O:$O,0)),INDEX(女子登録情報!$B:$B,MATCH($A18,女子登録情報!$O:$O,0))))</f>
        <v/>
      </c>
      <c r="M18" s="9" t="str">
        <f>IF($A18="","",INDEX(元マスター!$C:$C,MATCH($A18,元マスター!$A:$A,0)))&amp;""</f>
        <v/>
      </c>
    </row>
    <row r="19" spans="1:13" x14ac:dyDescent="0.4">
      <c r="A19" s="9" t="str" cm="1">
        <f t="array" ref="A19">IFERROR(INDEX(元マスター!$A:$A,SMALL(IF(元マスター!$A$1:$A$100&lt;&gt;"",ROW($A$1:$A$100)),ROW())),"")</f>
        <v/>
      </c>
      <c r="D19" s="9" t="str">
        <f>IF($A19="","",IF($A19&lt;200000000,INDEX(男子登録情報!$N:$N,MATCH($A19,男子登録情報!$O:$O,0)),INDEX(女子登録情報!$N:$N,MATCH($A19,女子登録情報!$O:$O,0))))</f>
        <v/>
      </c>
      <c r="F19" s="9" t="str">
        <f t="shared" si="1"/>
        <v/>
      </c>
      <c r="I19" s="9" t="str">
        <f>IF($A19="","",IF($A19&lt;200000000,INDEX(男子登録情報!#REF!,MATCH($A19,男子登録情報!$O:$O,0)),INDEX(女子登録情報!$B:$B,MATCH($A19,女子登録情報!$O:$O,0))))</f>
        <v/>
      </c>
      <c r="M19" s="9" t="str">
        <f>IF($A19="","",INDEX(元マスター!$C:$C,MATCH($A19,元マスター!$A:$A,0)))&amp;""</f>
        <v/>
      </c>
    </row>
    <row r="20" spans="1:13" x14ac:dyDescent="0.4">
      <c r="A20" s="9" t="str" cm="1">
        <f t="array" ref="A20">IFERROR(INDEX(元マスター!$A:$A,SMALL(IF(元マスター!$A$1:$A$100&lt;&gt;"",ROW($A$1:$A$100)),ROW())),"")</f>
        <v/>
      </c>
      <c r="D20" s="9" t="str">
        <f>IF($A20="","",IF($A20&lt;200000000,INDEX(男子登録情報!$N:$N,MATCH($A20,男子登録情報!$O:$O,0)),INDEX(女子登録情報!$N:$N,MATCH($A20,女子登録情報!$O:$O,0))))</f>
        <v/>
      </c>
      <c r="F20" s="9" t="str">
        <f t="shared" si="1"/>
        <v/>
      </c>
      <c r="I20" s="9" t="str">
        <f>IF($A20="","",IF($A20&lt;200000000,INDEX(男子登録情報!#REF!,MATCH($A20,男子登録情報!$O:$O,0)),INDEX(女子登録情報!$B:$B,MATCH($A20,女子登録情報!$O:$O,0))))</f>
        <v/>
      </c>
      <c r="M20" s="9" t="str">
        <f>IF($A20="","",INDEX(元マスター!$C:$C,MATCH($A20,元マスター!$A:$A,0)))&amp;""</f>
        <v/>
      </c>
    </row>
    <row r="21" spans="1:13" x14ac:dyDescent="0.4">
      <c r="A21" s="9" t="str" cm="1">
        <f t="array" ref="A21">IFERROR(INDEX(元マスター!$A:$A,SMALL(IF(元マスター!$A$1:$A$100&lt;&gt;"",ROW($A$1:$A$100)),ROW())),"")</f>
        <v/>
      </c>
      <c r="D21" s="9" t="str">
        <f>IF($A21="","",IF($A21&lt;200000000,INDEX(男子登録情報!$N:$N,MATCH($A21,男子登録情報!$O:$O,0)),INDEX(女子登録情報!$N:$N,MATCH($A21,女子登録情報!$O:$O,0))))</f>
        <v/>
      </c>
      <c r="F21" s="9" t="str">
        <f t="shared" si="1"/>
        <v/>
      </c>
      <c r="I21" s="9" t="str">
        <f>IF($A21="","",IF($A21&lt;200000000,INDEX(男子登録情報!#REF!,MATCH($A21,男子登録情報!$O:$O,0)),INDEX(女子登録情報!$B:$B,MATCH($A21,女子登録情報!$O:$O,0))))</f>
        <v/>
      </c>
      <c r="M21" s="9" t="str">
        <f>IF($A21="","",INDEX(元マスター!$C:$C,MATCH($A21,元マスター!$A:$A,0)))&amp;""</f>
        <v/>
      </c>
    </row>
    <row r="22" spans="1:13" x14ac:dyDescent="0.4">
      <c r="A22" s="9" t="str" cm="1">
        <f t="array" ref="A22">IFERROR(INDEX(元マスター!$A:$A,SMALL(IF(元マスター!$A$1:$A$100&lt;&gt;"",ROW($A$1:$A$100)),ROW())),"")</f>
        <v/>
      </c>
      <c r="D22" s="9" t="str">
        <f>IF($A22="","",IF($A22&lt;200000000,INDEX(男子登録情報!$N:$N,MATCH($A22,男子登録情報!$O:$O,0)),INDEX(女子登録情報!$N:$N,MATCH($A22,女子登録情報!$O:$O,0))))</f>
        <v/>
      </c>
      <c r="F22" s="9" t="str">
        <f t="shared" si="1"/>
        <v/>
      </c>
      <c r="I22" s="9" t="str">
        <f>IF($A22="","",IF($A22&lt;200000000,INDEX(男子登録情報!#REF!,MATCH($A22,男子登録情報!$O:$O,0)),INDEX(女子登録情報!$B:$B,MATCH($A22,女子登録情報!$O:$O,0))))</f>
        <v/>
      </c>
      <c r="M22" s="9" t="str">
        <f>IF($A22="","",INDEX(元マスター!$C:$C,MATCH($A22,元マスター!$A:$A,0)))&amp;""</f>
        <v/>
      </c>
    </row>
    <row r="23" spans="1:13" x14ac:dyDescent="0.4">
      <c r="A23" s="9" t="str" cm="1">
        <f t="array" ref="A23">IFERROR(INDEX(元マスター!$A:$A,SMALL(IF(元マスター!$A$1:$A$100&lt;&gt;"",ROW($A$1:$A$100)),ROW())),"")</f>
        <v/>
      </c>
      <c r="D23" s="9" t="str">
        <f>IF($A23="","",IF($A23&lt;200000000,INDEX(男子登録情報!$N:$N,MATCH($A23,男子登録情報!$O:$O,0)),INDEX(女子登録情報!$N:$N,MATCH($A23,女子登録情報!$O:$O,0))))</f>
        <v/>
      </c>
      <c r="F23" s="9" t="str">
        <f t="shared" si="1"/>
        <v/>
      </c>
      <c r="I23" s="9" t="str">
        <f>IF($A23="","",IF($A23&lt;200000000,INDEX(男子登録情報!#REF!,MATCH($A23,男子登録情報!$O:$O,0)),INDEX(女子登録情報!$B:$B,MATCH($A23,女子登録情報!$O:$O,0))))</f>
        <v/>
      </c>
      <c r="M23" s="9" t="str">
        <f>IF($A23="","",INDEX(元マスター!$C:$C,MATCH($A23,元マスター!$A:$A,0)))&amp;""</f>
        <v/>
      </c>
    </row>
    <row r="24" spans="1:13" x14ac:dyDescent="0.4">
      <c r="A24" s="9" t="str" cm="1">
        <f t="array" ref="A24">IFERROR(INDEX(元マスター!$A:$A,SMALL(IF(元マスター!$A$1:$A$100&lt;&gt;"",ROW($A$1:$A$100)),ROW())),"")</f>
        <v/>
      </c>
      <c r="D24" s="9" t="str">
        <f>IF($A24="","",IF($A24&lt;200000000,INDEX(男子登録情報!$N:$N,MATCH($A24,男子登録情報!$O:$O,0)),INDEX(女子登録情報!$N:$N,MATCH($A24,女子登録情報!$O:$O,0))))</f>
        <v/>
      </c>
      <c r="F24" s="9" t="str">
        <f t="shared" si="1"/>
        <v/>
      </c>
      <c r="I24" s="9" t="str">
        <f>IF($A24="","",IF($A24&lt;200000000,INDEX(男子登録情報!#REF!,MATCH($A24,男子登録情報!$O:$O,0)),INDEX(女子登録情報!$B:$B,MATCH($A24,女子登録情報!$O:$O,0))))</f>
        <v/>
      </c>
      <c r="M24" s="9" t="str">
        <f>IF($A24="","",INDEX(元マスター!$C:$C,MATCH($A24,元マスター!$A:$A,0)))&amp;""</f>
        <v/>
      </c>
    </row>
    <row r="25" spans="1:13" x14ac:dyDescent="0.4">
      <c r="A25" s="9" t="str" cm="1">
        <f t="array" ref="A25">IFERROR(INDEX(元マスター!$A:$A,SMALL(IF(元マスター!$A$1:$A$100&lt;&gt;"",ROW($A$1:$A$100)),ROW())),"")</f>
        <v/>
      </c>
      <c r="D25" s="9" t="str">
        <f>IF($A25="","",IF($A25&lt;200000000,INDEX(男子登録情報!$N:$N,MATCH($A25,男子登録情報!$O:$O,0)),INDEX(女子登録情報!$N:$N,MATCH($A25,女子登録情報!$O:$O,0))))</f>
        <v/>
      </c>
      <c r="F25" s="9" t="str">
        <f t="shared" si="1"/>
        <v/>
      </c>
      <c r="I25" s="9" t="str">
        <f>IF($A25="","",IF($A25&lt;200000000,INDEX(男子登録情報!#REF!,MATCH($A25,男子登録情報!$O:$O,0)),INDEX(女子登録情報!$B:$B,MATCH($A25,女子登録情報!$O:$O,0))))</f>
        <v/>
      </c>
      <c r="M25" s="9" t="str">
        <f>IF($A25="","",INDEX(元マスター!$C:$C,MATCH($A25,元マスター!$A:$A,0)))&amp;""</f>
        <v/>
      </c>
    </row>
    <row r="26" spans="1:13" x14ac:dyDescent="0.4">
      <c r="A26" s="9" t="str" cm="1">
        <f t="array" ref="A26">IFERROR(INDEX(元マスター!$A:$A,SMALL(IF(元マスター!$A$1:$A$100&lt;&gt;"",ROW($A$1:$A$100)),ROW())),"")</f>
        <v/>
      </c>
      <c r="D26" s="9" t="str">
        <f>IF($A26="","",IF($A26&lt;200000000,INDEX(男子登録情報!$N:$N,MATCH($A26,男子登録情報!$O:$O,0)),INDEX(女子登録情報!$N:$N,MATCH($A26,女子登録情報!$O:$O,0))))</f>
        <v/>
      </c>
      <c r="F26" s="9" t="str">
        <f t="shared" si="1"/>
        <v/>
      </c>
      <c r="I26" s="9" t="str">
        <f>IF($A26="","",IF($A26&lt;200000000,INDEX(男子登録情報!#REF!,MATCH($A26,男子登録情報!$O:$O,0)),INDEX(女子登録情報!$B:$B,MATCH($A26,女子登録情報!$O:$O,0))))</f>
        <v/>
      </c>
      <c r="M26" s="9" t="str">
        <f>IF($A26="","",INDEX(元マスター!$C:$C,MATCH($A26,元マスター!$A:$A,0)))&amp;""</f>
        <v/>
      </c>
    </row>
    <row r="27" spans="1:13" x14ac:dyDescent="0.4">
      <c r="A27" s="9" t="str" cm="1">
        <f t="array" ref="A27">IFERROR(INDEX(元マスター!$A:$A,SMALL(IF(元マスター!$A$1:$A$100&lt;&gt;"",ROW($A$1:$A$100)),ROW())),"")</f>
        <v/>
      </c>
      <c r="D27" s="9" t="str">
        <f>IF($A27="","",IF($A27&lt;200000000,INDEX(男子登録情報!$N:$N,MATCH($A27,男子登録情報!$O:$O,0)),INDEX(女子登録情報!$N:$N,MATCH($A27,女子登録情報!$O:$O,0))))</f>
        <v/>
      </c>
      <c r="F27" s="9" t="str">
        <f t="shared" si="1"/>
        <v/>
      </c>
      <c r="I27" s="9" t="str">
        <f>IF($A27="","",IF($A27&lt;200000000,INDEX(男子登録情報!#REF!,MATCH($A27,男子登録情報!$O:$O,0)),INDEX(女子登録情報!$B:$B,MATCH($A27,女子登録情報!$O:$O,0))))</f>
        <v/>
      </c>
      <c r="M27" s="9" t="str">
        <f>IF($A27="","",INDEX(元マスター!$C:$C,MATCH($A27,元マスター!$A:$A,0)))&amp;""</f>
        <v/>
      </c>
    </row>
    <row r="28" spans="1:13" x14ac:dyDescent="0.4">
      <c r="A28" s="9" t="str" cm="1">
        <f t="array" ref="A28">IFERROR(INDEX(元マスター!$A:$A,SMALL(IF(元マスター!$A$1:$A$100&lt;&gt;"",ROW($A$1:$A$100)),ROW())),"")</f>
        <v/>
      </c>
      <c r="D28" s="9" t="str">
        <f>IF($A28="","",IF($A28&lt;200000000,INDEX(男子登録情報!$N:$N,MATCH($A28,男子登録情報!$O:$O,0)),INDEX(女子登録情報!$N:$N,MATCH($A28,女子登録情報!$O:$O,0))))</f>
        <v/>
      </c>
      <c r="F28" s="9" t="str">
        <f t="shared" si="1"/>
        <v/>
      </c>
      <c r="I28" s="9" t="str">
        <f>IF($A28="","",IF($A28&lt;200000000,INDEX(男子登録情報!#REF!,MATCH($A28,男子登録情報!$O:$O,0)),INDEX(女子登録情報!$B:$B,MATCH($A28,女子登録情報!$O:$O,0))))</f>
        <v/>
      </c>
      <c r="M28" s="9" t="str">
        <f>IF($A28="","",INDEX(元マスター!$C:$C,MATCH($A28,元マスター!$A:$A,0)))&amp;""</f>
        <v/>
      </c>
    </row>
    <row r="29" spans="1:13" x14ac:dyDescent="0.4">
      <c r="A29" s="9" t="str" cm="1">
        <f t="array" ref="A29">IFERROR(INDEX(元マスター!$A:$A,SMALL(IF(元マスター!$A$1:$A$100&lt;&gt;"",ROW($A$1:$A$100)),ROW())),"")</f>
        <v/>
      </c>
      <c r="D29" s="9" t="str">
        <f>IF($A29="","",IF($A29&lt;200000000,INDEX(男子登録情報!$N:$N,MATCH($A29,男子登録情報!$O:$O,0)),INDEX(女子登録情報!$N:$N,MATCH($A29,女子登録情報!$O:$O,0))))</f>
        <v/>
      </c>
      <c r="F29" s="9" t="str">
        <f t="shared" si="1"/>
        <v/>
      </c>
      <c r="I29" s="9" t="str">
        <f>IF($A29="","",IF($A29&lt;200000000,INDEX(男子登録情報!#REF!,MATCH($A29,男子登録情報!$O:$O,0)),INDEX(女子登録情報!$B:$B,MATCH($A29,女子登録情報!$O:$O,0))))</f>
        <v/>
      </c>
      <c r="M29" s="9" t="str">
        <f>IF($A29="","",INDEX(元マスター!$C:$C,MATCH($A29,元マスター!$A:$A,0)))&amp;""</f>
        <v/>
      </c>
    </row>
    <row r="30" spans="1:13" x14ac:dyDescent="0.4">
      <c r="A30" s="9" t="str" cm="1">
        <f t="array" ref="A30">IFERROR(INDEX(元マスター!$A:$A,SMALL(IF(元マスター!$A$1:$A$100&lt;&gt;"",ROW($A$1:$A$100)),ROW())),"")</f>
        <v/>
      </c>
      <c r="D30" s="9" t="str">
        <f>IF($A30="","",IF($A30&lt;200000000,INDEX(男子登録情報!$N:$N,MATCH($A30,男子登録情報!$O:$O,0)),INDEX(女子登録情報!$N:$N,MATCH($A30,女子登録情報!$O:$O,0))))</f>
        <v/>
      </c>
      <c r="F30" s="9" t="str">
        <f t="shared" si="1"/>
        <v/>
      </c>
      <c r="I30" s="9" t="str">
        <f>IF($A30="","",IF($A30&lt;200000000,INDEX(男子登録情報!#REF!,MATCH($A30,男子登録情報!$O:$O,0)),INDEX(女子登録情報!$B:$B,MATCH($A30,女子登録情報!$O:$O,0))))</f>
        <v/>
      </c>
      <c r="M30" s="9" t="str">
        <f>IF($A30="","",INDEX(元マスター!$C:$C,MATCH($A30,元マスター!$A:$A,0)))&amp;""</f>
        <v/>
      </c>
    </row>
    <row r="31" spans="1:13" x14ac:dyDescent="0.4">
      <c r="A31" s="9" t="str" cm="1">
        <f t="array" ref="A31">IFERROR(INDEX(元マスター!$A:$A,SMALL(IF(元マスター!$A$1:$A$100&lt;&gt;"",ROW($A$1:$A$100)),ROW())),"")</f>
        <v/>
      </c>
      <c r="D31" s="9" t="str">
        <f>IF($A31="","",IF($A31&lt;200000000,INDEX(男子登録情報!$N:$N,MATCH($A31,男子登録情報!$O:$O,0)),INDEX(女子登録情報!$N:$N,MATCH($A31,女子登録情報!$O:$O,0))))</f>
        <v/>
      </c>
      <c r="F31" s="9" t="str">
        <f t="shared" si="1"/>
        <v/>
      </c>
      <c r="I31" s="9" t="str">
        <f>IF($A31="","",IF($A31&lt;200000000,INDEX(男子登録情報!#REF!,MATCH($A31,男子登録情報!$O:$O,0)),INDEX(女子登録情報!$B:$B,MATCH($A31,女子登録情報!$O:$O,0))))</f>
        <v/>
      </c>
      <c r="M31" s="9" t="str">
        <f>IF($A31="","",INDEX(元マスター!$C:$C,MATCH($A31,元マスター!$A:$A,0)))&amp;""</f>
        <v/>
      </c>
    </row>
    <row r="32" spans="1:13" x14ac:dyDescent="0.4">
      <c r="A32" s="9" t="str" cm="1">
        <f t="array" ref="A32">IFERROR(INDEX(元マスター!$A:$A,SMALL(IF(元マスター!$A$1:$A$100&lt;&gt;"",ROW($A$1:$A$100)),ROW())),"")</f>
        <v/>
      </c>
      <c r="D32" s="9" t="str">
        <f>IF($A32="","",IF($A32&lt;200000000,INDEX(男子登録情報!$N:$N,MATCH($A32,男子登録情報!$O:$O,0)),INDEX(女子登録情報!$N:$N,MATCH($A32,女子登録情報!$O:$O,0))))</f>
        <v/>
      </c>
      <c r="F32" s="9" t="str">
        <f t="shared" si="1"/>
        <v/>
      </c>
      <c r="I32" s="9" t="str">
        <f>IF($A32="","",IF($A32&lt;200000000,INDEX(男子登録情報!#REF!,MATCH($A32,男子登録情報!$O:$O,0)),INDEX(女子登録情報!$B:$B,MATCH($A32,女子登録情報!$O:$O,0))))</f>
        <v/>
      </c>
      <c r="M32" s="9" t="str">
        <f>IF($A32="","",INDEX(元マスター!$C:$C,MATCH($A32,元マスター!$A:$A,0)))&amp;""</f>
        <v/>
      </c>
    </row>
    <row r="33" spans="1:13" x14ac:dyDescent="0.4">
      <c r="A33" s="9" t="str" cm="1">
        <f t="array" ref="A33">IFERROR(INDEX(元マスター!$A:$A,SMALL(IF(元マスター!$A$1:$A$100&lt;&gt;"",ROW($A$1:$A$100)),ROW())),"")</f>
        <v/>
      </c>
      <c r="D33" s="9" t="str">
        <f>IF($A33="","",IF($A33&lt;200000000,INDEX(男子登録情報!$N:$N,MATCH($A33,男子登録情報!$O:$O,0)),INDEX(女子登録情報!$N:$N,MATCH($A33,女子登録情報!$O:$O,0))))</f>
        <v/>
      </c>
      <c r="F33" s="9" t="str">
        <f t="shared" si="1"/>
        <v/>
      </c>
      <c r="I33" s="9" t="str">
        <f>IF($A33="","",IF($A33&lt;200000000,INDEX(男子登録情報!#REF!,MATCH($A33,男子登録情報!$O:$O,0)),INDEX(女子登録情報!$B:$B,MATCH($A33,女子登録情報!$O:$O,0))))</f>
        <v/>
      </c>
      <c r="M33" s="9" t="str">
        <f>IF($A33="","",INDEX(元マスター!$C:$C,MATCH($A33,元マスター!$A:$A,0)))&amp;""</f>
        <v/>
      </c>
    </row>
    <row r="34" spans="1:13" x14ac:dyDescent="0.4">
      <c r="A34" s="9" t="str" cm="1">
        <f t="array" ref="A34">IFERROR(INDEX(元マスター!$A:$A,SMALL(IF(元マスター!$A$1:$A$100&lt;&gt;"",ROW($A$1:$A$100)),ROW())),"")</f>
        <v/>
      </c>
      <c r="D34" s="9" t="str">
        <f>IF($A34="","",IF($A34&lt;200000000,INDEX(男子登録情報!$N:$N,MATCH($A34,男子登録情報!$O:$O,0)),INDEX(女子登録情報!$N:$N,MATCH($A34,女子登録情報!$O:$O,0))))</f>
        <v/>
      </c>
      <c r="F34" s="9" t="str">
        <f t="shared" si="1"/>
        <v/>
      </c>
      <c r="I34" s="9" t="str">
        <f>IF($A34="","",IF($A34&lt;200000000,INDEX(男子登録情報!#REF!,MATCH($A34,男子登録情報!$O:$O,0)),INDEX(女子登録情報!$B:$B,MATCH($A34,女子登録情報!$O:$O,0))))</f>
        <v/>
      </c>
      <c r="M34" s="9" t="str">
        <f>IF($A34="","",INDEX(元マスター!$C:$C,MATCH($A34,元マスター!$A:$A,0)))&amp;""</f>
        <v/>
      </c>
    </row>
    <row r="35" spans="1:13" x14ac:dyDescent="0.4">
      <c r="A35" s="9" t="str" cm="1">
        <f t="array" ref="A35">IFERROR(INDEX(元マスター!$A:$A,SMALL(IF(元マスター!$A$1:$A$100&lt;&gt;"",ROW($A$1:$A$100)),ROW())),"")</f>
        <v/>
      </c>
      <c r="D35" s="9" t="str">
        <f>IF($A35="","",IF($A35&lt;200000000,INDEX(男子登録情報!$N:$N,MATCH($A35,男子登録情報!$O:$O,0)),INDEX(女子登録情報!$N:$N,MATCH($A35,女子登録情報!$O:$O,0))))</f>
        <v/>
      </c>
      <c r="F35" s="9" t="str">
        <f t="shared" si="1"/>
        <v/>
      </c>
      <c r="I35" s="9" t="str">
        <f>IF($A35="","",IF($A35&lt;200000000,INDEX(男子登録情報!#REF!,MATCH($A35,男子登録情報!$O:$O,0)),INDEX(女子登録情報!$B:$B,MATCH($A35,女子登録情報!$O:$O,0))))</f>
        <v/>
      </c>
      <c r="M35" s="9" t="str">
        <f>IF($A35="","",INDEX(元マスター!$C:$C,MATCH($A35,元マスター!$A:$A,0)))&amp;""</f>
        <v/>
      </c>
    </row>
    <row r="36" spans="1:13" x14ac:dyDescent="0.4">
      <c r="A36" s="9" t="str" cm="1">
        <f t="array" ref="A36">IFERROR(INDEX(元マスター!$A:$A,SMALL(IF(元マスター!$A$1:$A$100&lt;&gt;"",ROW($A$1:$A$100)),ROW())),"")</f>
        <v/>
      </c>
      <c r="D36" s="9" t="str">
        <f>IF($A36="","",IF($A36&lt;200000000,INDEX(男子登録情報!$N:$N,MATCH($A36,男子登録情報!$O:$O,0)),INDEX(女子登録情報!$N:$N,MATCH($A36,女子登録情報!$O:$O,0))))</f>
        <v/>
      </c>
      <c r="F36" s="9" t="str">
        <f t="shared" si="1"/>
        <v/>
      </c>
      <c r="I36" s="9" t="str">
        <f>IF($A36="","",IF($A36&lt;200000000,INDEX(男子登録情報!#REF!,MATCH($A36,男子登録情報!$O:$O,0)),INDEX(女子登録情報!$B:$B,MATCH($A36,女子登録情報!$O:$O,0))))</f>
        <v/>
      </c>
      <c r="M36" s="9" t="str">
        <f>IF($A36="","",INDEX(元マスター!$C:$C,MATCH($A36,元マスター!$A:$A,0)))&amp;""</f>
        <v/>
      </c>
    </row>
    <row r="37" spans="1:13" x14ac:dyDescent="0.4">
      <c r="A37" s="9" t="str" cm="1">
        <f t="array" ref="A37">IFERROR(INDEX(元マスター!$A:$A,SMALL(IF(元マスター!$A$1:$A$100&lt;&gt;"",ROW($A$1:$A$100)),ROW())),"")</f>
        <v/>
      </c>
      <c r="D37" s="9" t="str">
        <f>IF($A37="","",IF($A37&lt;200000000,INDEX(男子登録情報!$N:$N,MATCH($A37,男子登録情報!$O:$O,0)),INDEX(女子登録情報!$N:$N,MATCH($A37,女子登録情報!$O:$O,0))))</f>
        <v/>
      </c>
      <c r="F37" s="9" t="str">
        <f t="shared" si="1"/>
        <v/>
      </c>
      <c r="I37" s="9" t="str">
        <f>IF($A37="","",IF($A37&lt;200000000,INDEX(男子登録情報!#REF!,MATCH($A37,男子登録情報!$O:$O,0)),INDEX(女子登録情報!$B:$B,MATCH($A37,女子登録情報!$O:$O,0))))</f>
        <v/>
      </c>
      <c r="M37" s="9" t="str">
        <f>IF($A37="","",INDEX(元マスター!$C:$C,MATCH($A37,元マスター!$A:$A,0)))&amp;""</f>
        <v/>
      </c>
    </row>
    <row r="38" spans="1:13" x14ac:dyDescent="0.4">
      <c r="A38" s="9" t="str" cm="1">
        <f t="array" ref="A38">IFERROR(INDEX(元マスター!$A:$A,SMALL(IF(元マスター!$A$1:$A$100&lt;&gt;"",ROW($A$1:$A$100)),ROW())),"")</f>
        <v/>
      </c>
      <c r="D38" s="9" t="str">
        <f>IF($A38="","",IF($A38&lt;200000000,INDEX(男子登録情報!$N:$N,MATCH($A38,男子登録情報!$O:$O,0)),INDEX(女子登録情報!$N:$N,MATCH($A38,女子登録情報!$O:$O,0))))</f>
        <v/>
      </c>
      <c r="F38" s="9" t="str">
        <f t="shared" si="1"/>
        <v/>
      </c>
      <c r="I38" s="9" t="str">
        <f>IF($A38="","",IF($A38&lt;200000000,INDEX(男子登録情報!#REF!,MATCH($A38,男子登録情報!$O:$O,0)),INDEX(女子登録情報!$B:$B,MATCH($A38,女子登録情報!$O:$O,0))))</f>
        <v/>
      </c>
      <c r="M38" s="9" t="str">
        <f>IF($A38="","",INDEX(元マスター!$C:$C,MATCH($A38,元マスター!$A:$A,0)))&amp;""</f>
        <v/>
      </c>
    </row>
    <row r="39" spans="1:13" x14ac:dyDescent="0.4">
      <c r="A39" s="9" t="str" cm="1">
        <f t="array" ref="A39">IFERROR(INDEX(元マスター!$A:$A,SMALL(IF(元マスター!$A$1:$A$100&lt;&gt;"",ROW($A$1:$A$100)),ROW())),"")</f>
        <v/>
      </c>
      <c r="D39" s="9" t="str">
        <f>IF($A39="","",IF($A39&lt;200000000,INDEX(男子登録情報!$N:$N,MATCH($A39,男子登録情報!$O:$O,0)),INDEX(女子登録情報!$N:$N,MATCH($A39,女子登録情報!$O:$O,0))))</f>
        <v/>
      </c>
      <c r="F39" s="9" t="str">
        <f t="shared" si="1"/>
        <v/>
      </c>
      <c r="I39" s="9" t="str">
        <f>IF($A39="","",IF($A39&lt;200000000,INDEX(男子登録情報!#REF!,MATCH($A39,男子登録情報!$O:$O,0)),INDEX(女子登録情報!$B:$B,MATCH($A39,女子登録情報!$O:$O,0))))</f>
        <v/>
      </c>
      <c r="M39" s="9" t="str">
        <f>IF($A39="","",INDEX(元マスター!$C:$C,MATCH($A39,元マスター!$A:$A,0)))&amp;""</f>
        <v/>
      </c>
    </row>
    <row r="40" spans="1:13" x14ac:dyDescent="0.4">
      <c r="A40" s="9" t="str" cm="1">
        <f t="array" ref="A40">IFERROR(INDEX(元マスター!$A:$A,SMALL(IF(元マスター!$A$1:$A$100&lt;&gt;"",ROW($A$1:$A$100)),ROW())),"")</f>
        <v/>
      </c>
      <c r="D40" s="9" t="str">
        <f>IF($A40="","",IF($A40&lt;200000000,INDEX(男子登録情報!$N:$N,MATCH($A40,男子登録情報!$O:$O,0)),INDEX(女子登録情報!$N:$N,MATCH($A40,女子登録情報!$O:$O,0))))</f>
        <v/>
      </c>
      <c r="F40" s="9" t="str">
        <f t="shared" si="1"/>
        <v/>
      </c>
      <c r="I40" s="9" t="str">
        <f>IF($A40="","",IF($A40&lt;200000000,INDEX(男子登録情報!#REF!,MATCH($A40,男子登録情報!$O:$O,0)),INDEX(女子登録情報!$B:$B,MATCH($A40,女子登録情報!$O:$O,0))))</f>
        <v/>
      </c>
      <c r="M40" s="9" t="str">
        <f>IF($A40="","",INDEX(元マスター!$C:$C,MATCH($A40,元マスター!$A:$A,0)))&amp;""</f>
        <v/>
      </c>
    </row>
    <row r="41" spans="1:13" x14ac:dyDescent="0.4">
      <c r="A41" s="9" t="str" cm="1">
        <f t="array" ref="A41">IFERROR(INDEX(元マスター!$A:$A,SMALL(IF(元マスター!$A$1:$A$100&lt;&gt;"",ROW($A$1:$A$100)),ROW())),"")</f>
        <v/>
      </c>
      <c r="D41" s="9" t="str">
        <f>IF($A41="","",IF($A41&lt;200000000,INDEX(男子登録情報!$N:$N,MATCH($A41,男子登録情報!$O:$O,0)),INDEX(女子登録情報!$N:$N,MATCH($A41,女子登録情報!$O:$O,0))))</f>
        <v/>
      </c>
      <c r="F41" s="9" t="str">
        <f t="shared" si="1"/>
        <v/>
      </c>
      <c r="I41" s="9" t="str">
        <f>IF($A41="","",IF($A41&lt;200000000,INDEX(男子登録情報!#REF!,MATCH($A41,男子登録情報!$O:$O,0)),INDEX(女子登録情報!$B:$B,MATCH($A41,女子登録情報!$O:$O,0))))</f>
        <v/>
      </c>
      <c r="M41" s="9" t="str">
        <f>IF($A41="","",INDEX(元マスター!$C:$C,MATCH($A41,元マスター!$A:$A,0)))&amp;""</f>
        <v/>
      </c>
    </row>
    <row r="42" spans="1:13" x14ac:dyDescent="0.4">
      <c r="A42" s="9" t="str" cm="1">
        <f t="array" ref="A42">IFERROR(INDEX(元マスター!$A:$A,SMALL(IF(元マスター!$A$1:$A$100&lt;&gt;"",ROW($A$1:$A$100)),ROW())),"")</f>
        <v/>
      </c>
      <c r="D42" s="9" t="str">
        <f>IF($A42="","",IF($A42&lt;200000000,INDEX(男子登録情報!$N:$N,MATCH($A42,男子登録情報!$O:$O,0)),INDEX(女子登録情報!$N:$N,MATCH($A42,女子登録情報!$O:$O,0))))</f>
        <v/>
      </c>
      <c r="F42" s="9" t="str">
        <f t="shared" si="1"/>
        <v/>
      </c>
      <c r="I42" s="9" t="str">
        <f>IF($A42="","",IF($A42&lt;200000000,INDEX(男子登録情報!#REF!,MATCH($A42,男子登録情報!$O:$O,0)),INDEX(女子登録情報!$B:$B,MATCH($A42,女子登録情報!$O:$O,0))))</f>
        <v/>
      </c>
      <c r="M42" s="9" t="str">
        <f>IF($A42="","",INDEX(元マスター!$C:$C,MATCH($A42,元マスター!$A:$A,0)))&amp;""</f>
        <v/>
      </c>
    </row>
    <row r="43" spans="1:13" x14ac:dyDescent="0.4">
      <c r="A43" s="9" t="str" cm="1">
        <f t="array" ref="A43">IFERROR(INDEX(元マスター!$A:$A,SMALL(IF(元マスター!$A$1:$A$100&lt;&gt;"",ROW($A$1:$A$100)),ROW())),"")</f>
        <v/>
      </c>
      <c r="D43" s="9" t="str">
        <f>IF($A43="","",IF($A43&lt;200000000,INDEX(男子登録情報!$N:$N,MATCH($A43,男子登録情報!$O:$O,0)),INDEX(女子登録情報!$N:$N,MATCH($A43,女子登録情報!$O:$O,0))))</f>
        <v/>
      </c>
      <c r="F43" s="9" t="str">
        <f t="shared" si="1"/>
        <v/>
      </c>
      <c r="I43" s="9" t="str">
        <f>IF($A43="","",IF($A43&lt;200000000,INDEX(男子登録情報!#REF!,MATCH($A43,男子登録情報!$O:$O,0)),INDEX(女子登録情報!$B:$B,MATCH($A43,女子登録情報!$O:$O,0))))</f>
        <v/>
      </c>
      <c r="M43" s="9" t="str">
        <f>IF($A43="","",INDEX(元マスター!$C:$C,MATCH($A43,元マスター!$A:$A,0)))&amp;""</f>
        <v/>
      </c>
    </row>
    <row r="44" spans="1:13" x14ac:dyDescent="0.4">
      <c r="A44" s="9" t="str" cm="1">
        <f t="array" ref="A44">IFERROR(INDEX(元マスター!$A:$A,SMALL(IF(元マスター!$A$1:$A$100&lt;&gt;"",ROW($A$1:$A$100)),ROW())),"")</f>
        <v/>
      </c>
      <c r="D44" s="9" t="str">
        <f>IF($A44="","",IF($A44&lt;200000000,INDEX(男子登録情報!$N:$N,MATCH($A44,男子登録情報!$O:$O,0)),INDEX(女子登録情報!$N:$N,MATCH($A44,女子登録情報!$O:$O,0))))</f>
        <v/>
      </c>
      <c r="F44" s="9" t="str">
        <f t="shared" si="1"/>
        <v/>
      </c>
      <c r="I44" s="9" t="str">
        <f>IF($A44="","",IF($A44&lt;200000000,INDEX(男子登録情報!#REF!,MATCH($A44,男子登録情報!$O:$O,0)),INDEX(女子登録情報!$B:$B,MATCH($A44,女子登録情報!$O:$O,0))))</f>
        <v/>
      </c>
      <c r="M44" s="9" t="str">
        <f>IF($A44="","",INDEX(元マスター!$C:$C,MATCH($A44,元マスター!$A:$A,0)))&amp;""</f>
        <v/>
      </c>
    </row>
    <row r="45" spans="1:13" x14ac:dyDescent="0.4">
      <c r="A45" s="9" t="str" cm="1">
        <f t="array" ref="A45">IFERROR(INDEX(元マスター!$A:$A,SMALL(IF(元マスター!$A$1:$A$100&lt;&gt;"",ROW($A$1:$A$100)),ROW())),"")</f>
        <v/>
      </c>
      <c r="D45" s="9" t="str">
        <f>IF($A45="","",IF($A45&lt;200000000,INDEX(男子登録情報!$N:$N,MATCH($A45,男子登録情報!$O:$O,0)),INDEX(女子登録情報!$N:$N,MATCH($A45,女子登録情報!$O:$O,0))))</f>
        <v/>
      </c>
      <c r="F45" s="9" t="str">
        <f t="shared" si="1"/>
        <v/>
      </c>
      <c r="I45" s="9" t="str">
        <f>IF($A45="","",IF($A45&lt;200000000,INDEX(男子登録情報!#REF!,MATCH($A45,男子登録情報!$O:$O,0)),INDEX(女子登録情報!$B:$B,MATCH($A45,女子登録情報!$O:$O,0))))</f>
        <v/>
      </c>
      <c r="M45" s="9" t="str">
        <f>IF($A45="","",INDEX(元マスター!$C:$C,MATCH($A45,元マスター!$A:$A,0)))&amp;""</f>
        <v/>
      </c>
    </row>
    <row r="46" spans="1:13" x14ac:dyDescent="0.4">
      <c r="A46" s="9" t="str" cm="1">
        <f t="array" ref="A46">IFERROR(INDEX(元マスター!$A:$A,SMALL(IF(元マスター!$A$1:$A$100&lt;&gt;"",ROW($A$1:$A$100)),ROW())),"")</f>
        <v/>
      </c>
      <c r="D46" s="9" t="str">
        <f>IF($A46="","",IF($A46&lt;200000000,INDEX(男子登録情報!$N:$N,MATCH($A46,男子登録情報!$O:$O,0)),INDEX(女子登録情報!$N:$N,MATCH($A46,女子登録情報!$O:$O,0))))</f>
        <v/>
      </c>
      <c r="F46" s="9" t="str">
        <f t="shared" si="1"/>
        <v/>
      </c>
      <c r="I46" s="9" t="str">
        <f>IF($A46="","",IF($A46&lt;200000000,INDEX(男子登録情報!#REF!,MATCH($A46,男子登録情報!$O:$O,0)),INDEX(女子登録情報!$B:$B,MATCH($A46,女子登録情報!$O:$O,0))))</f>
        <v/>
      </c>
      <c r="M46" s="9" t="str">
        <f>IF($A46="","",INDEX(元マスター!$C:$C,MATCH($A46,元マスター!$A:$A,0)))&amp;""</f>
        <v/>
      </c>
    </row>
    <row r="47" spans="1:13" x14ac:dyDescent="0.4">
      <c r="A47" s="9" t="str" cm="1">
        <f t="array" ref="A47">IFERROR(INDEX(元マスター!$A:$A,SMALL(IF(元マスター!$A$1:$A$100&lt;&gt;"",ROW($A$1:$A$100)),ROW())),"")</f>
        <v/>
      </c>
      <c r="D47" s="9" t="str">
        <f>IF($A47="","",IF($A47&lt;200000000,INDEX(男子登録情報!$N:$N,MATCH($A47,男子登録情報!$O:$O,0)),INDEX(女子登録情報!$N:$N,MATCH($A47,女子登録情報!$O:$O,0))))</f>
        <v/>
      </c>
      <c r="F47" s="9" t="str">
        <f t="shared" si="1"/>
        <v/>
      </c>
      <c r="I47" s="9" t="str">
        <f>IF($A47="","",IF($A47&lt;200000000,INDEX(男子登録情報!#REF!,MATCH($A47,男子登録情報!$O:$O,0)),INDEX(女子登録情報!$B:$B,MATCH($A47,女子登録情報!$O:$O,0))))</f>
        <v/>
      </c>
      <c r="M47" s="9" t="str">
        <f>IF($A47="","",INDEX(元マスター!$C:$C,MATCH($A47,元マスター!$A:$A,0)))&amp;""</f>
        <v/>
      </c>
    </row>
    <row r="48" spans="1:13" x14ac:dyDescent="0.4">
      <c r="A48" s="9" t="str" cm="1">
        <f t="array" ref="A48">IFERROR(INDEX(元マスター!$A:$A,SMALL(IF(元マスター!$A$1:$A$100&lt;&gt;"",ROW($A$1:$A$100)),ROW())),"")</f>
        <v/>
      </c>
      <c r="D48" s="9" t="str">
        <f>IF($A48="","",IF($A48&lt;200000000,INDEX(男子登録情報!$N:$N,MATCH($A48,男子登録情報!$O:$O,0)),INDEX(女子登録情報!$N:$N,MATCH($A48,女子登録情報!$O:$O,0))))</f>
        <v/>
      </c>
      <c r="F48" s="9" t="str">
        <f t="shared" si="1"/>
        <v/>
      </c>
      <c r="I48" s="9" t="str">
        <f>IF($A48="","",IF($A48&lt;200000000,INDEX(男子登録情報!#REF!,MATCH($A48,男子登録情報!$O:$O,0)),INDEX(女子登録情報!$B:$B,MATCH($A48,女子登録情報!$O:$O,0))))</f>
        <v/>
      </c>
      <c r="M48" s="9" t="str">
        <f>IF($A48="","",INDEX(元マスター!$C:$C,MATCH($A48,元マスター!$A:$A,0)))&amp;""</f>
        <v/>
      </c>
    </row>
    <row r="49" spans="1:13" x14ac:dyDescent="0.4">
      <c r="A49" s="9" t="str" cm="1">
        <f t="array" ref="A49">IFERROR(INDEX(元マスター!$A:$A,SMALL(IF(元マスター!$A$1:$A$100&lt;&gt;"",ROW($A$1:$A$100)),ROW())),"")</f>
        <v/>
      </c>
      <c r="D49" s="9" t="str">
        <f>IF($A49="","",IF($A49&lt;200000000,INDEX(男子登録情報!$N:$N,MATCH($A49,男子登録情報!$O:$O,0)),INDEX(女子登録情報!$N:$N,MATCH($A49,女子登録情報!$O:$O,0))))</f>
        <v/>
      </c>
      <c r="F49" s="9" t="str">
        <f t="shared" si="1"/>
        <v/>
      </c>
      <c r="I49" s="9" t="str">
        <f>IF($A49="","",IF($A49&lt;200000000,INDEX(男子登録情報!#REF!,MATCH($A49,男子登録情報!$O:$O,0)),INDEX(女子登録情報!$B:$B,MATCH($A49,女子登録情報!$O:$O,0))))</f>
        <v/>
      </c>
      <c r="M49" s="9" t="str">
        <f>IF($A49="","",INDEX(元マスター!$C:$C,MATCH($A49,元マスター!$A:$A,0)))&amp;""</f>
        <v/>
      </c>
    </row>
    <row r="50" spans="1:13" x14ac:dyDescent="0.4">
      <c r="A50" s="9" t="str" cm="1">
        <f t="array" ref="A50">IFERROR(INDEX(元マスター!$A:$A,SMALL(IF(元マスター!$A$1:$A$100&lt;&gt;"",ROW($A$1:$A$100)),ROW())),"")</f>
        <v/>
      </c>
      <c r="D50" s="9" t="str">
        <f>IF($A50="","",IF($A50&lt;200000000,INDEX(男子登録情報!$N:$N,MATCH($A50,男子登録情報!$O:$O,0)),INDEX(女子登録情報!$N:$N,MATCH($A50,女子登録情報!$O:$O,0))))</f>
        <v/>
      </c>
      <c r="F50" s="9" t="str">
        <f t="shared" si="1"/>
        <v/>
      </c>
      <c r="I50" s="9" t="str">
        <f>IF($A50="","",IF($A50&lt;200000000,INDEX(男子登録情報!#REF!,MATCH($A50,男子登録情報!$O:$O,0)),INDEX(女子登録情報!$B:$B,MATCH($A50,女子登録情報!$O:$O,0))))</f>
        <v/>
      </c>
      <c r="M50" s="9" t="str">
        <f>IF($A50="","",INDEX(元マスター!$C:$C,MATCH($A50,元マスター!$A:$A,0)))&amp;""</f>
        <v/>
      </c>
    </row>
    <row r="51" spans="1:13" x14ac:dyDescent="0.4">
      <c r="A51" s="9" t="str" cm="1">
        <f t="array" ref="A51">IFERROR(INDEX(元マスター!$A:$A,SMALL(IF(元マスター!$A$1:$A$100&lt;&gt;"",ROW($A$1:$A$100)),ROW())),"")</f>
        <v/>
      </c>
      <c r="D51" s="9" t="str">
        <f>IF($A51="","",IF($A51&lt;200000000,INDEX(男子登録情報!$N:$N,MATCH($A51,男子登録情報!$O:$O,0)),INDEX(女子登録情報!$N:$N,MATCH($A51,女子登録情報!$O:$O,0))))</f>
        <v/>
      </c>
      <c r="F51" s="9" t="str">
        <f t="shared" si="1"/>
        <v/>
      </c>
      <c r="I51" s="9" t="str">
        <f>IF($A51="","",IF($A51&lt;200000000,INDEX(男子登録情報!#REF!,MATCH($A51,男子登録情報!$O:$O,0)),INDEX(女子登録情報!$B:$B,MATCH($A51,女子登録情報!$O:$O,0))))</f>
        <v/>
      </c>
      <c r="M51" s="9" t="str">
        <f>IF($A51="","",INDEX(元マスター!$C:$C,MATCH($A51,元マスター!$A:$A,0)))&amp;""</f>
        <v/>
      </c>
    </row>
    <row r="52" spans="1:13" x14ac:dyDescent="0.4">
      <c r="A52" s="9" t="str" cm="1">
        <f t="array" ref="A52">IFERROR(INDEX(元マスター!$A:$A,SMALL(IF(元マスター!$A$1:$A$100&lt;&gt;"",ROW($A$1:$A$100)),ROW())),"")</f>
        <v/>
      </c>
      <c r="D52" s="9" t="str">
        <f>IF($A52="","",IF($A52&lt;200000000,INDEX(男子登録情報!$N:$N,MATCH($A52,男子登録情報!$O:$O,0)),INDEX(女子登録情報!$N:$N,MATCH($A52,女子登録情報!$O:$O,0))))</f>
        <v/>
      </c>
      <c r="F52" s="9" t="str">
        <f t="shared" si="1"/>
        <v/>
      </c>
      <c r="I52" s="9" t="str">
        <f>IF($A52="","",IF($A52&lt;200000000,INDEX(男子登録情報!#REF!,MATCH($A52,男子登録情報!$O:$O,0)),INDEX(女子登録情報!$B:$B,MATCH($A52,女子登録情報!$O:$O,0))))</f>
        <v/>
      </c>
      <c r="M52" s="9" t="str">
        <f>IF($A52="","",INDEX(元マスター!$C:$C,MATCH($A52,元マスター!$A:$A,0)))&amp;""</f>
        <v/>
      </c>
    </row>
    <row r="53" spans="1:13" x14ac:dyDescent="0.4">
      <c r="A53" s="9" t="str" cm="1">
        <f t="array" ref="A53">IFERROR(INDEX(元マスター!$A:$A,SMALL(IF(元マスター!$A$1:$A$100&lt;&gt;"",ROW($A$1:$A$100)),ROW())),"")</f>
        <v/>
      </c>
      <c r="D53" s="9" t="str">
        <f>IF($A53="","",IF($A53&lt;200000000,INDEX(男子登録情報!$N:$N,MATCH($A53,男子登録情報!$O:$O,0)),INDEX(女子登録情報!$N:$N,MATCH($A53,女子登録情報!$O:$O,0))))</f>
        <v/>
      </c>
      <c r="F53" s="9" t="str">
        <f t="shared" si="1"/>
        <v/>
      </c>
      <c r="I53" s="9" t="str">
        <f>IF($A53="","",IF($A53&lt;200000000,INDEX(男子登録情報!#REF!,MATCH($A53,男子登録情報!$O:$O,0)),INDEX(女子登録情報!$B:$B,MATCH($A53,女子登録情報!$O:$O,0))))</f>
        <v/>
      </c>
      <c r="M53" s="9" t="str">
        <f>IF($A53="","",INDEX(元マスター!$C:$C,MATCH($A53,元マスター!$A:$A,0)))&amp;""</f>
        <v/>
      </c>
    </row>
    <row r="54" spans="1:13" x14ac:dyDescent="0.4">
      <c r="A54" s="9" t="str" cm="1">
        <f t="array" ref="A54">IFERROR(INDEX(元マスター!$A:$A,SMALL(IF(元マスター!$A$1:$A$100&lt;&gt;"",ROW($A$1:$A$100)),ROW())),"")</f>
        <v/>
      </c>
      <c r="D54" s="9" t="str">
        <f>IF($A54="","",IF($A54&lt;200000000,INDEX(男子登録情報!$N:$N,MATCH($A54,男子登録情報!$O:$O,0)),INDEX(女子登録情報!$N:$N,MATCH($A54,女子登録情報!$O:$O,0))))</f>
        <v/>
      </c>
      <c r="F54" s="9" t="str">
        <f t="shared" si="1"/>
        <v/>
      </c>
      <c r="I54" s="9" t="str">
        <f>IF($A54="","",IF($A54&lt;200000000,INDEX(男子登録情報!#REF!,MATCH($A54,男子登録情報!$O:$O,0)),INDEX(女子登録情報!$B:$B,MATCH($A54,女子登録情報!$O:$O,0))))</f>
        <v/>
      </c>
      <c r="M54" s="9" t="str">
        <f>IF($A54="","",INDEX(元マスター!$C:$C,MATCH($A54,元マスター!$A:$A,0)))&amp;""</f>
        <v/>
      </c>
    </row>
    <row r="55" spans="1:13" x14ac:dyDescent="0.4">
      <c r="A55" s="9" t="str" cm="1">
        <f t="array" ref="A55">IFERROR(INDEX(元マスター!$A:$A,SMALL(IF(元マスター!$A$1:$A$100&lt;&gt;"",ROW($A$1:$A$100)),ROW())),"")</f>
        <v/>
      </c>
      <c r="D55" s="9" t="str">
        <f>IF($A55="","",IF($A55&lt;200000000,INDEX(男子登録情報!$N:$N,MATCH($A55,男子登録情報!$O:$O,0)),INDEX(女子登録情報!$N:$N,MATCH($A55,女子登録情報!$O:$O,0))))</f>
        <v/>
      </c>
      <c r="F55" s="9" t="str">
        <f t="shared" si="1"/>
        <v/>
      </c>
      <c r="I55" s="9" t="str">
        <f>IF($A55="","",IF($A55&lt;200000000,INDEX(男子登録情報!#REF!,MATCH($A55,男子登録情報!$O:$O,0)),INDEX(女子登録情報!$B:$B,MATCH($A55,女子登録情報!$O:$O,0))))</f>
        <v/>
      </c>
      <c r="M55" s="9" t="str">
        <f>IF($A55="","",INDEX(元マスター!$C:$C,MATCH($A55,元マスター!$A:$A,0)))&amp;""</f>
        <v/>
      </c>
    </row>
    <row r="56" spans="1:13" x14ac:dyDescent="0.4">
      <c r="A56" s="9" t="str" cm="1">
        <f t="array" ref="A56">IFERROR(INDEX(元マスター!$A:$A,SMALL(IF(元マスター!$A$1:$A$100&lt;&gt;"",ROW($A$1:$A$100)),ROW())),"")</f>
        <v/>
      </c>
      <c r="D56" s="9" t="str">
        <f>IF($A56="","",IF($A56&lt;200000000,INDEX(男子登録情報!$N:$N,MATCH($A56,男子登録情報!$O:$O,0)),INDEX(女子登録情報!$N:$N,MATCH($A56,女子登録情報!$O:$O,0))))</f>
        <v/>
      </c>
      <c r="F56" s="9" t="str">
        <f t="shared" si="1"/>
        <v/>
      </c>
      <c r="I56" s="9" t="str">
        <f>IF($A56="","",IF($A56&lt;200000000,INDEX(男子登録情報!#REF!,MATCH($A56,男子登録情報!$O:$O,0)),INDEX(女子登録情報!$B:$B,MATCH($A56,女子登録情報!$O:$O,0))))</f>
        <v/>
      </c>
      <c r="M56" s="9" t="str">
        <f>IF($A56="","",INDEX(元マスター!$C:$C,MATCH($A56,元マスター!$A:$A,0)))&amp;""</f>
        <v/>
      </c>
    </row>
    <row r="57" spans="1:13" x14ac:dyDescent="0.4">
      <c r="A57" s="9" t="str" cm="1">
        <f t="array" ref="A57">IFERROR(INDEX(元マスター!$A:$A,SMALL(IF(元マスター!$A$1:$A$100&lt;&gt;"",ROW($A$1:$A$100)),ROW())),"")</f>
        <v/>
      </c>
      <c r="D57" s="9" t="str">
        <f>IF($A57="","",IF($A57&lt;200000000,INDEX(男子登録情報!$N:$N,MATCH($A57,男子登録情報!$O:$O,0)),INDEX(女子登録情報!$N:$N,MATCH($A57,女子登録情報!$O:$O,0))))</f>
        <v/>
      </c>
      <c r="F57" s="9" t="str">
        <f t="shared" si="1"/>
        <v/>
      </c>
      <c r="I57" s="9" t="str">
        <f>IF($A57="","",IF($A57&lt;200000000,INDEX(男子登録情報!#REF!,MATCH($A57,男子登録情報!$O:$O,0)),INDEX(女子登録情報!$B:$B,MATCH($A57,女子登録情報!$O:$O,0))))</f>
        <v/>
      </c>
      <c r="M57" s="9" t="str">
        <f>IF($A57="","",INDEX(元マスター!$C:$C,MATCH($A57,元マスター!$A:$A,0)))&amp;""</f>
        <v/>
      </c>
    </row>
    <row r="58" spans="1:13" x14ac:dyDescent="0.4">
      <c r="A58" s="9" t="str" cm="1">
        <f t="array" ref="A58">IFERROR(INDEX(元マスター!$A:$A,SMALL(IF(元マスター!$A$1:$A$100&lt;&gt;"",ROW($A$1:$A$100)),ROW())),"")</f>
        <v/>
      </c>
      <c r="D58" s="9" t="str">
        <f>IF($A58="","",IF($A58&lt;200000000,INDEX(男子登録情報!$N:$N,MATCH($A58,男子登録情報!$O:$O,0)),INDEX(女子登録情報!$N:$N,MATCH($A58,女子登録情報!$O:$O,0))))</f>
        <v/>
      </c>
      <c r="F58" s="9" t="str">
        <f t="shared" si="1"/>
        <v/>
      </c>
      <c r="I58" s="9" t="str">
        <f>IF($A58="","",IF($A58&lt;200000000,INDEX(男子登録情報!#REF!,MATCH($A58,男子登録情報!$O:$O,0)),INDEX(女子登録情報!$B:$B,MATCH($A58,女子登録情報!$O:$O,0))))</f>
        <v/>
      </c>
      <c r="M58" s="9" t="str">
        <f>IF($A58="","",INDEX(元マスター!$C:$C,MATCH($A58,元マスター!$A:$A,0)))&amp;""</f>
        <v/>
      </c>
    </row>
    <row r="59" spans="1:13" x14ac:dyDescent="0.4">
      <c r="A59" s="9" t="str" cm="1">
        <f t="array" ref="A59">IFERROR(INDEX(元マスター!$A:$A,SMALL(IF(元マスター!$A$1:$A$100&lt;&gt;"",ROW($A$1:$A$100)),ROW())),"")</f>
        <v/>
      </c>
      <c r="D59" s="9" t="str">
        <f>IF($A59="","",IF($A59&lt;200000000,INDEX(男子登録情報!$N:$N,MATCH($A59,男子登録情報!$O:$O,0)),INDEX(女子登録情報!$N:$N,MATCH($A59,女子登録情報!$O:$O,0))))</f>
        <v/>
      </c>
      <c r="F59" s="9" t="str">
        <f t="shared" si="1"/>
        <v/>
      </c>
      <c r="I59" s="9" t="str">
        <f>IF($A59="","",IF($A59&lt;200000000,INDEX(男子登録情報!#REF!,MATCH($A59,男子登録情報!$O:$O,0)),INDEX(女子登録情報!$B:$B,MATCH($A59,女子登録情報!$O:$O,0))))</f>
        <v/>
      </c>
      <c r="M59" s="9" t="str">
        <f>IF($A59="","",INDEX(元マスター!$C:$C,MATCH($A59,元マスター!$A:$A,0)))&amp;""</f>
        <v/>
      </c>
    </row>
    <row r="60" spans="1:13" x14ac:dyDescent="0.4">
      <c r="A60" s="9" t="str" cm="1">
        <f t="array" ref="A60">IFERROR(INDEX(元マスター!$A:$A,SMALL(IF(元マスター!$A$1:$A$100&lt;&gt;"",ROW($A$1:$A$100)),ROW())),"")</f>
        <v/>
      </c>
      <c r="D60" s="9" t="str">
        <f>IF($A60="","",IF($A60&lt;200000000,INDEX(男子登録情報!$N:$N,MATCH($A60,男子登録情報!$O:$O,0)),INDEX(女子登録情報!$N:$N,MATCH($A60,女子登録情報!$O:$O,0))))</f>
        <v/>
      </c>
      <c r="F60" s="9" t="str">
        <f t="shared" si="1"/>
        <v/>
      </c>
      <c r="I60" s="9" t="str">
        <f>IF($A60="","",IF($A60&lt;200000000,INDEX(男子登録情報!#REF!,MATCH($A60,男子登録情報!$O:$O,0)),INDEX(女子登録情報!$B:$B,MATCH($A60,女子登録情報!$O:$O,0))))</f>
        <v/>
      </c>
      <c r="M60" s="9" t="str">
        <f>IF($A60="","",INDEX(元マスター!$C:$C,MATCH($A60,元マスター!$A:$A,0)))&amp;""</f>
        <v/>
      </c>
    </row>
    <row r="61" spans="1:13" x14ac:dyDescent="0.4">
      <c r="A61" s="9" t="str" cm="1">
        <f t="array" ref="A61">IFERROR(INDEX(元マスター!$A:$A,SMALL(IF(元マスター!$A$1:$A$100&lt;&gt;"",ROW($A$1:$A$100)),ROW())),"")</f>
        <v/>
      </c>
      <c r="D61" s="9" t="str">
        <f>IF($A61="","",IF($A61&lt;200000000,INDEX(男子登録情報!$N:$N,MATCH($A61,男子登録情報!$O:$O,0)),INDEX(女子登録情報!$N:$N,MATCH($A61,女子登録情報!$O:$O,0))))</f>
        <v/>
      </c>
      <c r="F61" s="9" t="str">
        <f t="shared" si="1"/>
        <v/>
      </c>
      <c r="I61" s="9" t="str">
        <f>IF($A61="","",IF($A61&lt;200000000,INDEX(男子登録情報!#REF!,MATCH($A61,男子登録情報!$O:$O,0)),INDEX(女子登録情報!$B:$B,MATCH($A61,女子登録情報!$O:$O,0))))</f>
        <v/>
      </c>
      <c r="M61" s="9" t="str">
        <f>IF($A61="","",INDEX(元マスター!$C:$C,MATCH($A61,元マスター!$A:$A,0)))&amp;""</f>
        <v/>
      </c>
    </row>
    <row r="62" spans="1:13" x14ac:dyDescent="0.4">
      <c r="A62" s="9" t="str" cm="1">
        <f t="array" ref="A62">IFERROR(INDEX(元マスター!$A:$A,SMALL(IF(元マスター!$A$1:$A$100&lt;&gt;"",ROW($A$1:$A$100)),ROW())),"")</f>
        <v/>
      </c>
      <c r="D62" s="9" t="str">
        <f>IF($A62="","",IF($A62&lt;200000000,INDEX(男子登録情報!$N:$N,MATCH($A62,男子登録情報!$O:$O,0)),INDEX(女子登録情報!$N:$N,MATCH($A62,女子登録情報!$O:$O,0))))</f>
        <v/>
      </c>
      <c r="F62" s="9" t="str">
        <f t="shared" si="1"/>
        <v/>
      </c>
      <c r="I62" s="9" t="str">
        <f>IF($A62="","",IF($A62&lt;200000000,INDEX(男子登録情報!#REF!,MATCH($A62,男子登録情報!$O:$O,0)),INDEX(女子登録情報!$B:$B,MATCH($A62,女子登録情報!$O:$O,0))))</f>
        <v/>
      </c>
      <c r="M62" s="9" t="str">
        <f>IF($A62="","",INDEX(元マスター!$C:$C,MATCH($A62,元マスター!$A:$A,0)))&amp;""</f>
        <v/>
      </c>
    </row>
    <row r="63" spans="1:13" x14ac:dyDescent="0.4">
      <c r="A63" s="9" t="str" cm="1">
        <f t="array" ref="A63">IFERROR(INDEX(元マスター!$A:$A,SMALL(IF(元マスター!$A$1:$A$100&lt;&gt;"",ROW($A$1:$A$100)),ROW())),"")</f>
        <v/>
      </c>
      <c r="D63" s="9" t="str">
        <f>IF($A63="","",IF($A63&lt;200000000,INDEX(男子登録情報!$N:$N,MATCH($A63,男子登録情報!$O:$O,0)),INDEX(女子登録情報!$N:$N,MATCH($A63,女子登録情報!$O:$O,0))))</f>
        <v/>
      </c>
      <c r="F63" s="9" t="str">
        <f t="shared" si="1"/>
        <v/>
      </c>
      <c r="I63" s="9" t="str">
        <f>IF($A63="","",IF($A63&lt;200000000,INDEX(男子登録情報!#REF!,MATCH($A63,男子登録情報!$O:$O,0)),INDEX(女子登録情報!$B:$B,MATCH($A63,女子登録情報!$O:$O,0))))</f>
        <v/>
      </c>
      <c r="M63" s="9" t="str">
        <f>IF($A63="","",INDEX(元マスター!$C:$C,MATCH($A63,元マスター!$A:$A,0)))&amp;""</f>
        <v/>
      </c>
    </row>
    <row r="64" spans="1:13" x14ac:dyDescent="0.4">
      <c r="A64" s="9" t="str" cm="1">
        <f t="array" ref="A64">IFERROR(INDEX(元マスター!$A:$A,SMALL(IF(元マスター!$A$1:$A$100&lt;&gt;"",ROW($A$1:$A$100)),ROW())),"")</f>
        <v/>
      </c>
      <c r="D64" s="9" t="str">
        <f>IF($A64="","",IF($A64&lt;200000000,INDEX(男子登録情報!$N:$N,MATCH($A64,男子登録情報!$O:$O,0)),INDEX(女子登録情報!$N:$N,MATCH($A64,女子登録情報!$O:$O,0))))</f>
        <v/>
      </c>
      <c r="F64" s="9" t="str">
        <f t="shared" si="1"/>
        <v/>
      </c>
      <c r="I64" s="9" t="str">
        <f>IF($A64="","",IF($A64&lt;200000000,INDEX(男子登録情報!#REF!,MATCH($A64,男子登録情報!$O:$O,0)),INDEX(女子登録情報!$B:$B,MATCH($A64,女子登録情報!$O:$O,0))))</f>
        <v/>
      </c>
      <c r="M64" s="9" t="str">
        <f>IF($A64="","",INDEX(元マスター!$C:$C,MATCH($A64,元マスター!$A:$A,0)))&amp;""</f>
        <v/>
      </c>
    </row>
    <row r="65" spans="1:13" x14ac:dyDescent="0.4">
      <c r="A65" s="9" t="str" cm="1">
        <f t="array" ref="A65">IFERROR(INDEX(元マスター!$A:$A,SMALL(IF(元マスター!$A$1:$A$100&lt;&gt;"",ROW($A$1:$A$100)),ROW())),"")</f>
        <v/>
      </c>
      <c r="D65" s="9" t="str">
        <f>IF($A65="","",IF($A65&lt;200000000,INDEX(男子登録情報!$N:$N,MATCH($A65,男子登録情報!$O:$O,0)),INDEX(女子登録情報!$N:$N,MATCH($A65,女子登録情報!$O:$O,0))))</f>
        <v/>
      </c>
      <c r="F65" s="9" t="str">
        <f t="shared" si="1"/>
        <v/>
      </c>
      <c r="I65" s="9" t="str">
        <f>IF($A65="","",IF($A65&lt;200000000,INDEX(男子登録情報!#REF!,MATCH($A65,男子登録情報!$O:$O,0)),INDEX(女子登録情報!$B:$B,MATCH($A65,女子登録情報!$O:$O,0))))</f>
        <v/>
      </c>
      <c r="M65" s="9" t="str">
        <f>IF($A65="","",INDEX(元マスター!$C:$C,MATCH($A65,元マスター!$A:$A,0)))&amp;""</f>
        <v/>
      </c>
    </row>
    <row r="66" spans="1:13" x14ac:dyDescent="0.4">
      <c r="A66" s="9" t="str" cm="1">
        <f t="array" ref="A66">IFERROR(INDEX(元マスター!$A:$A,SMALL(IF(元マスター!$A$1:$A$100&lt;&gt;"",ROW($A$1:$A$100)),ROW())),"")</f>
        <v/>
      </c>
      <c r="D66" s="9" t="str">
        <f>IF($A66="","",IF($A66&lt;200000000,INDEX(男子登録情報!$N:$N,MATCH($A66,男子登録情報!$O:$O,0)),INDEX(女子登録情報!$N:$N,MATCH($A66,女子登録情報!$O:$O,0))))</f>
        <v/>
      </c>
      <c r="F66" s="9" t="str">
        <f t="shared" si="1"/>
        <v/>
      </c>
      <c r="I66" s="9" t="str">
        <f>IF($A66="","",IF($A66&lt;200000000,INDEX(男子登録情報!#REF!,MATCH($A66,男子登録情報!$O:$O,0)),INDEX(女子登録情報!$B:$B,MATCH($A66,女子登録情報!$O:$O,0))))</f>
        <v/>
      </c>
      <c r="M66" s="9" t="str">
        <f>IF($A66="","",INDEX(元マスター!$C:$C,MATCH($A66,元マスター!$A:$A,0)))&amp;""</f>
        <v/>
      </c>
    </row>
    <row r="67" spans="1:13" x14ac:dyDescent="0.4">
      <c r="A67" s="9" t="str" cm="1">
        <f t="array" ref="A67">IFERROR(INDEX(元マスター!$A:$A,SMALL(IF(元マスター!$A$1:$A$100&lt;&gt;"",ROW($A$1:$A$100)),ROW())),"")</f>
        <v/>
      </c>
      <c r="D67" s="9" t="str">
        <f>IF($A67="","",IF($A67&lt;200000000,INDEX(男子登録情報!$N:$N,MATCH($A67,男子登録情報!$O:$O,0)),INDEX(女子登録情報!$N:$N,MATCH($A67,女子登録情報!$O:$O,0))))</f>
        <v/>
      </c>
      <c r="F67" s="9" t="str">
        <f t="shared" ref="F67:F100" si="2">IF($A67="","",IF($A67&lt;200000000,1,2))</f>
        <v/>
      </c>
      <c r="I67" s="9" t="str">
        <f>IF($A67="","",IF($A67&lt;200000000,INDEX(男子登録情報!#REF!,MATCH($A67,男子登録情報!$O:$O,0)),INDEX(女子登録情報!$B:$B,MATCH($A67,女子登録情報!$O:$O,0))))</f>
        <v/>
      </c>
      <c r="M67" s="9" t="str">
        <f>IF($A67="","",INDEX(元マスター!$C:$C,MATCH($A67,元マスター!$A:$A,0)))&amp;""</f>
        <v/>
      </c>
    </row>
    <row r="68" spans="1:13" x14ac:dyDescent="0.4">
      <c r="A68" s="9" t="str" cm="1">
        <f t="array" ref="A68">IFERROR(INDEX(元マスター!$A:$A,SMALL(IF(元マスター!$A$1:$A$100&lt;&gt;"",ROW($A$1:$A$100)),ROW())),"")</f>
        <v/>
      </c>
      <c r="D68" s="9" t="str">
        <f>IF($A68="","",IF($A68&lt;200000000,INDEX(男子登録情報!$N:$N,MATCH($A68,男子登録情報!$O:$O,0)),INDEX(女子登録情報!$N:$N,MATCH($A68,女子登録情報!$O:$O,0))))</f>
        <v/>
      </c>
      <c r="F68" s="9" t="str">
        <f t="shared" si="2"/>
        <v/>
      </c>
      <c r="I68" s="9" t="str">
        <f>IF($A68="","",IF($A68&lt;200000000,INDEX(男子登録情報!#REF!,MATCH($A68,男子登録情報!$O:$O,0)),INDEX(女子登録情報!$B:$B,MATCH($A68,女子登録情報!$O:$O,0))))</f>
        <v/>
      </c>
      <c r="M68" s="9" t="str">
        <f>IF($A68="","",INDEX(元マスター!$C:$C,MATCH($A68,元マスター!$A:$A,0)))&amp;""</f>
        <v/>
      </c>
    </row>
    <row r="69" spans="1:13" x14ac:dyDescent="0.4">
      <c r="A69" s="9" t="str" cm="1">
        <f t="array" ref="A69">IFERROR(INDEX(元マスター!$A:$A,SMALL(IF(元マスター!$A$1:$A$100&lt;&gt;"",ROW($A$1:$A$100)),ROW())),"")</f>
        <v/>
      </c>
      <c r="D69" s="9" t="str">
        <f>IF($A69="","",IF($A69&lt;200000000,INDEX(男子登録情報!$N:$N,MATCH($A69,男子登録情報!$O:$O,0)),INDEX(女子登録情報!$N:$N,MATCH($A69,女子登録情報!$O:$O,0))))</f>
        <v/>
      </c>
      <c r="F69" s="9" t="str">
        <f t="shared" si="2"/>
        <v/>
      </c>
      <c r="I69" s="9" t="str">
        <f>IF($A69="","",IF($A69&lt;200000000,INDEX(男子登録情報!#REF!,MATCH($A69,男子登録情報!$O:$O,0)),INDEX(女子登録情報!$B:$B,MATCH($A69,女子登録情報!$O:$O,0))))</f>
        <v/>
      </c>
      <c r="M69" s="9" t="str">
        <f>IF($A69="","",INDEX(元マスター!$C:$C,MATCH($A69,元マスター!$A:$A,0)))&amp;""</f>
        <v/>
      </c>
    </row>
    <row r="70" spans="1:13" x14ac:dyDescent="0.4">
      <c r="A70" s="9" t="str" cm="1">
        <f t="array" ref="A70">IFERROR(INDEX(元マスター!$A:$A,SMALL(IF(元マスター!$A$1:$A$100&lt;&gt;"",ROW($A$1:$A$100)),ROW())),"")</f>
        <v/>
      </c>
      <c r="D70" s="9" t="str">
        <f>IF($A70="","",IF($A70&lt;200000000,INDEX(男子登録情報!$N:$N,MATCH($A70,男子登録情報!$O:$O,0)),INDEX(女子登録情報!$N:$N,MATCH($A70,女子登録情報!$O:$O,0))))</f>
        <v/>
      </c>
      <c r="F70" s="9" t="str">
        <f t="shared" si="2"/>
        <v/>
      </c>
      <c r="I70" s="9" t="str">
        <f>IF($A70="","",IF($A70&lt;200000000,INDEX(男子登録情報!#REF!,MATCH($A70,男子登録情報!$O:$O,0)),INDEX(女子登録情報!$B:$B,MATCH($A70,女子登録情報!$O:$O,0))))</f>
        <v/>
      </c>
      <c r="M70" s="9" t="str">
        <f>IF($A70="","",INDEX(元マスター!$C:$C,MATCH($A70,元マスター!$A:$A,0)))&amp;""</f>
        <v/>
      </c>
    </row>
    <row r="71" spans="1:13" x14ac:dyDescent="0.4">
      <c r="A71" s="9" t="str" cm="1">
        <f t="array" ref="A71">IFERROR(INDEX(元マスター!$A:$A,SMALL(IF(元マスター!$A$1:$A$100&lt;&gt;"",ROW($A$1:$A$100)),ROW())),"")</f>
        <v/>
      </c>
      <c r="D71" s="9" t="str">
        <f>IF($A71="","",IF($A71&lt;200000000,INDEX(男子登録情報!$N:$N,MATCH($A71,男子登録情報!$O:$O,0)),INDEX(女子登録情報!$N:$N,MATCH($A71,女子登録情報!$O:$O,0))))</f>
        <v/>
      </c>
      <c r="F71" s="9" t="str">
        <f t="shared" si="2"/>
        <v/>
      </c>
      <c r="I71" s="9" t="str">
        <f>IF($A71="","",IF($A71&lt;200000000,INDEX(男子登録情報!#REF!,MATCH($A71,男子登録情報!$O:$O,0)),INDEX(女子登録情報!$B:$B,MATCH($A71,女子登録情報!$O:$O,0))))</f>
        <v/>
      </c>
      <c r="M71" s="9" t="str">
        <f>IF($A71="","",INDEX(元マスター!$C:$C,MATCH($A71,元マスター!$A:$A,0)))&amp;""</f>
        <v/>
      </c>
    </row>
    <row r="72" spans="1:13" x14ac:dyDescent="0.4">
      <c r="A72" s="9" t="str" cm="1">
        <f t="array" ref="A72">IFERROR(INDEX(元マスター!$A:$A,SMALL(IF(元マスター!$A$1:$A$100&lt;&gt;"",ROW($A$1:$A$100)),ROW())),"")</f>
        <v/>
      </c>
      <c r="D72" s="9" t="str">
        <f>IF($A72="","",IF($A72&lt;200000000,INDEX(男子登録情報!$N:$N,MATCH($A72,男子登録情報!$O:$O,0)),INDEX(女子登録情報!$N:$N,MATCH($A72,女子登録情報!$O:$O,0))))</f>
        <v/>
      </c>
      <c r="F72" s="9" t="str">
        <f t="shared" si="2"/>
        <v/>
      </c>
      <c r="I72" s="9" t="str">
        <f>IF($A72="","",IF($A72&lt;200000000,INDEX(男子登録情報!#REF!,MATCH($A72,男子登録情報!$O:$O,0)),INDEX(女子登録情報!$B:$B,MATCH($A72,女子登録情報!$O:$O,0))))</f>
        <v/>
      </c>
      <c r="M72" s="9" t="str">
        <f>IF($A72="","",INDEX(元マスター!$C:$C,MATCH($A72,元マスター!$A:$A,0)))&amp;""</f>
        <v/>
      </c>
    </row>
    <row r="73" spans="1:13" x14ac:dyDescent="0.4">
      <c r="A73" s="9" t="str" cm="1">
        <f t="array" ref="A73">IFERROR(INDEX(元マスター!$A:$A,SMALL(IF(元マスター!$A$1:$A$100&lt;&gt;"",ROW($A$1:$A$100)),ROW())),"")</f>
        <v/>
      </c>
      <c r="D73" s="9" t="str">
        <f>IF($A73="","",IF($A73&lt;200000000,INDEX(男子登録情報!$N:$N,MATCH($A73,男子登録情報!$O:$O,0)),INDEX(女子登録情報!$N:$N,MATCH($A73,女子登録情報!$O:$O,0))))</f>
        <v/>
      </c>
      <c r="F73" s="9" t="str">
        <f t="shared" si="2"/>
        <v/>
      </c>
      <c r="I73" s="9" t="str">
        <f>IF($A73="","",IF($A73&lt;200000000,INDEX(男子登録情報!#REF!,MATCH($A73,男子登録情報!$O:$O,0)),INDEX(女子登録情報!$B:$B,MATCH($A73,女子登録情報!$O:$O,0))))</f>
        <v/>
      </c>
      <c r="M73" s="9" t="str">
        <f>IF($A73="","",INDEX(元マスター!$C:$C,MATCH($A73,元マスター!$A:$A,0)))&amp;""</f>
        <v/>
      </c>
    </row>
    <row r="74" spans="1:13" x14ac:dyDescent="0.4">
      <c r="A74" s="9" t="str" cm="1">
        <f t="array" ref="A74">IFERROR(INDEX(元マスター!$A:$A,SMALL(IF(元マスター!$A$1:$A$100&lt;&gt;"",ROW($A$1:$A$100)),ROW())),"")</f>
        <v/>
      </c>
      <c r="D74" s="9" t="str">
        <f>IF($A74="","",IF($A74&lt;200000000,INDEX(男子登録情報!$N:$N,MATCH($A74,男子登録情報!$O:$O,0)),INDEX(女子登録情報!$N:$N,MATCH($A74,女子登録情報!$O:$O,0))))</f>
        <v/>
      </c>
      <c r="F74" s="9" t="str">
        <f t="shared" si="2"/>
        <v/>
      </c>
      <c r="I74" s="9" t="str">
        <f>IF($A74="","",IF($A74&lt;200000000,INDEX(男子登録情報!#REF!,MATCH($A74,男子登録情報!$O:$O,0)),INDEX(女子登録情報!$B:$B,MATCH($A74,女子登録情報!$O:$O,0))))</f>
        <v/>
      </c>
      <c r="M74" s="9" t="str">
        <f>IF($A74="","",INDEX(元マスター!$C:$C,MATCH($A74,元マスター!$A:$A,0)))&amp;""</f>
        <v/>
      </c>
    </row>
    <row r="75" spans="1:13" x14ac:dyDescent="0.4">
      <c r="A75" s="9" t="str" cm="1">
        <f t="array" ref="A75">IFERROR(INDEX(元マスター!$A:$A,SMALL(IF(元マスター!$A$1:$A$100&lt;&gt;"",ROW($A$1:$A$100)),ROW())),"")</f>
        <v/>
      </c>
      <c r="D75" s="9" t="str">
        <f>IF($A75="","",IF($A75&lt;200000000,INDEX(男子登録情報!$N:$N,MATCH($A75,男子登録情報!$O:$O,0)),INDEX(女子登録情報!$N:$N,MATCH($A75,女子登録情報!$O:$O,0))))</f>
        <v/>
      </c>
      <c r="F75" s="9" t="str">
        <f t="shared" si="2"/>
        <v/>
      </c>
      <c r="I75" s="9" t="str">
        <f>IF($A75="","",IF($A75&lt;200000000,INDEX(男子登録情報!#REF!,MATCH($A75,男子登録情報!$O:$O,0)),INDEX(女子登録情報!$B:$B,MATCH($A75,女子登録情報!$O:$O,0))))</f>
        <v/>
      </c>
      <c r="M75" s="9" t="str">
        <f>IF($A75="","",INDEX(元マスター!$C:$C,MATCH($A75,元マスター!$A:$A,0)))&amp;""</f>
        <v/>
      </c>
    </row>
    <row r="76" spans="1:13" x14ac:dyDescent="0.4">
      <c r="A76" s="9" t="str" cm="1">
        <f t="array" ref="A76">IFERROR(INDEX(元マスター!$A:$A,SMALL(IF(元マスター!$A$1:$A$100&lt;&gt;"",ROW($A$1:$A$100)),ROW())),"")</f>
        <v/>
      </c>
      <c r="D76" s="9" t="str">
        <f>IF($A76="","",IF($A76&lt;200000000,INDEX(男子登録情報!$N:$N,MATCH($A76,男子登録情報!$O:$O,0)),INDEX(女子登録情報!$N:$N,MATCH($A76,女子登録情報!$O:$O,0))))</f>
        <v/>
      </c>
      <c r="F76" s="9" t="str">
        <f t="shared" si="2"/>
        <v/>
      </c>
      <c r="I76" s="9" t="str">
        <f>IF($A76="","",IF($A76&lt;200000000,INDEX(男子登録情報!#REF!,MATCH($A76,男子登録情報!$O:$O,0)),INDEX(女子登録情報!$B:$B,MATCH($A76,女子登録情報!$O:$O,0))))</f>
        <v/>
      </c>
      <c r="M76" s="9" t="str">
        <f>IF($A76="","",INDEX(元マスター!$C:$C,MATCH($A76,元マスター!$A:$A,0)))&amp;""</f>
        <v/>
      </c>
    </row>
    <row r="77" spans="1:13" x14ac:dyDescent="0.4">
      <c r="A77" s="9" t="str" cm="1">
        <f t="array" ref="A77">IFERROR(INDEX(元マスター!$A:$A,SMALL(IF(元マスター!$A$1:$A$100&lt;&gt;"",ROW($A$1:$A$100)),ROW())),"")</f>
        <v/>
      </c>
      <c r="D77" s="9" t="str">
        <f>IF($A77="","",IF($A77&lt;200000000,INDEX(男子登録情報!$N:$N,MATCH($A77,男子登録情報!$O:$O,0)),INDEX(女子登録情報!$N:$N,MATCH($A77,女子登録情報!$O:$O,0))))</f>
        <v/>
      </c>
      <c r="F77" s="9" t="str">
        <f t="shared" si="2"/>
        <v/>
      </c>
      <c r="I77" s="9" t="str">
        <f>IF($A77="","",IF($A77&lt;200000000,INDEX(男子登録情報!#REF!,MATCH($A77,男子登録情報!$O:$O,0)),INDEX(女子登録情報!$B:$B,MATCH($A77,女子登録情報!$O:$O,0))))</f>
        <v/>
      </c>
      <c r="M77" s="9" t="str">
        <f>IF($A77="","",INDEX(元マスター!$C:$C,MATCH($A77,元マスター!$A:$A,0)))&amp;""</f>
        <v/>
      </c>
    </row>
    <row r="78" spans="1:13" x14ac:dyDescent="0.4">
      <c r="A78" s="9" t="str" cm="1">
        <f t="array" ref="A78">IFERROR(INDEX(元マスター!$A:$A,SMALL(IF(元マスター!$A$1:$A$100&lt;&gt;"",ROW($A$1:$A$100)),ROW())),"")</f>
        <v/>
      </c>
      <c r="D78" s="9" t="str">
        <f>IF($A78="","",IF($A78&lt;200000000,INDEX(男子登録情報!$N:$N,MATCH($A78,男子登録情報!$O:$O,0)),INDEX(女子登録情報!$N:$N,MATCH($A78,女子登録情報!$O:$O,0))))</f>
        <v/>
      </c>
      <c r="F78" s="9" t="str">
        <f t="shared" si="2"/>
        <v/>
      </c>
      <c r="I78" s="9" t="str">
        <f>IF($A78="","",IF($A78&lt;200000000,INDEX(男子登録情報!#REF!,MATCH($A78,男子登録情報!$O:$O,0)),INDEX(女子登録情報!$B:$B,MATCH($A78,女子登録情報!$O:$O,0))))</f>
        <v/>
      </c>
      <c r="M78" s="9" t="str">
        <f>IF($A78="","",INDEX(元マスター!$C:$C,MATCH($A78,元マスター!$A:$A,0)))&amp;""</f>
        <v/>
      </c>
    </row>
    <row r="79" spans="1:13" x14ac:dyDescent="0.4">
      <c r="A79" s="9" t="str" cm="1">
        <f t="array" ref="A79">IFERROR(INDEX(元マスター!$A:$A,SMALL(IF(元マスター!$A$1:$A$100&lt;&gt;"",ROW($A$1:$A$100)),ROW())),"")</f>
        <v/>
      </c>
      <c r="D79" s="9" t="str">
        <f>IF($A79="","",IF($A79&lt;200000000,INDEX(男子登録情報!$N:$N,MATCH($A79,男子登録情報!$O:$O,0)),INDEX(女子登録情報!$N:$N,MATCH($A79,女子登録情報!$O:$O,0))))</f>
        <v/>
      </c>
      <c r="F79" s="9" t="str">
        <f t="shared" si="2"/>
        <v/>
      </c>
      <c r="I79" s="9" t="str">
        <f>IF($A79="","",IF($A79&lt;200000000,INDEX(男子登録情報!#REF!,MATCH($A79,男子登録情報!$O:$O,0)),INDEX(女子登録情報!$B:$B,MATCH($A79,女子登録情報!$O:$O,0))))</f>
        <v/>
      </c>
      <c r="M79" s="9" t="str">
        <f>IF($A79="","",INDEX(元マスター!$C:$C,MATCH($A79,元マスター!$A:$A,0)))&amp;""</f>
        <v/>
      </c>
    </row>
    <row r="80" spans="1:13" x14ac:dyDescent="0.4">
      <c r="A80" s="9" t="str" cm="1">
        <f t="array" ref="A80">IFERROR(INDEX(元マスター!$A:$A,SMALL(IF(元マスター!$A$1:$A$100&lt;&gt;"",ROW($A$1:$A$100)),ROW())),"")</f>
        <v/>
      </c>
      <c r="D80" s="9" t="str">
        <f>IF($A80="","",IF($A80&lt;200000000,INDEX(男子登録情報!$N:$N,MATCH($A80,男子登録情報!$O:$O,0)),INDEX(女子登録情報!$N:$N,MATCH($A80,女子登録情報!$O:$O,0))))</f>
        <v/>
      </c>
      <c r="F80" s="9" t="str">
        <f t="shared" si="2"/>
        <v/>
      </c>
      <c r="I80" s="9" t="str">
        <f>IF($A80="","",IF($A80&lt;200000000,INDEX(男子登録情報!#REF!,MATCH($A80,男子登録情報!$O:$O,0)),INDEX(女子登録情報!$B:$B,MATCH($A80,女子登録情報!$O:$O,0))))</f>
        <v/>
      </c>
      <c r="M80" s="9" t="str">
        <f>IF($A80="","",INDEX(元マスター!$C:$C,MATCH($A80,元マスター!$A:$A,0)))&amp;""</f>
        <v/>
      </c>
    </row>
    <row r="81" spans="1:13" x14ac:dyDescent="0.4">
      <c r="A81" s="9" t="str" cm="1">
        <f t="array" ref="A81">IFERROR(INDEX(元マスター!$A:$A,SMALL(IF(元マスター!$A$1:$A$100&lt;&gt;"",ROW($A$1:$A$100)),ROW())),"")</f>
        <v/>
      </c>
      <c r="D81" s="9" t="str">
        <f>IF($A81="","",IF($A81&lt;200000000,INDEX(男子登録情報!$N:$N,MATCH($A81,男子登録情報!$O:$O,0)),INDEX(女子登録情報!$N:$N,MATCH($A81,女子登録情報!$O:$O,0))))</f>
        <v/>
      </c>
      <c r="F81" s="9" t="str">
        <f t="shared" si="2"/>
        <v/>
      </c>
      <c r="I81" s="9" t="str">
        <f>IF($A81="","",IF($A81&lt;200000000,INDEX(男子登録情報!#REF!,MATCH($A81,男子登録情報!$O:$O,0)),INDEX(女子登録情報!$B:$B,MATCH($A81,女子登録情報!$O:$O,0))))</f>
        <v/>
      </c>
      <c r="M81" s="9" t="str">
        <f>IF($A81="","",INDEX(元マスター!$C:$C,MATCH($A81,元マスター!$A:$A,0)))&amp;""</f>
        <v/>
      </c>
    </row>
    <row r="82" spans="1:13" x14ac:dyDescent="0.4">
      <c r="A82" s="9" t="str" cm="1">
        <f t="array" ref="A82">IFERROR(INDEX(元マスター!$A:$A,SMALL(IF(元マスター!$A$1:$A$100&lt;&gt;"",ROW($A$1:$A$100)),ROW())),"")</f>
        <v/>
      </c>
      <c r="D82" s="9" t="str">
        <f>IF($A82="","",IF($A82&lt;200000000,INDEX(男子登録情報!$N:$N,MATCH($A82,男子登録情報!$O:$O,0)),INDEX(女子登録情報!$N:$N,MATCH($A82,女子登録情報!$O:$O,0))))</f>
        <v/>
      </c>
      <c r="F82" s="9" t="str">
        <f t="shared" si="2"/>
        <v/>
      </c>
      <c r="I82" s="9" t="str">
        <f>IF($A82="","",IF($A82&lt;200000000,INDEX(男子登録情報!#REF!,MATCH($A82,男子登録情報!$O:$O,0)),INDEX(女子登録情報!$B:$B,MATCH($A82,女子登録情報!$O:$O,0))))</f>
        <v/>
      </c>
      <c r="M82" s="9" t="str">
        <f>IF($A82="","",INDEX(元マスター!$C:$C,MATCH($A82,元マスター!$A:$A,0)))&amp;""</f>
        <v/>
      </c>
    </row>
    <row r="83" spans="1:13" x14ac:dyDescent="0.4">
      <c r="A83" s="9" t="str" cm="1">
        <f t="array" ref="A83">IFERROR(INDEX(元マスター!$A:$A,SMALL(IF(元マスター!$A$1:$A$100&lt;&gt;"",ROW($A$1:$A$100)),ROW())),"")</f>
        <v/>
      </c>
      <c r="D83" s="9" t="str">
        <f>IF($A83="","",IF($A83&lt;200000000,INDEX(男子登録情報!$N:$N,MATCH($A83,男子登録情報!$O:$O,0)),INDEX(女子登録情報!$N:$N,MATCH($A83,女子登録情報!$O:$O,0))))</f>
        <v/>
      </c>
      <c r="F83" s="9" t="str">
        <f t="shared" si="2"/>
        <v/>
      </c>
      <c r="I83" s="9" t="str">
        <f>IF($A83="","",IF($A83&lt;200000000,INDEX(男子登録情報!#REF!,MATCH($A83,男子登録情報!$O:$O,0)),INDEX(女子登録情報!$B:$B,MATCH($A83,女子登録情報!$O:$O,0))))</f>
        <v/>
      </c>
      <c r="M83" s="9" t="str">
        <f>IF($A83="","",INDEX(元マスター!$C:$C,MATCH($A83,元マスター!$A:$A,0)))&amp;""</f>
        <v/>
      </c>
    </row>
    <row r="84" spans="1:13" x14ac:dyDescent="0.4">
      <c r="A84" s="9" t="str" cm="1">
        <f t="array" ref="A84">IFERROR(INDEX(元マスター!$A:$A,SMALL(IF(元マスター!$A$1:$A$100&lt;&gt;"",ROW($A$1:$A$100)),ROW())),"")</f>
        <v/>
      </c>
      <c r="D84" s="9" t="str">
        <f>IF($A84="","",IF($A84&lt;200000000,INDEX(男子登録情報!$N:$N,MATCH($A84,男子登録情報!$O:$O,0)),INDEX(女子登録情報!$N:$N,MATCH($A84,女子登録情報!$O:$O,0))))</f>
        <v/>
      </c>
      <c r="F84" s="9" t="str">
        <f t="shared" si="2"/>
        <v/>
      </c>
      <c r="I84" s="9" t="str">
        <f>IF($A84="","",IF($A84&lt;200000000,INDEX(男子登録情報!#REF!,MATCH($A84,男子登録情報!$O:$O,0)),INDEX(女子登録情報!$B:$B,MATCH($A84,女子登録情報!$O:$O,0))))</f>
        <v/>
      </c>
      <c r="M84" s="9" t="str">
        <f>IF($A84="","",INDEX(元マスター!$C:$C,MATCH($A84,元マスター!$A:$A,0)))&amp;""</f>
        <v/>
      </c>
    </row>
    <row r="85" spans="1:13" x14ac:dyDescent="0.4">
      <c r="A85" s="9" t="str" cm="1">
        <f t="array" ref="A85">IFERROR(INDEX(元マスター!$A:$A,SMALL(IF(元マスター!$A$1:$A$100&lt;&gt;"",ROW($A$1:$A$100)),ROW())),"")</f>
        <v/>
      </c>
      <c r="D85" s="9" t="str">
        <f>IF($A85="","",IF($A85&lt;200000000,INDEX(男子登録情報!$N:$N,MATCH($A85,男子登録情報!$O:$O,0)),INDEX(女子登録情報!$N:$N,MATCH($A85,女子登録情報!$O:$O,0))))</f>
        <v/>
      </c>
      <c r="F85" s="9" t="str">
        <f t="shared" si="2"/>
        <v/>
      </c>
      <c r="I85" s="9" t="str">
        <f>IF($A85="","",IF($A85&lt;200000000,INDEX(男子登録情報!#REF!,MATCH($A85,男子登録情報!$O:$O,0)),INDEX(女子登録情報!$B:$B,MATCH($A85,女子登録情報!$O:$O,0))))</f>
        <v/>
      </c>
      <c r="M85" s="9" t="str">
        <f>IF($A85="","",INDEX(元マスター!$C:$C,MATCH($A85,元マスター!$A:$A,0)))&amp;""</f>
        <v/>
      </c>
    </row>
    <row r="86" spans="1:13" x14ac:dyDescent="0.4">
      <c r="A86" s="9" t="str" cm="1">
        <f t="array" ref="A86">IFERROR(INDEX(元マスター!$A:$A,SMALL(IF(元マスター!$A$1:$A$100&lt;&gt;"",ROW($A$1:$A$100)),ROW())),"")</f>
        <v/>
      </c>
      <c r="D86" s="9" t="str">
        <f>IF($A86="","",IF($A86&lt;200000000,INDEX(男子登録情報!$N:$N,MATCH($A86,男子登録情報!$O:$O,0)),INDEX(女子登録情報!$N:$N,MATCH($A86,女子登録情報!$O:$O,0))))</f>
        <v/>
      </c>
      <c r="F86" s="9" t="str">
        <f t="shared" si="2"/>
        <v/>
      </c>
      <c r="I86" s="9" t="str">
        <f>IF($A86="","",IF($A86&lt;200000000,INDEX(男子登録情報!#REF!,MATCH($A86,男子登録情報!$O:$O,0)),INDEX(女子登録情報!$B:$B,MATCH($A86,女子登録情報!$O:$O,0))))</f>
        <v/>
      </c>
      <c r="M86" s="9" t="str">
        <f>IF($A86="","",INDEX(元マスター!$C:$C,MATCH($A86,元マスター!$A:$A,0)))&amp;""</f>
        <v/>
      </c>
    </row>
    <row r="87" spans="1:13" x14ac:dyDescent="0.4">
      <c r="A87" s="9" t="str" cm="1">
        <f t="array" ref="A87">IFERROR(INDEX(元マスター!$A:$A,SMALL(IF(元マスター!$A$1:$A$100&lt;&gt;"",ROW($A$1:$A$100)),ROW())),"")</f>
        <v/>
      </c>
      <c r="D87" s="9" t="str">
        <f>IF($A87="","",IF($A87&lt;200000000,INDEX(男子登録情報!$N:$N,MATCH($A87,男子登録情報!$O:$O,0)),INDEX(女子登録情報!$N:$N,MATCH($A87,女子登録情報!$O:$O,0))))</f>
        <v/>
      </c>
      <c r="F87" s="9" t="str">
        <f t="shared" si="2"/>
        <v/>
      </c>
      <c r="I87" s="9" t="str">
        <f>IF($A87="","",IF($A87&lt;200000000,INDEX(男子登録情報!#REF!,MATCH($A87,男子登録情報!$O:$O,0)),INDEX(女子登録情報!$B:$B,MATCH($A87,女子登録情報!$O:$O,0))))</f>
        <v/>
      </c>
      <c r="M87" s="9" t="str">
        <f>IF($A87="","",INDEX(元マスター!$C:$C,MATCH($A87,元マスター!$A:$A,0)))&amp;""</f>
        <v/>
      </c>
    </row>
    <row r="88" spans="1:13" x14ac:dyDescent="0.4">
      <c r="A88" s="9" t="str" cm="1">
        <f t="array" ref="A88">IFERROR(INDEX(元マスター!$A:$A,SMALL(IF(元マスター!$A$1:$A$100&lt;&gt;"",ROW($A$1:$A$100)),ROW())),"")</f>
        <v/>
      </c>
      <c r="D88" s="9" t="str">
        <f>IF($A88="","",IF($A88&lt;200000000,INDEX(男子登録情報!$N:$N,MATCH($A88,男子登録情報!$O:$O,0)),INDEX(女子登録情報!$N:$N,MATCH($A88,女子登録情報!$O:$O,0))))</f>
        <v/>
      </c>
      <c r="F88" s="9" t="str">
        <f t="shared" si="2"/>
        <v/>
      </c>
      <c r="I88" s="9" t="str">
        <f>IF($A88="","",IF($A88&lt;200000000,INDEX(男子登録情報!#REF!,MATCH($A88,男子登録情報!$O:$O,0)),INDEX(女子登録情報!$B:$B,MATCH($A88,女子登録情報!$O:$O,0))))</f>
        <v/>
      </c>
      <c r="M88" s="9" t="str">
        <f>IF($A88="","",INDEX(元マスター!$C:$C,MATCH($A88,元マスター!$A:$A,0)))&amp;""</f>
        <v/>
      </c>
    </row>
    <row r="89" spans="1:13" x14ac:dyDescent="0.4">
      <c r="A89" s="9" t="str" cm="1">
        <f t="array" ref="A89">IFERROR(INDEX(元マスター!$A:$A,SMALL(IF(元マスター!$A$1:$A$100&lt;&gt;"",ROW($A$1:$A$100)),ROW())),"")</f>
        <v/>
      </c>
      <c r="D89" s="9" t="str">
        <f>IF($A89="","",IF($A89&lt;200000000,INDEX(男子登録情報!$N:$N,MATCH($A89,男子登録情報!$O:$O,0)),INDEX(女子登録情報!$N:$N,MATCH($A89,女子登録情報!$O:$O,0))))</f>
        <v/>
      </c>
      <c r="F89" s="9" t="str">
        <f t="shared" si="2"/>
        <v/>
      </c>
      <c r="I89" s="9" t="str">
        <f>IF($A89="","",IF($A89&lt;200000000,INDEX(男子登録情報!#REF!,MATCH($A89,男子登録情報!$O:$O,0)),INDEX(女子登録情報!$B:$B,MATCH($A89,女子登録情報!$O:$O,0))))</f>
        <v/>
      </c>
      <c r="M89" s="9" t="str">
        <f>IF($A89="","",INDEX(元マスター!$C:$C,MATCH($A89,元マスター!$A:$A,0)))&amp;""</f>
        <v/>
      </c>
    </row>
    <row r="90" spans="1:13" x14ac:dyDescent="0.4">
      <c r="A90" s="9" t="str" cm="1">
        <f t="array" ref="A90">IFERROR(INDEX(元マスター!$A:$A,SMALL(IF(元マスター!$A$1:$A$100&lt;&gt;"",ROW($A$1:$A$100)),ROW())),"")</f>
        <v/>
      </c>
      <c r="D90" s="9" t="str">
        <f>IF($A90="","",IF($A90&lt;200000000,INDEX(男子登録情報!$N:$N,MATCH($A90,男子登録情報!$O:$O,0)),INDEX(女子登録情報!$N:$N,MATCH($A90,女子登録情報!$O:$O,0))))</f>
        <v/>
      </c>
      <c r="F90" s="9" t="str">
        <f t="shared" si="2"/>
        <v/>
      </c>
      <c r="I90" s="9" t="str">
        <f>IF($A90="","",IF($A90&lt;200000000,INDEX(男子登録情報!#REF!,MATCH($A90,男子登録情報!$O:$O,0)),INDEX(女子登録情報!$B:$B,MATCH($A90,女子登録情報!$O:$O,0))))</f>
        <v/>
      </c>
      <c r="M90" s="9" t="str">
        <f>IF($A90="","",INDEX(元マスター!$C:$C,MATCH($A90,元マスター!$A:$A,0)))&amp;""</f>
        <v/>
      </c>
    </row>
    <row r="91" spans="1:13" x14ac:dyDescent="0.4">
      <c r="A91" s="9" t="str" cm="1">
        <f t="array" ref="A91">IFERROR(INDEX(元マスター!$A:$A,SMALL(IF(元マスター!$A$1:$A$100&lt;&gt;"",ROW($A$1:$A$100)),ROW())),"")</f>
        <v/>
      </c>
      <c r="D91" s="9" t="str">
        <f>IF($A91="","",IF($A91&lt;200000000,INDEX(男子登録情報!$N:$N,MATCH($A91,男子登録情報!$O:$O,0)),INDEX(女子登録情報!$N:$N,MATCH($A91,女子登録情報!$O:$O,0))))</f>
        <v/>
      </c>
      <c r="F91" s="9" t="str">
        <f t="shared" si="2"/>
        <v/>
      </c>
      <c r="I91" s="9" t="str">
        <f>IF($A91="","",IF($A91&lt;200000000,INDEX(男子登録情報!#REF!,MATCH($A91,男子登録情報!$O:$O,0)),INDEX(女子登録情報!$B:$B,MATCH($A91,女子登録情報!$O:$O,0))))</f>
        <v/>
      </c>
      <c r="M91" s="9" t="str">
        <f>IF($A91="","",INDEX(元マスター!$C:$C,MATCH($A91,元マスター!$A:$A,0)))&amp;""</f>
        <v/>
      </c>
    </row>
    <row r="92" spans="1:13" x14ac:dyDescent="0.4">
      <c r="A92" s="9" t="str" cm="1">
        <f t="array" ref="A92">IFERROR(INDEX(元マスター!$A:$A,SMALL(IF(元マスター!$A$1:$A$100&lt;&gt;"",ROW($A$1:$A$100)),ROW())),"")</f>
        <v/>
      </c>
      <c r="D92" s="9" t="str">
        <f>IF($A92="","",IF($A92&lt;200000000,INDEX(男子登録情報!$N:$N,MATCH($A92,男子登録情報!$O:$O,0)),INDEX(女子登録情報!$N:$N,MATCH($A92,女子登録情報!$O:$O,0))))</f>
        <v/>
      </c>
      <c r="F92" s="9" t="str">
        <f t="shared" si="2"/>
        <v/>
      </c>
      <c r="I92" s="9" t="str">
        <f>IF($A92="","",IF($A92&lt;200000000,INDEX(男子登録情報!#REF!,MATCH($A92,男子登録情報!$O:$O,0)),INDEX(女子登録情報!$B:$B,MATCH($A92,女子登録情報!$O:$O,0))))</f>
        <v/>
      </c>
      <c r="M92" s="9" t="str">
        <f>IF($A92="","",INDEX(元マスター!$C:$C,MATCH($A92,元マスター!$A:$A,0)))&amp;""</f>
        <v/>
      </c>
    </row>
    <row r="93" spans="1:13" x14ac:dyDescent="0.4">
      <c r="A93" s="9" t="str" cm="1">
        <f t="array" ref="A93">IFERROR(INDEX(元マスター!$A:$A,SMALL(IF(元マスター!$A$1:$A$100&lt;&gt;"",ROW($A$1:$A$100)),ROW())),"")</f>
        <v/>
      </c>
      <c r="D93" s="9" t="str">
        <f>IF($A93="","",IF($A93&lt;200000000,INDEX(男子登録情報!$N:$N,MATCH($A93,男子登録情報!$O:$O,0)),INDEX(女子登録情報!$N:$N,MATCH($A93,女子登録情報!$O:$O,0))))</f>
        <v/>
      </c>
      <c r="F93" s="9" t="str">
        <f t="shared" si="2"/>
        <v/>
      </c>
      <c r="I93" s="9" t="str">
        <f>IF($A93="","",IF($A93&lt;200000000,INDEX(男子登録情報!#REF!,MATCH($A93,男子登録情報!$O:$O,0)),INDEX(女子登録情報!$B:$B,MATCH($A93,女子登録情報!$O:$O,0))))</f>
        <v/>
      </c>
      <c r="M93" s="9" t="str">
        <f>IF($A93="","",INDEX(元マスター!$C:$C,MATCH($A93,元マスター!$A:$A,0)))&amp;""</f>
        <v/>
      </c>
    </row>
    <row r="94" spans="1:13" x14ac:dyDescent="0.4">
      <c r="A94" s="9" t="str" cm="1">
        <f t="array" ref="A94">IFERROR(INDEX(元マスター!$A:$A,SMALL(IF(元マスター!$A$1:$A$100&lt;&gt;"",ROW($A$1:$A$100)),ROW())),"")</f>
        <v/>
      </c>
      <c r="D94" s="9" t="str">
        <f>IF($A94="","",IF($A94&lt;200000000,INDEX(男子登録情報!$N:$N,MATCH($A94,男子登録情報!$O:$O,0)),INDEX(女子登録情報!$N:$N,MATCH($A94,女子登録情報!$O:$O,0))))</f>
        <v/>
      </c>
      <c r="F94" s="9" t="str">
        <f t="shared" si="2"/>
        <v/>
      </c>
      <c r="I94" s="9" t="str">
        <f>IF($A94="","",IF($A94&lt;200000000,INDEX(男子登録情報!#REF!,MATCH($A94,男子登録情報!$O:$O,0)),INDEX(女子登録情報!$B:$B,MATCH($A94,女子登録情報!$O:$O,0))))</f>
        <v/>
      </c>
      <c r="M94" s="9" t="str">
        <f>IF($A94="","",INDEX(元マスター!$C:$C,MATCH($A94,元マスター!$A:$A,0)))&amp;""</f>
        <v/>
      </c>
    </row>
    <row r="95" spans="1:13" x14ac:dyDescent="0.4">
      <c r="A95" s="9" t="str" cm="1">
        <f t="array" ref="A95">IFERROR(INDEX(元マスター!$A:$A,SMALL(IF(元マスター!$A$1:$A$100&lt;&gt;"",ROW($A$1:$A$100)),ROW())),"")</f>
        <v/>
      </c>
      <c r="D95" s="9" t="str">
        <f>IF($A95="","",IF($A95&lt;200000000,INDEX(男子登録情報!$N:$N,MATCH($A95,男子登録情報!$O:$O,0)),INDEX(女子登録情報!$N:$N,MATCH($A95,女子登録情報!$O:$O,0))))</f>
        <v/>
      </c>
      <c r="F95" s="9" t="str">
        <f t="shared" si="2"/>
        <v/>
      </c>
      <c r="I95" s="9" t="str">
        <f>IF($A95="","",IF($A95&lt;200000000,INDEX(男子登録情報!#REF!,MATCH($A95,男子登録情報!$O:$O,0)),INDEX(女子登録情報!$B:$B,MATCH($A95,女子登録情報!$O:$O,0))))</f>
        <v/>
      </c>
      <c r="M95" s="9" t="str">
        <f>IF($A95="","",INDEX(元マスター!$C:$C,MATCH($A95,元マスター!$A:$A,0)))&amp;""</f>
        <v/>
      </c>
    </row>
    <row r="96" spans="1:13" x14ac:dyDescent="0.4">
      <c r="A96" s="9" t="str" cm="1">
        <f t="array" ref="A96">IFERROR(INDEX(元マスター!$A:$A,SMALL(IF(元マスター!$A$1:$A$100&lt;&gt;"",ROW($A$1:$A$100)),ROW())),"")</f>
        <v/>
      </c>
      <c r="D96" s="9" t="str">
        <f>IF($A96="","",IF($A96&lt;200000000,INDEX(男子登録情報!$N:$N,MATCH($A96,男子登録情報!$O:$O,0)),INDEX(女子登録情報!$N:$N,MATCH($A96,女子登録情報!$O:$O,0))))</f>
        <v/>
      </c>
      <c r="F96" s="9" t="str">
        <f t="shared" si="2"/>
        <v/>
      </c>
      <c r="I96" s="9" t="str">
        <f>IF($A96="","",IF($A96&lt;200000000,INDEX(男子登録情報!#REF!,MATCH($A96,男子登録情報!$O:$O,0)),INDEX(女子登録情報!$B:$B,MATCH($A96,女子登録情報!$O:$O,0))))</f>
        <v/>
      </c>
      <c r="M96" s="9" t="str">
        <f>IF($A96="","",INDEX(元マスター!$C:$C,MATCH($A96,元マスター!$A:$A,0)))&amp;""</f>
        <v/>
      </c>
    </row>
    <row r="97" spans="1:13" x14ac:dyDescent="0.4">
      <c r="A97" s="9" t="str" cm="1">
        <f t="array" ref="A97">IFERROR(INDEX(元マスター!$A:$A,SMALL(IF(元マスター!$A$1:$A$100&lt;&gt;"",ROW($A$1:$A$100)),ROW())),"")</f>
        <v/>
      </c>
      <c r="D97" s="9" t="str">
        <f>IF($A97="","",IF($A97&lt;200000000,INDEX(男子登録情報!$N:$N,MATCH($A97,男子登録情報!$O:$O,0)),INDEX(女子登録情報!$N:$N,MATCH($A97,女子登録情報!$O:$O,0))))</f>
        <v/>
      </c>
      <c r="F97" s="9" t="str">
        <f t="shared" si="2"/>
        <v/>
      </c>
      <c r="I97" s="9" t="str">
        <f>IF($A97="","",IF($A97&lt;200000000,INDEX(男子登録情報!#REF!,MATCH($A97,男子登録情報!$O:$O,0)),INDEX(女子登録情報!$B:$B,MATCH($A97,女子登録情報!$O:$O,0))))</f>
        <v/>
      </c>
      <c r="M97" s="9" t="str">
        <f>IF($A97="","",INDEX(元マスター!$C:$C,MATCH($A97,元マスター!$A:$A,0)))&amp;""</f>
        <v/>
      </c>
    </row>
    <row r="98" spans="1:13" x14ac:dyDescent="0.4">
      <c r="A98" s="9" t="str" cm="1">
        <f t="array" ref="A98">IFERROR(INDEX(元マスター!$A:$A,SMALL(IF(元マスター!$A$1:$A$100&lt;&gt;"",ROW($A$1:$A$100)),ROW())),"")</f>
        <v/>
      </c>
      <c r="D98" s="9" t="str">
        <f>IF($A98="","",IF($A98&lt;200000000,INDEX(男子登録情報!$N:$N,MATCH($A98,男子登録情報!$O:$O,0)),INDEX(女子登録情報!$N:$N,MATCH($A98,女子登録情報!$O:$O,0))))</f>
        <v/>
      </c>
      <c r="F98" s="9" t="str">
        <f t="shared" si="2"/>
        <v/>
      </c>
      <c r="I98" s="9" t="str">
        <f>IF($A98="","",IF($A98&lt;200000000,INDEX(男子登録情報!#REF!,MATCH($A98,男子登録情報!$O:$O,0)),INDEX(女子登録情報!$B:$B,MATCH($A98,女子登録情報!$O:$O,0))))</f>
        <v/>
      </c>
      <c r="M98" s="9" t="str">
        <f>IF($A98="","",INDEX(元マスター!$C:$C,MATCH($A98,元マスター!$A:$A,0)))&amp;""</f>
        <v/>
      </c>
    </row>
    <row r="99" spans="1:13" x14ac:dyDescent="0.4">
      <c r="A99" s="9" t="str" cm="1">
        <f t="array" ref="A99">IFERROR(INDEX(元マスター!$A:$A,SMALL(IF(元マスター!$A$1:$A$100&lt;&gt;"",ROW($A$1:$A$100)),ROW())),"")</f>
        <v/>
      </c>
      <c r="D99" s="9" t="str">
        <f>IF($A99="","",IF($A99&lt;200000000,INDEX(男子登録情報!$N:$N,MATCH($A99,男子登録情報!$O:$O,0)),INDEX(女子登録情報!$N:$N,MATCH($A99,女子登録情報!$O:$O,0))))</f>
        <v/>
      </c>
      <c r="F99" s="9" t="str">
        <f t="shared" si="2"/>
        <v/>
      </c>
      <c r="I99" s="9" t="str">
        <f>IF($A99="","",IF($A99&lt;200000000,INDEX(男子登録情報!#REF!,MATCH($A99,男子登録情報!$O:$O,0)),INDEX(女子登録情報!$B:$B,MATCH($A99,女子登録情報!$O:$O,0))))</f>
        <v/>
      </c>
      <c r="M99" s="9" t="str">
        <f>IF($A99="","",INDEX(元マスター!$C:$C,MATCH($A99,元マスター!$A:$A,0)))&amp;""</f>
        <v/>
      </c>
    </row>
    <row r="100" spans="1:13" x14ac:dyDescent="0.4">
      <c r="A100" s="9" t="str" cm="1">
        <f t="array" ref="A100">IFERROR(INDEX(元マスター!$A:$A,SMALL(IF(元マスター!$A$1:$A$100&lt;&gt;"",ROW($A$1:$A$100)),ROW())),"")</f>
        <v/>
      </c>
      <c r="D100" s="9" t="str">
        <f>IF($A100="","",IF($A100&lt;200000000,INDEX(男子登録情報!$N:$N,MATCH($A100,男子登録情報!$O:$O,0)),INDEX(女子登録情報!$N:$N,MATCH($A100,女子登録情報!$O:$O,0))))</f>
        <v/>
      </c>
      <c r="F100" s="9" t="str">
        <f t="shared" si="2"/>
        <v/>
      </c>
      <c r="I100" s="9" t="str">
        <f>IF($A100="","",IF($A100&lt;200000000,INDEX(男子登録情報!#REF!,MATCH($A100,男子登録情報!$O:$O,0)),INDEX(女子登録情報!$B:$B,MATCH($A100,女子登録情報!$O:$O,0))))</f>
        <v/>
      </c>
      <c r="M100" s="9" t="str">
        <f>IF($A100="","",INDEX(元マスター!$C:$C,MATCH($A100,元マスター!$A:$A,0)))&amp;""</f>
        <v/>
      </c>
    </row>
    <row r="101" spans="1:13" x14ac:dyDescent="0.4">
      <c r="A101" s="9" t="str" cm="1">
        <f t="array" ref="A101">IFERROR(INDEX(元マスター!$A:$A,SMALL(IF(元マスター!$A$1:$A$100&lt;&gt;"",ROW($A$1:$A$100)),ROW())),"")</f>
        <v/>
      </c>
      <c r="D101" s="9" t="str">
        <f>IF($A101="","",IF($A101&lt;200000000,INDEX(男子登録情報!$N:$N,MATCH($A101,男子登録情報!$O:$O,0)),INDEX(女子登録情報!$N:$N,MATCH($A101,女子登録情報!$O:$O,0))))</f>
        <v/>
      </c>
      <c r="F101" s="9" t="str">
        <f>IF($A101="","",IF($A101&lt;200000000,1,2))</f>
        <v/>
      </c>
      <c r="I101" s="9" t="str">
        <f>IF($A101="","",IF($A101&lt;200000000,INDEX(男子登録情報!#REF!,MATCH($A101,男子登録情報!$O:$O,0)),INDEX(女子登録情報!$B:$B,MATCH($A101,女子登録情報!$O:$O,0))))</f>
        <v/>
      </c>
      <c r="M101" s="9" t="str">
        <f>IF($A101="","",INDEX(元マスター!$C:$C,MATCH($A101,元マスター!$A:$A,0)))&amp;""</f>
        <v/>
      </c>
    </row>
  </sheetData>
  <phoneticPr fontId="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E13"/>
  <sheetViews>
    <sheetView tabSelected="1" zoomScaleNormal="100" workbookViewId="0">
      <selection activeCell="D3" sqref="D3"/>
    </sheetView>
  </sheetViews>
  <sheetFormatPr defaultColWidth="0" defaultRowHeight="0" customHeight="1" zeroHeight="1" x14ac:dyDescent="0.4"/>
  <cols>
    <col min="1" max="1" width="8.625" style="1" customWidth="1"/>
    <col min="2" max="3" width="7.125" style="1" customWidth="1"/>
    <col min="4" max="4" width="36.75" style="1" customWidth="1"/>
    <col min="5" max="5" width="8.625" style="1" customWidth="1"/>
    <col min="6" max="16384" width="8.625" style="1" hidden="1"/>
  </cols>
  <sheetData>
    <row r="1" spans="2:4" ht="18" customHeight="1" thickBot="1" x14ac:dyDescent="0.45"/>
    <row r="2" spans="2:4" ht="21.95" customHeight="1" x14ac:dyDescent="0.4">
      <c r="B2" s="147" t="s">
        <v>0</v>
      </c>
      <c r="C2" s="148"/>
      <c r="D2" s="4" t="str">
        <f>IF(編集用!$D$2="","",編集用!$D$2&amp;" ロードの部")</f>
        <v>第102回関西学生陸上競技対校選手権大会 ロードの部</v>
      </c>
    </row>
    <row r="3" spans="2:4" ht="21.95" customHeight="1" thickBot="1" x14ac:dyDescent="0.45">
      <c r="B3" s="149" t="s">
        <v>1118</v>
      </c>
      <c r="C3" s="150"/>
      <c r="D3" s="5"/>
    </row>
    <row r="4" spans="2:4" ht="12" customHeight="1" thickBot="1" x14ac:dyDescent="0.45"/>
    <row r="5" spans="2:4" ht="15.95" customHeight="1" thickBot="1" x14ac:dyDescent="0.45">
      <c r="B5" s="151" t="s">
        <v>1119</v>
      </c>
      <c r="C5" s="152"/>
      <c r="D5" s="153"/>
    </row>
    <row r="6" spans="2:4" ht="21.95" customHeight="1" x14ac:dyDescent="0.4">
      <c r="B6" s="6" t="s">
        <v>1120</v>
      </c>
      <c r="C6" s="154"/>
      <c r="D6" s="155"/>
    </row>
    <row r="7" spans="2:4" ht="15.95" customHeight="1" thickBot="1" x14ac:dyDescent="0.45">
      <c r="B7" s="156" t="s">
        <v>1121</v>
      </c>
      <c r="C7" s="157"/>
      <c r="D7" s="7" t="s">
        <v>1122</v>
      </c>
    </row>
    <row r="8" spans="2:4" ht="21.95" customHeight="1" thickTop="1" x14ac:dyDescent="0.4">
      <c r="B8" s="158"/>
      <c r="C8" s="159"/>
      <c r="D8" s="8"/>
    </row>
    <row r="9" spans="2:4" ht="15.95" customHeight="1" thickBot="1" x14ac:dyDescent="0.45">
      <c r="B9" s="140" t="s">
        <v>1123</v>
      </c>
      <c r="C9" s="141"/>
      <c r="D9" s="142"/>
    </row>
    <row r="10" spans="2:4" ht="51.95" customHeight="1" thickTop="1" thickBot="1" x14ac:dyDescent="0.45">
      <c r="B10" s="143"/>
      <c r="C10" s="144"/>
      <c r="D10" s="145"/>
    </row>
    <row r="11" spans="2:4" ht="12" customHeight="1" x14ac:dyDescent="0.4"/>
    <row r="12" spans="2:4" ht="18.75" x14ac:dyDescent="0.4">
      <c r="B12" s="146" t="str">
        <f>IF(OR($D$3="",$C$6="",$B$8="",$D$8="",$B$10=""),"※色の付いている欄を入力してください。","")</f>
        <v>※色の付いている欄を入力してください。</v>
      </c>
      <c r="C12" s="146"/>
      <c r="D12" s="146"/>
    </row>
    <row r="13" spans="2:4" ht="18.75" x14ac:dyDescent="0.4"/>
  </sheetData>
  <sheetProtection selectLockedCells="1"/>
  <mergeCells count="9">
    <mergeCell ref="B9:D9"/>
    <mergeCell ref="B10:D10"/>
    <mergeCell ref="B12:D12"/>
    <mergeCell ref="B2:C2"/>
    <mergeCell ref="B3:C3"/>
    <mergeCell ref="B5:D5"/>
    <mergeCell ref="C6:D6"/>
    <mergeCell ref="B7:C7"/>
    <mergeCell ref="B8:C8"/>
  </mergeCells>
  <phoneticPr fontId="2"/>
  <conditionalFormatting sqref="B12:D13">
    <cfRule type="cellIs" dxfId="38" priority="1" operator="notEqual">
      <formula>""</formula>
    </cfRule>
  </conditionalFormatting>
  <conditionalFormatting sqref="D3 C6:D6 B8:D8 B10:D10">
    <cfRule type="cellIs" dxfId="37" priority="2" operator="equal">
      <formula>""</formula>
    </cfRule>
  </conditionalFormatting>
  <dataValidations count="4">
    <dataValidation imeMode="on" allowBlank="1" showInputMessage="1" showErrorMessage="1" sqref="C6:D6" xr:uid="{00000000-0002-0000-0500-000000000000}"/>
    <dataValidation type="textLength" imeMode="disabled" operator="equal" allowBlank="1" showInputMessage="1" showErrorMessage="1" errorTitle="入力エラー" error="ハイフンを除く半角数字7桁で入力してください" promptTitle="連絡先郵便番号" prompt="ハイフンを除く半角数字7桁で入力してください" sqref="B8:C8" xr:uid="{00000000-0002-0000-0500-000001000000}">
      <formula1>7</formula1>
    </dataValidation>
    <dataValidation imeMode="disabled" allowBlank="1" showInputMessage="1" showErrorMessage="1" sqref="D8" xr:uid="{00000000-0002-0000-0500-000002000000}"/>
    <dataValidation imeMode="on" allowBlank="1" showInputMessage="1" showErrorMessage="1" promptTitle="連絡先住所" prompt="簡潔に市町村名から入力してください_x000a_マンション名、通り名などは不要です" sqref="B10:D10" xr:uid="{00000000-0002-0000-0500-000003000000}"/>
  </dataValidations>
  <pageMargins left="0.7" right="0.7" top="0.75" bottom="0.75" header="0.3" footer="0.3"/>
  <pageSetup paperSize="9" orientation="portrait" horizontalDpi="0" verticalDpi="0" r:id="rId1"/>
  <extLst>
    <ext xmlns:x14="http://schemas.microsoft.com/office/spreadsheetml/2009/9/main" uri="{CCE6A557-97BC-4b89-ADB6-D9C93CAAB3DF}">
      <x14:dataValidations xmlns:xm="http://schemas.microsoft.com/office/excel/2006/main" count="1">
        <x14:dataValidation type="list" imeMode="disabled" allowBlank="1" showInputMessage="1" showErrorMessage="1" errorTitle="エラー" error="リストから正しい団体名を選択してください" promptTitle="団体名略称" prompt="リストから団体名を選択してください" xr:uid="{00000000-0002-0000-0500-000004000000}">
          <x14:formula1>
            <xm:f>所属情報!$B$2:$B$73</xm:f>
          </x14:formula1>
          <xm:sqref>D3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sheetPr>
  <dimension ref="A1:R68"/>
  <sheetViews>
    <sheetView zoomScaleNormal="100" workbookViewId="0">
      <selection activeCell="E8" sqref="E8"/>
    </sheetView>
  </sheetViews>
  <sheetFormatPr defaultColWidth="0" defaultRowHeight="18.75" zeroHeight="1" x14ac:dyDescent="0.4"/>
  <cols>
    <col min="1" max="1" width="8.625" style="13" customWidth="1"/>
    <col min="2" max="2" width="12.375" style="13" bestFit="1" customWidth="1"/>
    <col min="3" max="3" width="14.375" style="13" bestFit="1" customWidth="1"/>
    <col min="4" max="4" width="10.375" style="13" bestFit="1" customWidth="1"/>
    <col min="5" max="5" width="9.25" style="13" customWidth="1"/>
    <col min="6" max="6" width="8.5" style="13" bestFit="1" customWidth="1"/>
    <col min="7" max="7" width="6.375" style="13" customWidth="1"/>
    <col min="8" max="8" width="12.375" style="13" bestFit="1" customWidth="1"/>
    <col min="9" max="9" width="3.125" style="13" bestFit="1" customWidth="1"/>
    <col min="10" max="10" width="4.875" style="13" bestFit="1" customWidth="1"/>
    <col min="11" max="11" width="3.125" style="13" bestFit="1" customWidth="1"/>
    <col min="12" max="12" width="3" style="13" bestFit="1" customWidth="1"/>
    <col min="13" max="13" width="3.125" style="13" bestFit="1" customWidth="1"/>
    <col min="14" max="14" width="3" style="13" bestFit="1" customWidth="1"/>
    <col min="15" max="15" width="3.125" style="13" bestFit="1" customWidth="1"/>
    <col min="16" max="16" width="8.625" style="13" customWidth="1"/>
    <col min="17" max="16384" width="8.625" style="13" hidden="1"/>
  </cols>
  <sheetData>
    <row r="1" spans="2:18" ht="24.75" thickBot="1" x14ac:dyDescent="0.45">
      <c r="B1" s="202" t="str">
        <f>編集用!$D$2&amp;" ロードの部　対校の部"</f>
        <v>第102回関西学生陸上競技対校選手権大会 ロードの部　対校の部</v>
      </c>
      <c r="C1" s="202"/>
      <c r="D1" s="202"/>
      <c r="E1" s="202"/>
      <c r="F1" s="202"/>
      <c r="G1" s="202"/>
      <c r="H1" s="202"/>
      <c r="I1" s="202"/>
      <c r="J1" s="202"/>
      <c r="K1" s="202"/>
      <c r="L1" s="202"/>
      <c r="M1" s="202"/>
      <c r="N1" s="202"/>
      <c r="O1" s="202"/>
    </row>
    <row r="2" spans="2:18" ht="19.5" thickBot="1" x14ac:dyDescent="0.45">
      <c r="B2" s="137" t="s">
        <v>1265</v>
      </c>
      <c r="C2" s="138"/>
      <c r="D2" s="138"/>
      <c r="E2" s="36" t="s">
        <v>1324</v>
      </c>
      <c r="F2" s="207" t="s">
        <v>1365</v>
      </c>
      <c r="G2" s="208"/>
      <c r="H2" s="138" t="s">
        <v>1122</v>
      </c>
      <c r="I2" s="138"/>
      <c r="J2" s="138"/>
      <c r="K2" s="138"/>
      <c r="L2" s="138"/>
      <c r="M2" s="138"/>
      <c r="N2" s="138"/>
      <c r="O2" s="139"/>
    </row>
    <row r="3" spans="2:18" ht="20.25" thickTop="1" thickBot="1" x14ac:dyDescent="0.45">
      <c r="B3" s="209" t="str">
        <f>IF(申込書!$D$3="","",申込書!$D$3)</f>
        <v/>
      </c>
      <c r="C3" s="210"/>
      <c r="D3" s="210"/>
      <c r="E3" s="27" t="s">
        <v>1364</v>
      </c>
      <c r="F3" s="205" t="str">
        <f>SUM($R$8:$R$10)&amp;"名"</f>
        <v>0名</v>
      </c>
      <c r="G3" s="206"/>
      <c r="H3" s="203" t="str">
        <f>IF(申込書!$D$8="","",申込書!$D$8)</f>
        <v/>
      </c>
      <c r="I3" s="203"/>
      <c r="J3" s="203"/>
      <c r="K3" s="203"/>
      <c r="L3" s="203"/>
      <c r="M3" s="203"/>
      <c r="N3" s="203"/>
      <c r="O3" s="204"/>
    </row>
    <row r="4" spans="2:18" ht="19.5" thickBot="1" x14ac:dyDescent="0.45">
      <c r="B4" s="137" t="s">
        <v>1268</v>
      </c>
      <c r="C4" s="138"/>
      <c r="D4" s="138"/>
      <c r="E4" s="207" t="s">
        <v>1121</v>
      </c>
      <c r="F4" s="208"/>
      <c r="G4" s="138" t="s">
        <v>1123</v>
      </c>
      <c r="H4" s="138"/>
      <c r="I4" s="138"/>
      <c r="J4" s="138"/>
      <c r="K4" s="138"/>
      <c r="L4" s="138"/>
      <c r="M4" s="138"/>
      <c r="N4" s="138"/>
      <c r="O4" s="139"/>
    </row>
    <row r="5" spans="2:18" ht="20.25" thickTop="1" thickBot="1" x14ac:dyDescent="0.45">
      <c r="B5" s="201" t="str">
        <f>IF(申込書!$C$6="","",申込書!$C$6)</f>
        <v/>
      </c>
      <c r="C5" s="196"/>
      <c r="D5" s="33" t="s">
        <v>1269</v>
      </c>
      <c r="E5" s="211" t="str">
        <f>IF(申込書!$B$8="","",申込書!$B$8)</f>
        <v/>
      </c>
      <c r="F5" s="212"/>
      <c r="G5" s="213" t="str">
        <f>IF(申込書!$B$10="","",申込書!$B$10)</f>
        <v/>
      </c>
      <c r="H5" s="213"/>
      <c r="I5" s="213"/>
      <c r="J5" s="213"/>
      <c r="K5" s="213"/>
      <c r="L5" s="213"/>
      <c r="M5" s="213"/>
      <c r="N5" s="213"/>
      <c r="O5" s="214"/>
    </row>
    <row r="6" spans="2:18" ht="19.5" thickBot="1" x14ac:dyDescent="0.45"/>
    <row r="7" spans="2:18" ht="19.5" thickBot="1" x14ac:dyDescent="0.45">
      <c r="B7" s="191" t="s">
        <v>1336</v>
      </c>
      <c r="C7" s="192"/>
      <c r="D7" s="192"/>
      <c r="E7" s="192"/>
      <c r="F7" s="192"/>
      <c r="G7" s="192"/>
      <c r="H7" s="192"/>
      <c r="I7" s="192"/>
      <c r="J7" s="192"/>
      <c r="K7" s="192"/>
      <c r="L7" s="192"/>
      <c r="M7" s="192"/>
      <c r="N7" s="192"/>
      <c r="O7" s="193"/>
      <c r="R7" s="31" t="s">
        <v>1279</v>
      </c>
    </row>
    <row r="8" spans="2:18" x14ac:dyDescent="0.4">
      <c r="B8" s="28" t="s">
        <v>1319</v>
      </c>
      <c r="C8" s="21" t="s">
        <v>1328</v>
      </c>
      <c r="D8" s="23" t="s">
        <v>1320</v>
      </c>
      <c r="E8" s="41"/>
      <c r="F8" s="23" t="s">
        <v>1321</v>
      </c>
      <c r="G8" s="42"/>
      <c r="H8" s="20" t="s">
        <v>1327</v>
      </c>
      <c r="I8" s="189" t="str">
        <f>IFERROR(INDEX(男子登録情報!$A:$A,MATCH(男子対校の部申込!$G$8,男子登録情報!$B:$B,0)),"")</f>
        <v/>
      </c>
      <c r="J8" s="194"/>
      <c r="K8" s="194"/>
      <c r="L8" s="194"/>
      <c r="M8" s="194"/>
      <c r="N8" s="194"/>
      <c r="O8" s="190"/>
      <c r="R8" s="29" t="str">
        <f>IF($G$8="","",1)</f>
        <v/>
      </c>
    </row>
    <row r="9" spans="2:18" ht="19.5" thickBot="1" x14ac:dyDescent="0.45">
      <c r="B9" s="16" t="s">
        <v>1322</v>
      </c>
      <c r="C9" s="34" t="str">
        <f>IFERROR(INDEX(男子登録情報!$C:$C,MATCH(男子対校の部申込!$G$8,男子登録情報!$B:$B,0)),"")</f>
        <v/>
      </c>
      <c r="D9" s="16" t="s">
        <v>1323</v>
      </c>
      <c r="E9" s="33" t="str">
        <f>IFERROR(INDEX(男子登録情報!$D:$D,MATCH(男子対校の部申込!$G$8,男子登録情報!$B:$B,0)),"")</f>
        <v/>
      </c>
      <c r="F9" s="16" t="s">
        <v>1325</v>
      </c>
      <c r="G9" s="34" t="str">
        <f>IFERROR(INDEX(男子登録情報!$F:$F,MATCH(男子対校の部申込!$G$8,男子登録情報!$B:$B,0)),"")</f>
        <v/>
      </c>
      <c r="H9" s="16" t="s">
        <v>1326</v>
      </c>
      <c r="I9" s="195" t="str">
        <f>IFERROR(INDEX(男子登録情報!$E:$E,MATCH(男子対校の部申込!$G$8,男子登録情報!$B:$B,0)),"")</f>
        <v/>
      </c>
      <c r="J9" s="196"/>
      <c r="K9" s="196"/>
      <c r="L9" s="196"/>
      <c r="M9" s="196"/>
      <c r="N9" s="196"/>
      <c r="O9" s="197"/>
      <c r="R9" s="29" t="str">
        <f>IF($G$28="","",1)</f>
        <v/>
      </c>
    </row>
    <row r="10" spans="2:18" ht="19.5" thickBot="1" x14ac:dyDescent="0.45">
      <c r="B10" s="186" t="s">
        <v>1335</v>
      </c>
      <c r="C10" s="187"/>
      <c r="D10" s="187"/>
      <c r="E10" s="187"/>
      <c r="F10" s="187"/>
      <c r="G10" s="187"/>
      <c r="H10" s="187"/>
      <c r="I10" s="187"/>
      <c r="J10" s="187"/>
      <c r="K10" s="187"/>
      <c r="L10" s="187"/>
      <c r="M10" s="187"/>
      <c r="N10" s="187"/>
      <c r="O10" s="198"/>
      <c r="R10" s="30" t="str">
        <f>IF($G$48="","",1)</f>
        <v/>
      </c>
    </row>
    <row r="11" spans="2:18" x14ac:dyDescent="0.4">
      <c r="B11" s="24" t="s">
        <v>1329</v>
      </c>
      <c r="C11" s="43"/>
      <c r="D11" s="15" t="s">
        <v>1337</v>
      </c>
      <c r="E11" s="130" t="str">
        <f>IFERROR(IF(INDEX(リスト!$A:$A,MATCH(男子対校の部申込!$B$3,リスト!$B:$B,0))=1,INDEX(リスト!$R:$R,MATCH($C$11,リスト!$Q:$Q,0)),INDEX(リスト!$S:$S,MATCH($C$11,リスト!$Q:$Q,0))),"")</f>
        <v/>
      </c>
      <c r="F11" s="130"/>
      <c r="G11" s="131"/>
      <c r="H11" s="24" t="s">
        <v>1330</v>
      </c>
      <c r="I11" s="44"/>
      <c r="J11" s="14" t="str">
        <f>IF($C$11="ハーフマラソン","時間","")</f>
        <v/>
      </c>
      <c r="K11" s="45"/>
      <c r="L11" s="14" t="s">
        <v>1331</v>
      </c>
      <c r="M11" s="45"/>
      <c r="N11" s="14" t="s">
        <v>1332</v>
      </c>
      <c r="O11" s="46"/>
    </row>
    <row r="12" spans="2:18" x14ac:dyDescent="0.4">
      <c r="B12" s="25" t="s">
        <v>1346</v>
      </c>
      <c r="C12" s="173"/>
      <c r="D12" s="174"/>
      <c r="E12" s="174"/>
      <c r="F12" s="174"/>
      <c r="G12" s="175"/>
      <c r="H12" s="25" t="s">
        <v>1333</v>
      </c>
      <c r="I12" s="174"/>
      <c r="J12" s="174"/>
      <c r="K12" s="174"/>
      <c r="L12" s="174"/>
      <c r="M12" s="176"/>
      <c r="N12" s="174"/>
      <c r="O12" s="32" t="s">
        <v>1334</v>
      </c>
    </row>
    <row r="13" spans="2:18" ht="19.5" thickBot="1" x14ac:dyDescent="0.45">
      <c r="B13" s="26" t="s">
        <v>1338</v>
      </c>
      <c r="C13" s="177"/>
      <c r="D13" s="178"/>
      <c r="E13" s="178"/>
      <c r="F13" s="178"/>
      <c r="G13" s="179"/>
      <c r="H13" s="26" t="s">
        <v>1339</v>
      </c>
      <c r="I13" s="178"/>
      <c r="J13" s="178"/>
      <c r="K13" s="33" t="s">
        <v>1340</v>
      </c>
      <c r="L13" s="40"/>
      <c r="M13" s="33" t="s">
        <v>1342</v>
      </c>
      <c r="N13" s="40"/>
      <c r="O13" s="34" t="s">
        <v>1341</v>
      </c>
    </row>
    <row r="14" spans="2:18" ht="19.5" thickBot="1" x14ac:dyDescent="0.45">
      <c r="B14" s="186" t="s">
        <v>1360</v>
      </c>
      <c r="C14" s="187"/>
      <c r="D14" s="187"/>
      <c r="E14" s="187"/>
      <c r="F14" s="187"/>
      <c r="G14" s="187"/>
      <c r="H14" s="187"/>
      <c r="I14" s="187"/>
      <c r="J14" s="187"/>
      <c r="K14" s="187"/>
      <c r="L14" s="187"/>
      <c r="M14" s="187"/>
      <c r="N14" s="188" t="s">
        <v>1359</v>
      </c>
      <c r="O14" s="134"/>
    </row>
    <row r="15" spans="2:18" x14ac:dyDescent="0.4">
      <c r="B15" s="15" t="s">
        <v>1347</v>
      </c>
      <c r="C15" s="182" t="s">
        <v>4815</v>
      </c>
      <c r="D15" s="183"/>
      <c r="E15" s="183"/>
      <c r="F15" s="183"/>
      <c r="G15" s="183"/>
      <c r="H15" s="183"/>
      <c r="I15" s="169"/>
      <c r="J15" s="169"/>
      <c r="K15" s="169"/>
      <c r="L15" s="170" t="s">
        <v>1361</v>
      </c>
      <c r="M15" s="148"/>
      <c r="N15" s="189"/>
      <c r="O15" s="190"/>
    </row>
    <row r="16" spans="2:18" x14ac:dyDescent="0.4">
      <c r="B16" s="166" t="s">
        <v>1348</v>
      </c>
      <c r="C16" s="199" t="s">
        <v>3397</v>
      </c>
      <c r="D16" s="181"/>
      <c r="E16" s="181"/>
      <c r="F16" s="181"/>
      <c r="G16" s="181"/>
      <c r="H16" s="181"/>
      <c r="I16" s="181"/>
      <c r="J16" s="181"/>
      <c r="K16" s="181"/>
      <c r="L16" s="181"/>
      <c r="M16" s="200"/>
      <c r="N16" s="173"/>
      <c r="O16" s="175"/>
    </row>
    <row r="17" spans="2:15" x14ac:dyDescent="0.4">
      <c r="B17" s="167"/>
      <c r="C17" s="180"/>
      <c r="D17" s="181"/>
      <c r="E17" s="181"/>
      <c r="F17" s="181"/>
      <c r="G17" s="181"/>
      <c r="H17" s="181"/>
      <c r="I17" s="181"/>
      <c r="J17" s="181"/>
      <c r="K17" s="181"/>
      <c r="L17" s="181"/>
      <c r="M17" s="200"/>
      <c r="N17" s="173"/>
      <c r="O17" s="175"/>
    </row>
    <row r="18" spans="2:15" ht="18" customHeight="1" x14ac:dyDescent="0.4">
      <c r="B18" s="167"/>
      <c r="C18" s="199" t="s">
        <v>3398</v>
      </c>
      <c r="D18" s="181"/>
      <c r="E18" s="181"/>
      <c r="F18" s="181"/>
      <c r="G18" s="181"/>
      <c r="H18" s="181"/>
      <c r="I18" s="181"/>
      <c r="J18" s="181"/>
      <c r="K18" s="181"/>
      <c r="L18" s="181"/>
      <c r="M18" s="200"/>
      <c r="N18" s="173"/>
      <c r="O18" s="175"/>
    </row>
    <row r="19" spans="2:15" x14ac:dyDescent="0.4">
      <c r="B19" s="167"/>
      <c r="C19" s="180"/>
      <c r="D19" s="181"/>
      <c r="E19" s="181"/>
      <c r="F19" s="181"/>
      <c r="G19" s="181"/>
      <c r="H19" s="181"/>
      <c r="I19" s="181"/>
      <c r="J19" s="181"/>
      <c r="K19" s="181"/>
      <c r="L19" s="181"/>
      <c r="M19" s="200"/>
      <c r="N19" s="173"/>
      <c r="O19" s="175"/>
    </row>
    <row r="20" spans="2:15" x14ac:dyDescent="0.4">
      <c r="B20" s="167"/>
      <c r="C20" s="180" t="s">
        <v>3399</v>
      </c>
      <c r="D20" s="181"/>
      <c r="E20" s="181"/>
      <c r="F20" s="181"/>
      <c r="G20" s="181"/>
      <c r="H20" s="181"/>
      <c r="I20" s="181"/>
      <c r="J20" s="181"/>
      <c r="K20" s="181"/>
      <c r="L20" s="181"/>
      <c r="M20" s="200"/>
      <c r="N20" s="173"/>
      <c r="O20" s="175"/>
    </row>
    <row r="21" spans="2:15" x14ac:dyDescent="0.4">
      <c r="B21" s="167"/>
      <c r="C21" s="180" t="s">
        <v>1343</v>
      </c>
      <c r="D21" s="181"/>
      <c r="E21" s="181"/>
      <c r="F21" s="181"/>
      <c r="G21" s="181"/>
      <c r="H21" s="181"/>
      <c r="I21" s="181"/>
      <c r="J21" s="181"/>
      <c r="K21" s="181"/>
      <c r="L21" s="181"/>
      <c r="M21" s="200"/>
      <c r="N21" s="173"/>
      <c r="O21" s="175"/>
    </row>
    <row r="22" spans="2:15" x14ac:dyDescent="0.4">
      <c r="B22" s="167"/>
      <c r="C22" s="180" t="s">
        <v>3400</v>
      </c>
      <c r="D22" s="181"/>
      <c r="E22" s="47"/>
      <c r="F22" s="35" t="s">
        <v>1340</v>
      </c>
      <c r="G22" s="47"/>
      <c r="H22" s="35" t="s">
        <v>1356</v>
      </c>
      <c r="I22" s="174"/>
      <c r="J22" s="174"/>
      <c r="K22" s="163" t="s">
        <v>1357</v>
      </c>
      <c r="L22" s="163"/>
      <c r="M22" s="164"/>
      <c r="N22" s="173"/>
      <c r="O22" s="175"/>
    </row>
    <row r="23" spans="2:15" x14ac:dyDescent="0.4">
      <c r="B23" s="167"/>
      <c r="C23" s="180" t="s">
        <v>1345</v>
      </c>
      <c r="D23" s="181"/>
      <c r="E23" s="47"/>
      <c r="F23" s="35" t="s">
        <v>1340</v>
      </c>
      <c r="G23" s="47"/>
      <c r="H23" s="35" t="s">
        <v>1356</v>
      </c>
      <c r="I23" s="174"/>
      <c r="J23" s="174"/>
      <c r="K23" s="163" t="s">
        <v>1357</v>
      </c>
      <c r="L23" s="163"/>
      <c r="M23" s="164"/>
      <c r="N23" s="173"/>
      <c r="O23" s="175"/>
    </row>
    <row r="24" spans="2:15" x14ac:dyDescent="0.4">
      <c r="B24" s="167"/>
      <c r="C24" s="160" t="s">
        <v>3401</v>
      </c>
      <c r="D24" s="161"/>
      <c r="E24" s="161"/>
      <c r="F24" s="161"/>
      <c r="G24" s="161"/>
      <c r="H24" s="115"/>
      <c r="I24" s="162"/>
      <c r="J24" s="162"/>
      <c r="K24" s="163" t="s">
        <v>1357</v>
      </c>
      <c r="L24" s="163"/>
      <c r="M24" s="164"/>
      <c r="N24" s="173"/>
      <c r="O24" s="175"/>
    </row>
    <row r="25" spans="2:15" ht="19.5" thickBot="1" x14ac:dyDescent="0.45">
      <c r="B25" s="168"/>
      <c r="C25" s="116" t="s">
        <v>3403</v>
      </c>
      <c r="D25" s="165"/>
      <c r="E25" s="165"/>
      <c r="F25" s="165"/>
      <c r="G25" s="165"/>
      <c r="H25" s="165"/>
      <c r="I25" s="165"/>
      <c r="J25" s="165"/>
      <c r="K25" s="165"/>
      <c r="L25" s="165"/>
      <c r="M25" s="117" t="s">
        <v>3402</v>
      </c>
      <c r="N25" s="184"/>
      <c r="O25" s="185"/>
    </row>
    <row r="26" spans="2:15" ht="19.5" thickBot="1" x14ac:dyDescent="0.45">
      <c r="B26" s="22"/>
      <c r="C26" s="17"/>
      <c r="D26" s="33"/>
      <c r="E26" s="33"/>
      <c r="F26" s="33"/>
      <c r="G26" s="33"/>
      <c r="H26" s="33"/>
      <c r="I26" s="33"/>
      <c r="J26" s="33"/>
      <c r="K26" s="33"/>
      <c r="L26" s="33"/>
      <c r="M26" s="33"/>
      <c r="N26" s="33"/>
      <c r="O26" s="18"/>
    </row>
    <row r="27" spans="2:15" ht="19.5" thickBot="1" x14ac:dyDescent="0.45">
      <c r="B27" s="191" t="s">
        <v>1362</v>
      </c>
      <c r="C27" s="192"/>
      <c r="D27" s="192"/>
      <c r="E27" s="192"/>
      <c r="F27" s="192"/>
      <c r="G27" s="192"/>
      <c r="H27" s="192"/>
      <c r="I27" s="192"/>
      <c r="J27" s="192"/>
      <c r="K27" s="192"/>
      <c r="L27" s="192"/>
      <c r="M27" s="192"/>
      <c r="N27" s="192"/>
      <c r="O27" s="193"/>
    </row>
    <row r="28" spans="2:15" x14ac:dyDescent="0.4">
      <c r="B28" s="28" t="s">
        <v>1319</v>
      </c>
      <c r="C28" s="21" t="s">
        <v>1263</v>
      </c>
      <c r="D28" s="23" t="s">
        <v>1281</v>
      </c>
      <c r="E28" s="41"/>
      <c r="F28" s="23" t="s">
        <v>1321</v>
      </c>
      <c r="G28" s="42"/>
      <c r="H28" s="20" t="s">
        <v>1274</v>
      </c>
      <c r="I28" s="189" t="str">
        <f>IFERROR(INDEX(男子登録情報!$A:$A,MATCH(男子対校の部申込!$G$28,男子登録情報!$B:$B,0)),"")</f>
        <v/>
      </c>
      <c r="J28" s="194"/>
      <c r="K28" s="194"/>
      <c r="L28" s="194"/>
      <c r="M28" s="194"/>
      <c r="N28" s="194"/>
      <c r="O28" s="190"/>
    </row>
    <row r="29" spans="2:15" ht="19.5" thickBot="1" x14ac:dyDescent="0.45">
      <c r="B29" s="16" t="s">
        <v>1120</v>
      </c>
      <c r="C29" s="34" t="str">
        <f>IFERROR(INDEX(男子登録情報!$C:$C,MATCH(男子対校の部申込!$G$28,男子登録情報!$B:$B,0)),"")</f>
        <v/>
      </c>
      <c r="D29" s="16" t="s">
        <v>1272</v>
      </c>
      <c r="E29" s="33" t="str">
        <f>IFERROR(INDEX(男子登録情報!$D:$D,MATCH(男子対校の部申込!$G$28,男子登録情報!$B:$B,0)),"")</f>
        <v/>
      </c>
      <c r="F29" s="16" t="s">
        <v>1273</v>
      </c>
      <c r="G29" s="34" t="str">
        <f>IFERROR(INDEX(男子登録情報!$F:$F,MATCH(男子対校の部申込!$G$28,男子登録情報!$B:$B,0)),"")</f>
        <v/>
      </c>
      <c r="H29" s="16" t="s">
        <v>1292</v>
      </c>
      <c r="I29" s="195" t="str">
        <f>IFERROR(INDEX(男子登録情報!$E:$E,MATCH(男子対校の部申込!$G$28,男子登録情報!$B:$B,0)),"")</f>
        <v/>
      </c>
      <c r="J29" s="196"/>
      <c r="K29" s="196"/>
      <c r="L29" s="196"/>
      <c r="M29" s="196"/>
      <c r="N29" s="196"/>
      <c r="O29" s="197"/>
    </row>
    <row r="30" spans="2:15" ht="19.5" thickBot="1" x14ac:dyDescent="0.45">
      <c r="B30" s="186" t="s">
        <v>1335</v>
      </c>
      <c r="C30" s="187"/>
      <c r="D30" s="187"/>
      <c r="E30" s="187"/>
      <c r="F30" s="187"/>
      <c r="G30" s="187"/>
      <c r="H30" s="187"/>
      <c r="I30" s="187"/>
      <c r="J30" s="187"/>
      <c r="K30" s="187"/>
      <c r="L30" s="187"/>
      <c r="M30" s="187"/>
      <c r="N30" s="187"/>
      <c r="O30" s="198"/>
    </row>
    <row r="31" spans="2:15" x14ac:dyDescent="0.4">
      <c r="B31" s="24" t="s">
        <v>1329</v>
      </c>
      <c r="C31" s="43"/>
      <c r="D31" s="15" t="s">
        <v>1337</v>
      </c>
      <c r="E31" s="130" t="str">
        <f>IFERROR(IF(INDEX(リスト!$A:$A,MATCH(男子対校の部申込!$B$3,リスト!$B:$B,0))=1,INDEX(リスト!$R:$R,MATCH($C$31,リスト!$Q:$Q,0)),INDEX(リスト!$S:$S,MATCH($C$31,リスト!$Q:$Q,0))),"")</f>
        <v/>
      </c>
      <c r="F31" s="130"/>
      <c r="G31" s="131"/>
      <c r="H31" s="24" t="s">
        <v>1330</v>
      </c>
      <c r="I31" s="44"/>
      <c r="J31" s="14" t="str">
        <f>IF($C$31="ハーフマラソン","時間","")</f>
        <v/>
      </c>
      <c r="K31" s="45"/>
      <c r="L31" s="14" t="s">
        <v>1275</v>
      </c>
      <c r="M31" s="45"/>
      <c r="N31" s="14" t="s">
        <v>1276</v>
      </c>
      <c r="O31" s="46"/>
    </row>
    <row r="32" spans="2:15" x14ac:dyDescent="0.4">
      <c r="B32" s="25" t="s">
        <v>1346</v>
      </c>
      <c r="C32" s="173"/>
      <c r="D32" s="174"/>
      <c r="E32" s="174"/>
      <c r="F32" s="174"/>
      <c r="G32" s="175"/>
      <c r="H32" s="25" t="s">
        <v>1333</v>
      </c>
      <c r="I32" s="174"/>
      <c r="J32" s="174"/>
      <c r="K32" s="174"/>
      <c r="L32" s="174"/>
      <c r="M32" s="176"/>
      <c r="N32" s="174"/>
      <c r="O32" s="32" t="s">
        <v>1334</v>
      </c>
    </row>
    <row r="33" spans="2:15" ht="19.5" thickBot="1" x14ac:dyDescent="0.45">
      <c r="B33" s="26" t="s">
        <v>1338</v>
      </c>
      <c r="C33" s="177"/>
      <c r="D33" s="178"/>
      <c r="E33" s="178"/>
      <c r="F33" s="178"/>
      <c r="G33" s="179"/>
      <c r="H33" s="26" t="s">
        <v>1339</v>
      </c>
      <c r="I33" s="178"/>
      <c r="J33" s="178"/>
      <c r="K33" s="33" t="s">
        <v>1340</v>
      </c>
      <c r="L33" s="40"/>
      <c r="M33" s="33" t="s">
        <v>1342</v>
      </c>
      <c r="N33" s="40"/>
      <c r="O33" s="34" t="s">
        <v>1341</v>
      </c>
    </row>
    <row r="34" spans="2:15" ht="19.5" thickBot="1" x14ac:dyDescent="0.45">
      <c r="B34" s="186" t="s">
        <v>1360</v>
      </c>
      <c r="C34" s="187"/>
      <c r="D34" s="187"/>
      <c r="E34" s="187"/>
      <c r="F34" s="187"/>
      <c r="G34" s="187"/>
      <c r="H34" s="187"/>
      <c r="I34" s="187"/>
      <c r="J34" s="187"/>
      <c r="K34" s="187"/>
      <c r="L34" s="187"/>
      <c r="M34" s="187"/>
      <c r="N34" s="188" t="s">
        <v>1359</v>
      </c>
      <c r="O34" s="134"/>
    </row>
    <row r="35" spans="2:15" x14ac:dyDescent="0.4">
      <c r="B35" s="15" t="s">
        <v>1347</v>
      </c>
      <c r="C35" s="182" t="s">
        <v>4815</v>
      </c>
      <c r="D35" s="183"/>
      <c r="E35" s="183"/>
      <c r="F35" s="183"/>
      <c r="G35" s="183"/>
      <c r="H35" s="183"/>
      <c r="I35" s="169"/>
      <c r="J35" s="169"/>
      <c r="K35" s="169"/>
      <c r="L35" s="170" t="s">
        <v>1361</v>
      </c>
      <c r="M35" s="148"/>
      <c r="N35" s="189"/>
      <c r="O35" s="190"/>
    </row>
    <row r="36" spans="2:15" ht="18" customHeight="1" x14ac:dyDescent="0.4">
      <c r="B36" s="166" t="s">
        <v>1348</v>
      </c>
      <c r="C36" s="199" t="s">
        <v>3397</v>
      </c>
      <c r="D36" s="181"/>
      <c r="E36" s="181"/>
      <c r="F36" s="181"/>
      <c r="G36" s="181"/>
      <c r="H36" s="181"/>
      <c r="I36" s="181"/>
      <c r="J36" s="181"/>
      <c r="K36" s="181"/>
      <c r="L36" s="181"/>
      <c r="M36" s="200"/>
      <c r="N36" s="173"/>
      <c r="O36" s="175"/>
    </row>
    <row r="37" spans="2:15" x14ac:dyDescent="0.4">
      <c r="B37" s="167"/>
      <c r="C37" s="180"/>
      <c r="D37" s="181"/>
      <c r="E37" s="181"/>
      <c r="F37" s="181"/>
      <c r="G37" s="181"/>
      <c r="H37" s="181"/>
      <c r="I37" s="181"/>
      <c r="J37" s="181"/>
      <c r="K37" s="181"/>
      <c r="L37" s="181"/>
      <c r="M37" s="200"/>
      <c r="N37" s="173"/>
      <c r="O37" s="175"/>
    </row>
    <row r="38" spans="2:15" ht="18" customHeight="1" x14ac:dyDescent="0.4">
      <c r="B38" s="167"/>
      <c r="C38" s="199" t="s">
        <v>3398</v>
      </c>
      <c r="D38" s="181"/>
      <c r="E38" s="181"/>
      <c r="F38" s="181"/>
      <c r="G38" s="181"/>
      <c r="H38" s="181"/>
      <c r="I38" s="181"/>
      <c r="J38" s="181"/>
      <c r="K38" s="181"/>
      <c r="L38" s="181"/>
      <c r="M38" s="200"/>
      <c r="N38" s="173"/>
      <c r="O38" s="175"/>
    </row>
    <row r="39" spans="2:15" x14ac:dyDescent="0.4">
      <c r="B39" s="167"/>
      <c r="C39" s="180"/>
      <c r="D39" s="181"/>
      <c r="E39" s="181"/>
      <c r="F39" s="181"/>
      <c r="G39" s="181"/>
      <c r="H39" s="181"/>
      <c r="I39" s="181"/>
      <c r="J39" s="181"/>
      <c r="K39" s="181"/>
      <c r="L39" s="181"/>
      <c r="M39" s="200"/>
      <c r="N39" s="173"/>
      <c r="O39" s="175"/>
    </row>
    <row r="40" spans="2:15" x14ac:dyDescent="0.4">
      <c r="B40" s="167"/>
      <c r="C40" s="180" t="s">
        <v>3399</v>
      </c>
      <c r="D40" s="181"/>
      <c r="E40" s="181"/>
      <c r="F40" s="181"/>
      <c r="G40" s="181"/>
      <c r="H40" s="181"/>
      <c r="I40" s="181"/>
      <c r="J40" s="181"/>
      <c r="K40" s="181"/>
      <c r="L40" s="181"/>
      <c r="M40" s="200"/>
      <c r="N40" s="173"/>
      <c r="O40" s="175"/>
    </row>
    <row r="41" spans="2:15" x14ac:dyDescent="0.4">
      <c r="B41" s="167"/>
      <c r="C41" s="180" t="s">
        <v>1343</v>
      </c>
      <c r="D41" s="181"/>
      <c r="E41" s="181"/>
      <c r="F41" s="181"/>
      <c r="G41" s="181"/>
      <c r="H41" s="181"/>
      <c r="I41" s="181"/>
      <c r="J41" s="181"/>
      <c r="K41" s="181"/>
      <c r="L41" s="181"/>
      <c r="M41" s="200"/>
      <c r="N41" s="173"/>
      <c r="O41" s="175"/>
    </row>
    <row r="42" spans="2:15" x14ac:dyDescent="0.4">
      <c r="B42" s="167"/>
      <c r="C42" s="180" t="s">
        <v>3400</v>
      </c>
      <c r="D42" s="181"/>
      <c r="E42" s="47"/>
      <c r="F42" s="35" t="s">
        <v>1340</v>
      </c>
      <c r="G42" s="47"/>
      <c r="H42" s="35" t="s">
        <v>1356</v>
      </c>
      <c r="I42" s="174"/>
      <c r="J42" s="174"/>
      <c r="K42" s="163" t="s">
        <v>1357</v>
      </c>
      <c r="L42" s="163"/>
      <c r="M42" s="164"/>
      <c r="N42" s="173"/>
      <c r="O42" s="175"/>
    </row>
    <row r="43" spans="2:15" x14ac:dyDescent="0.4">
      <c r="B43" s="167"/>
      <c r="C43" s="180" t="s">
        <v>1345</v>
      </c>
      <c r="D43" s="181"/>
      <c r="E43" s="47"/>
      <c r="F43" s="35" t="s">
        <v>1340</v>
      </c>
      <c r="G43" s="47"/>
      <c r="H43" s="35" t="s">
        <v>1356</v>
      </c>
      <c r="I43" s="174"/>
      <c r="J43" s="174"/>
      <c r="K43" s="163" t="s">
        <v>1357</v>
      </c>
      <c r="L43" s="163"/>
      <c r="M43" s="164"/>
      <c r="N43" s="173"/>
      <c r="O43" s="175"/>
    </row>
    <row r="44" spans="2:15" x14ac:dyDescent="0.4">
      <c r="B44" s="167"/>
      <c r="C44" s="160" t="s">
        <v>3401</v>
      </c>
      <c r="D44" s="161"/>
      <c r="E44" s="161"/>
      <c r="F44" s="161"/>
      <c r="G44" s="161"/>
      <c r="H44" s="115"/>
      <c r="I44" s="162"/>
      <c r="J44" s="162"/>
      <c r="K44" s="163" t="s">
        <v>1357</v>
      </c>
      <c r="L44" s="163"/>
      <c r="M44" s="164"/>
      <c r="N44" s="173"/>
      <c r="O44" s="175"/>
    </row>
    <row r="45" spans="2:15" ht="19.5" thickBot="1" x14ac:dyDescent="0.45">
      <c r="B45" s="168"/>
      <c r="C45" s="116" t="s">
        <v>3403</v>
      </c>
      <c r="D45" s="165"/>
      <c r="E45" s="165"/>
      <c r="F45" s="165"/>
      <c r="G45" s="165"/>
      <c r="H45" s="165"/>
      <c r="I45" s="165"/>
      <c r="J45" s="165"/>
      <c r="K45" s="165"/>
      <c r="L45" s="165"/>
      <c r="M45" s="117" t="s">
        <v>3402</v>
      </c>
      <c r="N45" s="184"/>
      <c r="O45" s="185"/>
    </row>
    <row r="46" spans="2:15" ht="19.5" thickBot="1" x14ac:dyDescent="0.45">
      <c r="B46" s="22"/>
      <c r="C46" s="17"/>
      <c r="D46" s="33"/>
      <c r="E46" s="33"/>
      <c r="F46" s="33"/>
      <c r="G46" s="33"/>
      <c r="H46" s="33"/>
      <c r="I46" s="33"/>
      <c r="J46" s="33"/>
      <c r="K46" s="33"/>
      <c r="L46" s="33"/>
      <c r="M46" s="33"/>
      <c r="N46" s="33"/>
      <c r="O46" s="18"/>
    </row>
    <row r="47" spans="2:15" ht="19.5" thickBot="1" x14ac:dyDescent="0.45">
      <c r="B47" s="191" t="s">
        <v>1363</v>
      </c>
      <c r="C47" s="192"/>
      <c r="D47" s="192"/>
      <c r="E47" s="192"/>
      <c r="F47" s="192"/>
      <c r="G47" s="192"/>
      <c r="H47" s="192"/>
      <c r="I47" s="192"/>
      <c r="J47" s="192"/>
      <c r="K47" s="192"/>
      <c r="L47" s="192"/>
      <c r="M47" s="192"/>
      <c r="N47" s="192"/>
      <c r="O47" s="193"/>
    </row>
    <row r="48" spans="2:15" x14ac:dyDescent="0.4">
      <c r="B48" s="28" t="s">
        <v>1319</v>
      </c>
      <c r="C48" s="21" t="s">
        <v>1263</v>
      </c>
      <c r="D48" s="23" t="s">
        <v>1281</v>
      </c>
      <c r="E48" s="41"/>
      <c r="F48" s="23" t="s">
        <v>1321</v>
      </c>
      <c r="G48" s="42"/>
      <c r="H48" s="20" t="s">
        <v>1274</v>
      </c>
      <c r="I48" s="189" t="str">
        <f>IFERROR(INDEX(男子登録情報!$A:$A,MATCH(男子対校の部申込!$G$48,男子登録情報!$B:$B,0)),"")</f>
        <v/>
      </c>
      <c r="J48" s="194"/>
      <c r="K48" s="194"/>
      <c r="L48" s="194"/>
      <c r="M48" s="194"/>
      <c r="N48" s="194"/>
      <c r="O48" s="190"/>
    </row>
    <row r="49" spans="2:15" ht="19.5" thickBot="1" x14ac:dyDescent="0.45">
      <c r="B49" s="16" t="s">
        <v>1120</v>
      </c>
      <c r="C49" s="34" t="str">
        <f>IFERROR(INDEX(男子登録情報!$C:$C,MATCH(男子対校の部申込!$G$48,男子登録情報!$B:$B,0)),"")</f>
        <v/>
      </c>
      <c r="D49" s="16" t="s">
        <v>1272</v>
      </c>
      <c r="E49" s="33" t="str">
        <f>IFERROR(INDEX(男子登録情報!$D:$D,MATCH(男子対校の部申込!$G$48,男子登録情報!$B:$B,0)),"")</f>
        <v/>
      </c>
      <c r="F49" s="16" t="s">
        <v>1273</v>
      </c>
      <c r="G49" s="34" t="str">
        <f>IFERROR(INDEX(男子登録情報!$F:$F,MATCH(男子対校の部申込!$G$48,男子登録情報!$B:$B,0)),"")</f>
        <v/>
      </c>
      <c r="H49" s="16" t="s">
        <v>1292</v>
      </c>
      <c r="I49" s="195" t="str">
        <f>IFERROR(INDEX(男子登録情報!$E:$E,MATCH(男子対校の部申込!$G$48,男子登録情報!$B:$B,0)),"")</f>
        <v/>
      </c>
      <c r="J49" s="196"/>
      <c r="K49" s="196"/>
      <c r="L49" s="196"/>
      <c r="M49" s="196"/>
      <c r="N49" s="196"/>
      <c r="O49" s="197"/>
    </row>
    <row r="50" spans="2:15" ht="19.5" thickBot="1" x14ac:dyDescent="0.45">
      <c r="B50" s="186" t="s">
        <v>1335</v>
      </c>
      <c r="C50" s="187"/>
      <c r="D50" s="187"/>
      <c r="E50" s="187"/>
      <c r="F50" s="187"/>
      <c r="G50" s="187"/>
      <c r="H50" s="187"/>
      <c r="I50" s="187"/>
      <c r="J50" s="187"/>
      <c r="K50" s="187"/>
      <c r="L50" s="187"/>
      <c r="M50" s="187"/>
      <c r="N50" s="187"/>
      <c r="O50" s="198"/>
    </row>
    <row r="51" spans="2:15" x14ac:dyDescent="0.4">
      <c r="B51" s="24" t="s">
        <v>1329</v>
      </c>
      <c r="C51" s="43"/>
      <c r="D51" s="15" t="s">
        <v>1337</v>
      </c>
      <c r="E51" s="130" t="str">
        <f>IFERROR(IF(INDEX(リスト!$A:$A,MATCH(男子対校の部申込!$B$3,リスト!$B:$B,0))=1,INDEX(リスト!$R:$R,MATCH($C$51,リスト!$Q:$Q,0)),INDEX(リスト!$S:$S,MATCH($C$51,リスト!$Q:$Q,0))),"")</f>
        <v/>
      </c>
      <c r="F51" s="130"/>
      <c r="G51" s="131"/>
      <c r="H51" s="24" t="s">
        <v>1330</v>
      </c>
      <c r="I51" s="44"/>
      <c r="J51" s="14" t="str">
        <f>IF($C$51="ハーフマラソン","時間","")</f>
        <v/>
      </c>
      <c r="K51" s="45"/>
      <c r="L51" s="14" t="s">
        <v>1275</v>
      </c>
      <c r="M51" s="45"/>
      <c r="N51" s="14" t="s">
        <v>1276</v>
      </c>
      <c r="O51" s="46"/>
    </row>
    <row r="52" spans="2:15" x14ac:dyDescent="0.4">
      <c r="B52" s="25" t="s">
        <v>1346</v>
      </c>
      <c r="C52" s="173"/>
      <c r="D52" s="174"/>
      <c r="E52" s="174"/>
      <c r="F52" s="174"/>
      <c r="G52" s="175"/>
      <c r="H52" s="25" t="s">
        <v>1333</v>
      </c>
      <c r="I52" s="174"/>
      <c r="J52" s="174"/>
      <c r="K52" s="174"/>
      <c r="L52" s="174"/>
      <c r="M52" s="176"/>
      <c r="N52" s="174"/>
      <c r="O52" s="32" t="s">
        <v>1334</v>
      </c>
    </row>
    <row r="53" spans="2:15" ht="19.5" thickBot="1" x14ac:dyDescent="0.45">
      <c r="B53" s="26" t="s">
        <v>1338</v>
      </c>
      <c r="C53" s="177"/>
      <c r="D53" s="178"/>
      <c r="E53" s="178"/>
      <c r="F53" s="178"/>
      <c r="G53" s="179"/>
      <c r="H53" s="26" t="s">
        <v>1339</v>
      </c>
      <c r="I53" s="178"/>
      <c r="J53" s="178"/>
      <c r="K53" s="33" t="s">
        <v>1340</v>
      </c>
      <c r="L53" s="40"/>
      <c r="M53" s="33" t="s">
        <v>1342</v>
      </c>
      <c r="N53" s="40"/>
      <c r="O53" s="34" t="s">
        <v>1341</v>
      </c>
    </row>
    <row r="54" spans="2:15" ht="19.5" thickBot="1" x14ac:dyDescent="0.45">
      <c r="B54" s="186" t="s">
        <v>1360</v>
      </c>
      <c r="C54" s="187"/>
      <c r="D54" s="187"/>
      <c r="E54" s="187"/>
      <c r="F54" s="187"/>
      <c r="G54" s="187"/>
      <c r="H54" s="187"/>
      <c r="I54" s="187"/>
      <c r="J54" s="187"/>
      <c r="K54" s="187"/>
      <c r="L54" s="187"/>
      <c r="M54" s="187"/>
      <c r="N54" s="188" t="s">
        <v>1359</v>
      </c>
      <c r="O54" s="134"/>
    </row>
    <row r="55" spans="2:15" hidden="1" x14ac:dyDescent="0.4">
      <c r="B55" s="15" t="s">
        <v>1347</v>
      </c>
      <c r="C55" s="182" t="s">
        <v>3396</v>
      </c>
      <c r="D55" s="183"/>
      <c r="E55" s="183"/>
      <c r="F55" s="183"/>
      <c r="G55" s="183"/>
      <c r="H55" s="183"/>
      <c r="I55" s="169"/>
      <c r="J55" s="169"/>
      <c r="K55" s="169"/>
      <c r="L55" s="170" t="s">
        <v>1361</v>
      </c>
      <c r="M55" s="148"/>
      <c r="N55" s="171"/>
      <c r="O55" s="172"/>
    </row>
    <row r="56" spans="2:15" x14ac:dyDescent="0.4">
      <c r="B56" s="15" t="s">
        <v>1347</v>
      </c>
      <c r="C56" s="182" t="s">
        <v>4815</v>
      </c>
      <c r="D56" s="183"/>
      <c r="E56" s="183"/>
      <c r="F56" s="183"/>
      <c r="G56" s="183"/>
      <c r="H56" s="183"/>
      <c r="I56" s="169"/>
      <c r="J56" s="169"/>
      <c r="K56" s="169"/>
      <c r="L56" s="170" t="s">
        <v>1361</v>
      </c>
      <c r="M56" s="148"/>
      <c r="N56" s="189"/>
      <c r="O56" s="190"/>
    </row>
    <row r="57" spans="2:15" ht="18" customHeight="1" x14ac:dyDescent="0.4">
      <c r="B57" s="166" t="s">
        <v>1348</v>
      </c>
      <c r="C57" s="199" t="s">
        <v>3397</v>
      </c>
      <c r="D57" s="181"/>
      <c r="E57" s="181"/>
      <c r="F57" s="181"/>
      <c r="G57" s="181"/>
      <c r="H57" s="181"/>
      <c r="I57" s="181"/>
      <c r="J57" s="181"/>
      <c r="K57" s="181"/>
      <c r="L57" s="181"/>
      <c r="M57" s="200"/>
      <c r="N57" s="173"/>
      <c r="O57" s="175"/>
    </row>
    <row r="58" spans="2:15" x14ac:dyDescent="0.4">
      <c r="B58" s="167"/>
      <c r="C58" s="180"/>
      <c r="D58" s="181"/>
      <c r="E58" s="181"/>
      <c r="F58" s="181"/>
      <c r="G58" s="181"/>
      <c r="H58" s="181"/>
      <c r="I58" s="181"/>
      <c r="J58" s="181"/>
      <c r="K58" s="181"/>
      <c r="L58" s="181"/>
      <c r="M58" s="200"/>
      <c r="N58" s="173"/>
      <c r="O58" s="175"/>
    </row>
    <row r="59" spans="2:15" ht="18" customHeight="1" x14ac:dyDescent="0.4">
      <c r="B59" s="167"/>
      <c r="C59" s="199" t="s">
        <v>3398</v>
      </c>
      <c r="D59" s="181"/>
      <c r="E59" s="181"/>
      <c r="F59" s="181"/>
      <c r="G59" s="181"/>
      <c r="H59" s="181"/>
      <c r="I59" s="181"/>
      <c r="J59" s="181"/>
      <c r="K59" s="181"/>
      <c r="L59" s="181"/>
      <c r="M59" s="200"/>
      <c r="N59" s="173"/>
      <c r="O59" s="175"/>
    </row>
    <row r="60" spans="2:15" x14ac:dyDescent="0.4">
      <c r="B60" s="167"/>
      <c r="C60" s="180"/>
      <c r="D60" s="181"/>
      <c r="E60" s="181"/>
      <c r="F60" s="181"/>
      <c r="G60" s="181"/>
      <c r="H60" s="181"/>
      <c r="I60" s="181"/>
      <c r="J60" s="181"/>
      <c r="K60" s="181"/>
      <c r="L60" s="181"/>
      <c r="M60" s="200"/>
      <c r="N60" s="173"/>
      <c r="O60" s="175"/>
    </row>
    <row r="61" spans="2:15" x14ac:dyDescent="0.4">
      <c r="B61" s="167"/>
      <c r="C61" s="180" t="s">
        <v>3399</v>
      </c>
      <c r="D61" s="181"/>
      <c r="E61" s="181"/>
      <c r="F61" s="181"/>
      <c r="G61" s="181"/>
      <c r="H61" s="181"/>
      <c r="I61" s="181"/>
      <c r="J61" s="181"/>
      <c r="K61" s="181"/>
      <c r="L61" s="181"/>
      <c r="M61" s="200"/>
      <c r="N61" s="173"/>
      <c r="O61" s="175"/>
    </row>
    <row r="62" spans="2:15" x14ac:dyDescent="0.4">
      <c r="B62" s="167"/>
      <c r="C62" s="180" t="s">
        <v>1343</v>
      </c>
      <c r="D62" s="181"/>
      <c r="E62" s="181"/>
      <c r="F62" s="181"/>
      <c r="G62" s="181"/>
      <c r="H62" s="181"/>
      <c r="I62" s="181"/>
      <c r="J62" s="181"/>
      <c r="K62" s="181"/>
      <c r="L62" s="181"/>
      <c r="M62" s="200"/>
      <c r="N62" s="173"/>
      <c r="O62" s="175"/>
    </row>
    <row r="63" spans="2:15" x14ac:dyDescent="0.4">
      <c r="B63" s="167"/>
      <c r="C63" s="180" t="s">
        <v>3400</v>
      </c>
      <c r="D63" s="181"/>
      <c r="E63" s="47"/>
      <c r="F63" s="35" t="s">
        <v>1340</v>
      </c>
      <c r="G63" s="47"/>
      <c r="H63" s="35" t="s">
        <v>1356</v>
      </c>
      <c r="I63" s="174"/>
      <c r="J63" s="174"/>
      <c r="K63" s="163" t="s">
        <v>1357</v>
      </c>
      <c r="L63" s="163"/>
      <c r="M63" s="164"/>
      <c r="N63" s="173"/>
      <c r="O63" s="175"/>
    </row>
    <row r="64" spans="2:15" x14ac:dyDescent="0.4">
      <c r="B64" s="167"/>
      <c r="C64" s="180" t="s">
        <v>1345</v>
      </c>
      <c r="D64" s="181"/>
      <c r="E64" s="47"/>
      <c r="F64" s="35" t="s">
        <v>1340</v>
      </c>
      <c r="G64" s="47"/>
      <c r="H64" s="35" t="s">
        <v>1356</v>
      </c>
      <c r="I64" s="174"/>
      <c r="J64" s="174"/>
      <c r="K64" s="163" t="s">
        <v>1357</v>
      </c>
      <c r="L64" s="163"/>
      <c r="M64" s="164"/>
      <c r="N64" s="173"/>
      <c r="O64" s="175"/>
    </row>
    <row r="65" spans="2:15" x14ac:dyDescent="0.4">
      <c r="B65" s="167"/>
      <c r="C65" s="160" t="s">
        <v>3401</v>
      </c>
      <c r="D65" s="161"/>
      <c r="E65" s="161"/>
      <c r="F65" s="161"/>
      <c r="G65" s="161"/>
      <c r="H65" s="115"/>
      <c r="I65" s="162"/>
      <c r="J65" s="162"/>
      <c r="K65" s="163" t="s">
        <v>1357</v>
      </c>
      <c r="L65" s="163"/>
      <c r="M65" s="164"/>
      <c r="N65" s="173"/>
      <c r="O65" s="175"/>
    </row>
    <row r="66" spans="2:15" ht="19.5" thickBot="1" x14ac:dyDescent="0.45">
      <c r="B66" s="168"/>
      <c r="C66" s="116" t="s">
        <v>3403</v>
      </c>
      <c r="D66" s="165"/>
      <c r="E66" s="165"/>
      <c r="F66" s="165"/>
      <c r="G66" s="165"/>
      <c r="H66" s="165"/>
      <c r="I66" s="165"/>
      <c r="J66" s="165"/>
      <c r="K66" s="165"/>
      <c r="L66" s="165"/>
      <c r="M66" s="117" t="s">
        <v>3402</v>
      </c>
      <c r="N66" s="184"/>
      <c r="O66" s="185"/>
    </row>
    <row r="67" spans="2:15" x14ac:dyDescent="0.4"/>
    <row r="68" spans="2:15" x14ac:dyDescent="0.4"/>
  </sheetData>
  <sheetProtection selectLockedCells="1"/>
  <mergeCells count="134">
    <mergeCell ref="B10:O10"/>
    <mergeCell ref="I8:O8"/>
    <mergeCell ref="I9:O9"/>
    <mergeCell ref="B5:C5"/>
    <mergeCell ref="B4:D4"/>
    <mergeCell ref="B1:O1"/>
    <mergeCell ref="H3:O3"/>
    <mergeCell ref="H2:O2"/>
    <mergeCell ref="F3:G3"/>
    <mergeCell ref="F2:G2"/>
    <mergeCell ref="E4:F4"/>
    <mergeCell ref="B3:D3"/>
    <mergeCell ref="B2:D2"/>
    <mergeCell ref="E5:F5"/>
    <mergeCell ref="G4:O4"/>
    <mergeCell ref="G5:O5"/>
    <mergeCell ref="B7:O7"/>
    <mergeCell ref="N25:O25"/>
    <mergeCell ref="N24:O24"/>
    <mergeCell ref="N23:O23"/>
    <mergeCell ref="N22:O22"/>
    <mergeCell ref="N21:O21"/>
    <mergeCell ref="N20:O20"/>
    <mergeCell ref="N18:O19"/>
    <mergeCell ref="N16:O17"/>
    <mergeCell ref="E11:G11"/>
    <mergeCell ref="C12:G12"/>
    <mergeCell ref="I12:L12"/>
    <mergeCell ref="M12:N12"/>
    <mergeCell ref="I13:J13"/>
    <mergeCell ref="C13:G13"/>
    <mergeCell ref="B14:M14"/>
    <mergeCell ref="N14:O14"/>
    <mergeCell ref="C15:H15"/>
    <mergeCell ref="I15:K15"/>
    <mergeCell ref="L15:M15"/>
    <mergeCell ref="N15:O15"/>
    <mergeCell ref="K22:M22"/>
    <mergeCell ref="K23:M23"/>
    <mergeCell ref="I22:J22"/>
    <mergeCell ref="I23:J23"/>
    <mergeCell ref="K24:M24"/>
    <mergeCell ref="I24:J24"/>
    <mergeCell ref="C24:G24"/>
    <mergeCell ref="D25:L25"/>
    <mergeCell ref="B16:B25"/>
    <mergeCell ref="C22:D22"/>
    <mergeCell ref="C23:D23"/>
    <mergeCell ref="C16:M17"/>
    <mergeCell ref="C18:M19"/>
    <mergeCell ref="C20:M20"/>
    <mergeCell ref="C21:M21"/>
    <mergeCell ref="C43:D43"/>
    <mergeCell ref="I43:J43"/>
    <mergeCell ref="N45:O45"/>
    <mergeCell ref="K43:M43"/>
    <mergeCell ref="N43:O43"/>
    <mergeCell ref="C36:M37"/>
    <mergeCell ref="N36:O37"/>
    <mergeCell ref="B27:O27"/>
    <mergeCell ref="I28:O28"/>
    <mergeCell ref="I29:O29"/>
    <mergeCell ref="B30:O30"/>
    <mergeCell ref="E31:G31"/>
    <mergeCell ref="B36:B45"/>
    <mergeCell ref="B34:M34"/>
    <mergeCell ref="N34:O34"/>
    <mergeCell ref="C35:H35"/>
    <mergeCell ref="I35:K35"/>
    <mergeCell ref="L35:M35"/>
    <mergeCell ref="N35:O35"/>
    <mergeCell ref="C32:G32"/>
    <mergeCell ref="I32:L32"/>
    <mergeCell ref="M32:N32"/>
    <mergeCell ref="C33:G33"/>
    <mergeCell ref="I33:J33"/>
    <mergeCell ref="C38:M39"/>
    <mergeCell ref="N38:O39"/>
    <mergeCell ref="C40:M40"/>
    <mergeCell ref="N40:O40"/>
    <mergeCell ref="C41:M41"/>
    <mergeCell ref="N41:O41"/>
    <mergeCell ref="C42:D42"/>
    <mergeCell ref="I42:J42"/>
    <mergeCell ref="K42:M42"/>
    <mergeCell ref="N42:O42"/>
    <mergeCell ref="N44:O44"/>
    <mergeCell ref="K64:M64"/>
    <mergeCell ref="N64:O64"/>
    <mergeCell ref="B47:O47"/>
    <mergeCell ref="I48:O48"/>
    <mergeCell ref="I49:O49"/>
    <mergeCell ref="B50:O50"/>
    <mergeCell ref="E51:G51"/>
    <mergeCell ref="I63:J63"/>
    <mergeCell ref="K63:M63"/>
    <mergeCell ref="N63:O63"/>
    <mergeCell ref="C64:D64"/>
    <mergeCell ref="I64:J64"/>
    <mergeCell ref="C57:M58"/>
    <mergeCell ref="N57:O58"/>
    <mergeCell ref="C59:M60"/>
    <mergeCell ref="N59:O60"/>
    <mergeCell ref="C61:M61"/>
    <mergeCell ref="N61:O61"/>
    <mergeCell ref="C62:M62"/>
    <mergeCell ref="N62:O62"/>
    <mergeCell ref="C56:H56"/>
    <mergeCell ref="I56:K56"/>
    <mergeCell ref="L56:M56"/>
    <mergeCell ref="N55:O55"/>
    <mergeCell ref="C52:G52"/>
    <mergeCell ref="I52:L52"/>
    <mergeCell ref="M52:N52"/>
    <mergeCell ref="C53:G53"/>
    <mergeCell ref="I53:J53"/>
    <mergeCell ref="C63:D63"/>
    <mergeCell ref="C55:H55"/>
    <mergeCell ref="N66:O66"/>
    <mergeCell ref="N65:O65"/>
    <mergeCell ref="B54:M54"/>
    <mergeCell ref="N54:O54"/>
    <mergeCell ref="N56:O56"/>
    <mergeCell ref="C44:G44"/>
    <mergeCell ref="I44:J44"/>
    <mergeCell ref="K44:M44"/>
    <mergeCell ref="D45:L45"/>
    <mergeCell ref="B57:B66"/>
    <mergeCell ref="C65:G65"/>
    <mergeCell ref="I65:J65"/>
    <mergeCell ref="K65:M65"/>
    <mergeCell ref="D66:L66"/>
    <mergeCell ref="I55:K55"/>
    <mergeCell ref="L55:M55"/>
  </mergeCells>
  <phoneticPr fontId="2"/>
  <conditionalFormatting sqref="B8:O16 C17:O23 C24 H24 K24:O24 C25:D25 M25:O25 B28:O34 B35:B36 C35:M43 N35:O45 C44 H44 K44:M44 C45:D45 M45 B48:O56 B57:M57 N57:O66 C58:M64 C65 H65 K65:M65 C66:D66 M66">
    <cfRule type="cellIs" dxfId="36" priority="1" operator="notEqual">
      <formula>""</formula>
    </cfRule>
  </conditionalFormatting>
  <conditionalFormatting sqref="C11 C31 C51">
    <cfRule type="expression" dxfId="35" priority="30">
      <formula>$G8&lt;&gt;""</formula>
    </cfRule>
  </conditionalFormatting>
  <conditionalFormatting sqref="E8 G8">
    <cfRule type="cellIs" dxfId="34" priority="31" operator="equal">
      <formula>""</formula>
    </cfRule>
  </conditionalFormatting>
  <conditionalFormatting sqref="E28 G28">
    <cfRule type="expression" dxfId="33" priority="32">
      <formula>$G8&lt;&gt;""</formula>
    </cfRule>
  </conditionalFormatting>
  <conditionalFormatting sqref="E48 G48">
    <cfRule type="expression" dxfId="32" priority="24">
      <formula>$G28&lt;&gt;""</formula>
    </cfRule>
  </conditionalFormatting>
  <conditionalFormatting sqref="I11 I31 I51">
    <cfRule type="expression" dxfId="31" priority="28">
      <formula>$C11="ハーフマラソン"</formula>
    </cfRule>
  </conditionalFormatting>
  <conditionalFormatting sqref="I15 E22:E23 G22:G23 I22:I23 I35 E42:E43 G42:G43 I42:I43 I55:I56 E63:E64 G63:G64 I63:I64">
    <cfRule type="expression" dxfId="30" priority="29">
      <formula>$N15="○"</formula>
    </cfRule>
  </conditionalFormatting>
  <conditionalFormatting sqref="K11 M11 I12:N12 C12:G13 I13 L13 N13">
    <cfRule type="expression" dxfId="29" priority="23">
      <formula>$C$11&lt;&gt;""</formula>
    </cfRule>
  </conditionalFormatting>
  <conditionalFormatting sqref="K31 M31:M32 C32:C33 I32:I33 L33 N33">
    <cfRule type="expression" dxfId="28" priority="2">
      <formula>$C$31&lt;&gt;""</formula>
    </cfRule>
  </conditionalFormatting>
  <conditionalFormatting sqref="K51 M51 I52:N52 C52:G53 I53 L53 N53">
    <cfRule type="expression" dxfId="27" priority="3">
      <formula>$C$51&lt;&gt;""</formula>
    </cfRule>
  </conditionalFormatting>
  <conditionalFormatting sqref="O11 O31 O51">
    <cfRule type="expression" dxfId="26" priority="26">
      <formula>AND($C11&lt;&gt;"",$C11&lt;&gt;"ハーフマラソン")</formula>
    </cfRule>
  </conditionalFormatting>
  <dataValidations count="15">
    <dataValidation type="list" imeMode="disabled" allowBlank="1" showInputMessage="1" showErrorMessage="1" errorTitle="エラー" error="正しい区分を選択してください" promptTitle="区分" prompt="大学内でいずれの種目においても参加標準記録突破者がいない場合、「学校枠」として1名のみいずれかの種目に出場できます（走高跳、棒高跳、混成競技、リレーを除く）" sqref="E8" xr:uid="{00000000-0002-0000-0600-000000000000}">
      <formula1>区分1</formula1>
    </dataValidation>
    <dataValidation type="list" imeMode="disabled" allowBlank="1" showInputMessage="1" showErrorMessage="1" errorTitle="エラー" error="正しい種目を選択してください" promptTitle="標準突破種目" prompt="標準記録を突破している種目を1つ選択してください" sqref="C11 C31 C51" xr:uid="{00000000-0002-0000-0600-000001000000}">
      <formula1>男子リスト</formula1>
    </dataValidation>
    <dataValidation type="list" imeMode="disabled" allowBlank="1" showInputMessage="1" showErrorMessage="1" errorTitle="エラー" error="正しいラウンドを選択してください" promptTitle="ラウンド" prompt="記録会の場合は「記録会」を、その他競技会の場合はラウンドを選択してください" sqref="I12:L12 I32:L32 I52:L52" xr:uid="{00000000-0002-0000-0600-000002000000}">
      <formula1>ラウンド</formula1>
    </dataValidation>
    <dataValidation imeMode="disabled" allowBlank="1" showInputMessage="1" showErrorMessage="1" sqref="M12:N12 M32:N32 M52:N52 I11 I31 I51" xr:uid="{00000000-0002-0000-0600-000003000000}"/>
    <dataValidation type="list" imeMode="disabled" allowBlank="1" showInputMessage="1" showErrorMessage="1" errorTitle="エラー" error="正しい標準記録突破日を入力してください" sqref="I13:J13 I33:J33 I53:J53" xr:uid="{00000000-0002-0000-0600-000004000000}">
      <formula1>標準記録突破年</formula1>
    </dataValidation>
    <dataValidation type="whole" imeMode="disabled" allowBlank="1" showInputMessage="1" showErrorMessage="1" errorTitle="エラー" error="正しい標準記録突破日を入力してください" sqref="L13 L33 L53" xr:uid="{00000000-0002-0000-0600-000005000000}">
      <formula1>1</formula1>
      <formula2>12</formula2>
    </dataValidation>
    <dataValidation type="whole" imeMode="disabled" allowBlank="1" showInputMessage="1" showErrorMessage="1" errorTitle="エラー" error="正しい標準記録突破日を入力してください" sqref="N13 N33 N53" xr:uid="{00000000-0002-0000-0600-000006000000}">
      <formula1>1</formula1>
      <formula2>31</formula2>
    </dataValidation>
    <dataValidation type="whole" imeMode="disabled" allowBlank="1" showInputMessage="1" showErrorMessage="1" errorTitle="エラー" error="正しい登録番号を入力してください" sqref="G8 G28 G48" xr:uid="{00000000-0002-0000-0600-000007000000}">
      <formula1>1</formula1>
      <formula2>9999</formula2>
    </dataValidation>
    <dataValidation type="list" imeMode="disabled" allowBlank="1" showInputMessage="1" showErrorMessage="1" sqref="N15:O25 N35:O45 N55:O66" xr:uid="{00000000-0002-0000-0600-000008000000}">
      <formula1>選択</formula1>
    </dataValidation>
    <dataValidation imeMode="disabled" operator="greaterThanOrEqual" allowBlank="1" showInputMessage="1" showErrorMessage="1" sqref="E42:E43 I42:J43 I35:K35 E22:E23 I22:J23 I15:K15 E63:E64 I63:J64 I55:K56" xr:uid="{00000000-0002-0000-0600-000009000000}"/>
    <dataValidation type="whole" imeMode="disabled" operator="lessThanOrEqual" allowBlank="1" showInputMessage="1" showErrorMessage="1" errorTitle="エラー" error="正しい記録を入力してください" sqref="M11 K11 K31 M31 K51 M51" xr:uid="{00000000-0002-0000-0600-00000A000000}">
      <formula1>59</formula1>
    </dataValidation>
    <dataValidation type="whole" imeMode="disabled" operator="lessThanOrEqual" allowBlank="1" showInputMessage="1" showErrorMessage="1" errorTitle="エラー" error="正しい記録を入力してください" sqref="O11 O31 O51" xr:uid="{00000000-0002-0000-0600-00000B000000}">
      <formula1>99</formula1>
    </dataValidation>
    <dataValidation type="whole" imeMode="disabled" allowBlank="1" showInputMessage="1" showErrorMessage="1" errorTitle="エラー" error="正しい月を選択してください" sqref="G42:G43 G22:G23 G63:G64" xr:uid="{00000000-0002-0000-0600-00000C000000}">
      <formula1>1</formula1>
      <formula2>12</formula2>
    </dataValidation>
    <dataValidation type="list" imeMode="disabled" allowBlank="1" showInputMessage="1" showErrorMessage="1" errorTitle="エラー" error="正しい区分を選択してください" sqref="E28 E48" xr:uid="{00000000-0002-0000-0600-00000D000000}">
      <formula1>区分2</formula1>
    </dataValidation>
    <dataValidation type="list" allowBlank="1" showInputMessage="1" showErrorMessage="1" sqref="H24 H44 H65" xr:uid="{00000000-0002-0000-0600-00000E000000}">
      <formula1>陸協記録集</formula1>
    </dataValidation>
  </dataValidations>
  <printOptions horizontalCentered="1"/>
  <pageMargins left="0.70866141732283472" right="0.70866141732283472" top="0.74803149606299213" bottom="0.74803149606299213" header="0.31496062992125984" footer="0.31496062992125984"/>
  <pageSetup paperSize="9" scale="77" fitToWidth="0" fitToHeight="0" orientation="portrait" r:id="rId1"/>
  <rowBreaks count="1" manualBreakCount="1">
    <brk id="45" min="1" max="1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T39"/>
  <sheetViews>
    <sheetView topLeftCell="A9" zoomScaleNormal="100" workbookViewId="0">
      <selection activeCell="C9" sqref="C9"/>
    </sheetView>
  </sheetViews>
  <sheetFormatPr defaultColWidth="0" defaultRowHeight="18.75" zeroHeight="1" x14ac:dyDescent="0.4"/>
  <cols>
    <col min="1" max="1" width="8.625" style="13" customWidth="1"/>
    <col min="2" max="2" width="4" style="13" bestFit="1" customWidth="1"/>
    <col min="3" max="3" width="7.875" style="13" bestFit="1" customWidth="1"/>
    <col min="4" max="4" width="10.375" style="13" bestFit="1" customWidth="1"/>
    <col min="5" max="5" width="8.125" style="13" bestFit="1" customWidth="1"/>
    <col min="6" max="6" width="4.875" style="13" bestFit="1" customWidth="1"/>
    <col min="7" max="7" width="12.375" style="13" bestFit="1" customWidth="1"/>
    <col min="8" max="8" width="17.125" style="13" bestFit="1" customWidth="1"/>
    <col min="9" max="9" width="14.375" style="13" bestFit="1" customWidth="1"/>
    <col min="10" max="10" width="3" style="13" customWidth="1"/>
    <col min="11" max="11" width="4.875" style="13" bestFit="1" customWidth="1"/>
    <col min="12" max="12" width="3.125" style="13" bestFit="1" customWidth="1"/>
    <col min="13" max="13" width="3" style="13" bestFit="1" customWidth="1"/>
    <col min="14" max="14" width="3.125" style="13" bestFit="1" customWidth="1"/>
    <col min="15" max="15" width="3" style="13" bestFit="1" customWidth="1"/>
    <col min="16" max="16" width="3.125" style="13" bestFit="1" customWidth="1"/>
    <col min="17" max="17" width="8.625" style="13" customWidth="1"/>
    <col min="18" max="18" width="8.625" style="13" hidden="1" customWidth="1"/>
    <col min="19" max="19" width="4.875" style="13" hidden="1" customWidth="1"/>
    <col min="20" max="20" width="10.375" style="13" hidden="1" customWidth="1"/>
    <col min="21" max="21" width="8.625" style="13" hidden="1" customWidth="1"/>
    <col min="22" max="16384" width="8.625" style="13" hidden="1"/>
  </cols>
  <sheetData>
    <row r="1" spans="2:20" ht="24.75" thickBot="1" x14ac:dyDescent="0.45">
      <c r="B1" s="221" t="str">
        <f>編集用!$D$2&amp;" ロードの部　オープンの部"</f>
        <v>第102回関西学生陸上競技対校選手権大会 ロードの部　オープンの部</v>
      </c>
      <c r="C1" s="221"/>
      <c r="D1" s="221"/>
      <c r="E1" s="221"/>
      <c r="F1" s="221"/>
      <c r="G1" s="221"/>
      <c r="H1" s="221"/>
      <c r="I1" s="221"/>
      <c r="J1" s="221"/>
      <c r="K1" s="221"/>
      <c r="L1" s="221"/>
      <c r="M1" s="221"/>
      <c r="N1" s="221"/>
      <c r="O1" s="221"/>
      <c r="P1" s="221"/>
      <c r="Q1" s="67"/>
    </row>
    <row r="2" spans="2:20" ht="19.5" thickBot="1" x14ac:dyDescent="0.45">
      <c r="B2" s="137" t="s">
        <v>1265</v>
      </c>
      <c r="C2" s="138"/>
      <c r="D2" s="138"/>
      <c r="E2" s="138"/>
      <c r="F2" s="138"/>
      <c r="G2" s="68" t="s">
        <v>1266</v>
      </c>
      <c r="H2" s="36" t="s">
        <v>1291</v>
      </c>
      <c r="I2" s="207" t="s">
        <v>1122</v>
      </c>
      <c r="J2" s="138"/>
      <c r="K2" s="138"/>
      <c r="L2" s="138"/>
      <c r="M2" s="138"/>
      <c r="N2" s="138"/>
      <c r="O2" s="138"/>
      <c r="P2" s="139"/>
    </row>
    <row r="3" spans="2:20" ht="20.25" thickTop="1" thickBot="1" x14ac:dyDescent="0.45">
      <c r="B3" s="219" t="str">
        <f>IF(申込書!$D$3="","",申込書!$D$3)</f>
        <v/>
      </c>
      <c r="C3" s="220"/>
      <c r="D3" s="220"/>
      <c r="E3" s="220"/>
      <c r="F3" s="220"/>
      <c r="G3" s="69" t="s">
        <v>1267</v>
      </c>
      <c r="H3" s="49" t="str">
        <f>SUM($S$9:$S$38)&amp;"名"</f>
        <v>0名</v>
      </c>
      <c r="I3" s="226" t="str">
        <f>IF(申込書!$D$8="","",申込書!$D$8)</f>
        <v/>
      </c>
      <c r="J3" s="227"/>
      <c r="K3" s="227"/>
      <c r="L3" s="227"/>
      <c r="M3" s="227"/>
      <c r="N3" s="227"/>
      <c r="O3" s="227"/>
      <c r="P3" s="228"/>
    </row>
    <row r="4" spans="2:20" ht="19.5" thickBot="1" x14ac:dyDescent="0.45">
      <c r="B4" s="137" t="s">
        <v>1268</v>
      </c>
      <c r="C4" s="138"/>
      <c r="D4" s="138"/>
      <c r="E4" s="138"/>
      <c r="F4" s="138"/>
      <c r="G4" s="68" t="s">
        <v>1121</v>
      </c>
      <c r="H4" s="207" t="s">
        <v>1123</v>
      </c>
      <c r="I4" s="138"/>
      <c r="J4" s="138"/>
      <c r="K4" s="138"/>
      <c r="L4" s="138"/>
      <c r="M4" s="138"/>
      <c r="N4" s="138"/>
      <c r="O4" s="138"/>
      <c r="P4" s="139"/>
    </row>
    <row r="5" spans="2:20" ht="20.25" thickTop="1" thickBot="1" x14ac:dyDescent="0.45">
      <c r="B5" s="201" t="str">
        <f>IF(申込書!$C$6="","",申込書!$C$6)</f>
        <v/>
      </c>
      <c r="C5" s="196"/>
      <c r="D5" s="196"/>
      <c r="E5" s="196"/>
      <c r="F5" s="33" t="s">
        <v>1269</v>
      </c>
      <c r="G5" s="70" t="str">
        <f>IF(申込書!$B$8="","",申込書!$B$8)</f>
        <v/>
      </c>
      <c r="H5" s="226" t="str">
        <f>IF(申込書!$B$10="","",申込書!$B$10)</f>
        <v/>
      </c>
      <c r="I5" s="227"/>
      <c r="J5" s="227"/>
      <c r="K5" s="227"/>
      <c r="L5" s="227"/>
      <c r="M5" s="227"/>
      <c r="N5" s="227"/>
      <c r="O5" s="227"/>
      <c r="P5" s="228"/>
    </row>
    <row r="6" spans="2:20" ht="18" customHeight="1" thickBot="1" x14ac:dyDescent="0.45"/>
    <row r="7" spans="2:20" ht="18" customHeight="1" thickBot="1" x14ac:dyDescent="0.45">
      <c r="B7" s="224" t="s">
        <v>1270</v>
      </c>
      <c r="C7" s="215" t="s">
        <v>1271</v>
      </c>
      <c r="D7" s="217" t="s">
        <v>1120</v>
      </c>
      <c r="E7" s="217" t="s">
        <v>1272</v>
      </c>
      <c r="F7" s="217" t="s">
        <v>1273</v>
      </c>
      <c r="G7" s="225" t="s">
        <v>1274</v>
      </c>
      <c r="H7" s="222" t="s">
        <v>1289</v>
      </c>
      <c r="I7" s="224" t="s">
        <v>1388</v>
      </c>
      <c r="J7" s="217"/>
      <c r="K7" s="217"/>
      <c r="L7" s="217"/>
      <c r="M7" s="217"/>
      <c r="N7" s="217"/>
      <c r="O7" s="217"/>
      <c r="P7" s="225"/>
    </row>
    <row r="8" spans="2:20" ht="18" customHeight="1" thickBot="1" x14ac:dyDescent="0.45">
      <c r="B8" s="230"/>
      <c r="C8" s="216"/>
      <c r="D8" s="218"/>
      <c r="E8" s="218"/>
      <c r="F8" s="218"/>
      <c r="G8" s="229"/>
      <c r="H8" s="223"/>
      <c r="I8" s="71" t="s">
        <v>1</v>
      </c>
      <c r="J8" s="231" t="s">
        <v>1389</v>
      </c>
      <c r="K8" s="232"/>
      <c r="L8" s="232"/>
      <c r="M8" s="232"/>
      <c r="N8" s="232"/>
      <c r="O8" s="232"/>
      <c r="P8" s="233"/>
      <c r="S8" s="72" t="s">
        <v>1279</v>
      </c>
      <c r="T8" s="72" t="s">
        <v>1280</v>
      </c>
    </row>
    <row r="9" spans="2:20" ht="19.5" thickTop="1" x14ac:dyDescent="0.4">
      <c r="B9" s="73">
        <v>1</v>
      </c>
      <c r="C9" s="52"/>
      <c r="D9" s="74" t="str">
        <f>IFERROR(IF($C9="","",INDEX(男子登録情報!$C:$C,MATCH($C9,男子登録情報!$B:$B,0))),"")</f>
        <v/>
      </c>
      <c r="E9" s="74" t="str">
        <f>IFERROR(IF($C9="","",INDEX(男子登録情報!$D:$D,MATCH($C9,男子登録情報!$B:$B,0))),"")</f>
        <v/>
      </c>
      <c r="F9" s="74" t="str">
        <f>IFERROR(IF($C9="","",INDEX(男子登録情報!$F:$F,MATCH($C9,男子登録情報!$B:$B,0))),"")</f>
        <v/>
      </c>
      <c r="G9" s="75" t="str">
        <f>IFERROR(IF($C9="","",INDEX(男子登録情報!#REF!,MATCH($C9,男子登録情報!$B:$B,0))),"")</f>
        <v/>
      </c>
      <c r="H9" s="41"/>
      <c r="I9" s="53"/>
      <c r="J9" s="54"/>
      <c r="K9" s="76" t="str">
        <f>IF($I9="ハーフマラソン","時間","")</f>
        <v/>
      </c>
      <c r="L9" s="55"/>
      <c r="M9" s="76" t="s">
        <v>1275</v>
      </c>
      <c r="N9" s="55"/>
      <c r="O9" s="76" t="s">
        <v>1276</v>
      </c>
      <c r="P9" s="56"/>
      <c r="S9" s="77" t="str">
        <f>IF($C9="","",1)</f>
        <v/>
      </c>
      <c r="T9" s="78"/>
    </row>
    <row r="10" spans="2:20" x14ac:dyDescent="0.4">
      <c r="B10" s="79">
        <v>2</v>
      </c>
      <c r="C10" s="57"/>
      <c r="D10" s="80" t="str">
        <f>IFERROR(IF($C10="","",INDEX(男子登録情報!$C:$C,MATCH($C10,男子登録情報!$B:$B,0))),"")</f>
        <v/>
      </c>
      <c r="E10" s="80" t="str">
        <f>IFERROR(IF($C10="","",INDEX(男子登録情報!$D:$D,MATCH($C10,男子登録情報!$B:$B,0))),"")</f>
        <v/>
      </c>
      <c r="F10" s="80" t="str">
        <f>IFERROR(IF($C10="","",INDEX(男子登録情報!$F:$F,MATCH($C10,男子登録情報!$B:$B,0))),"")</f>
        <v/>
      </c>
      <c r="G10" s="81" t="str">
        <f>IFERROR(IF($C10="","",INDEX(男子登録情報!#REF!,MATCH($C10,男子登録情報!$B:$B,0))),"")</f>
        <v/>
      </c>
      <c r="H10" s="47"/>
      <c r="I10" s="58"/>
      <c r="J10" s="48"/>
      <c r="K10" s="35" t="str">
        <f t="shared" ref="K10:K38" si="0">IF($I10="ハーフマラソン","時間","")</f>
        <v/>
      </c>
      <c r="L10" s="59"/>
      <c r="M10" s="35" t="s">
        <v>1275</v>
      </c>
      <c r="N10" s="59"/>
      <c r="O10" s="35" t="s">
        <v>1276</v>
      </c>
      <c r="P10" s="60"/>
      <c r="S10" s="29" t="str">
        <f t="shared" ref="S10:S38" si="1">IF($C10="","",1)</f>
        <v/>
      </c>
      <c r="T10" s="29" t="str">
        <f>IF(AND($S10&lt;&gt;"",$S9=""),1,"")</f>
        <v/>
      </c>
    </row>
    <row r="11" spans="2:20" x14ac:dyDescent="0.4">
      <c r="B11" s="79">
        <v>3</v>
      </c>
      <c r="C11" s="57"/>
      <c r="D11" s="80" t="str">
        <f>IFERROR(IF($C11="","",INDEX(男子登録情報!$C:$C,MATCH($C11,男子登録情報!$B:$B,0))),"")</f>
        <v/>
      </c>
      <c r="E11" s="80" t="str">
        <f>IFERROR(IF($C11="","",INDEX(男子登録情報!$D:$D,MATCH($C11,男子登録情報!$B:$B,0))),"")</f>
        <v/>
      </c>
      <c r="F11" s="80" t="str">
        <f>IFERROR(IF($C11="","",INDEX(男子登録情報!$F:$F,MATCH($C11,男子登録情報!$B:$B,0))),"")</f>
        <v/>
      </c>
      <c r="G11" s="81" t="str">
        <f>IFERROR(IF($C11="","",INDEX(男子登録情報!#REF!,MATCH($C11,男子登録情報!$B:$B,0))),"")</f>
        <v/>
      </c>
      <c r="H11" s="47"/>
      <c r="I11" s="58"/>
      <c r="J11" s="48"/>
      <c r="K11" s="35" t="str">
        <f t="shared" si="0"/>
        <v/>
      </c>
      <c r="L11" s="59"/>
      <c r="M11" s="35" t="s">
        <v>1275</v>
      </c>
      <c r="N11" s="59"/>
      <c r="O11" s="35" t="s">
        <v>1276</v>
      </c>
      <c r="P11" s="60"/>
      <c r="S11" s="29" t="str">
        <f t="shared" si="1"/>
        <v/>
      </c>
      <c r="T11" s="29" t="str">
        <f t="shared" ref="T11:T38" si="2">IF(AND($S11&lt;&gt;"",$S10=""),1,"")</f>
        <v/>
      </c>
    </row>
    <row r="12" spans="2:20" x14ac:dyDescent="0.4">
      <c r="B12" s="79">
        <v>4</v>
      </c>
      <c r="C12" s="57"/>
      <c r="D12" s="80" t="str">
        <f>IFERROR(IF($C12="","",INDEX(男子登録情報!$C:$C,MATCH($C12,男子登録情報!$B:$B,0))),"")</f>
        <v/>
      </c>
      <c r="E12" s="80" t="str">
        <f>IFERROR(IF($C12="","",INDEX(男子登録情報!$D:$D,MATCH($C12,男子登録情報!$B:$B,0))),"")</f>
        <v/>
      </c>
      <c r="F12" s="80" t="str">
        <f>IFERROR(IF($C12="","",INDEX(男子登録情報!$F:$F,MATCH($C12,男子登録情報!$B:$B,0))),"")</f>
        <v/>
      </c>
      <c r="G12" s="81" t="str">
        <f>IFERROR(IF($C12="","",INDEX(男子登録情報!#REF!,MATCH($C12,男子登録情報!$B:$B,0))),"")</f>
        <v/>
      </c>
      <c r="H12" s="47"/>
      <c r="I12" s="58"/>
      <c r="J12" s="48"/>
      <c r="K12" s="35" t="str">
        <f t="shared" si="0"/>
        <v/>
      </c>
      <c r="L12" s="59"/>
      <c r="M12" s="35" t="s">
        <v>1275</v>
      </c>
      <c r="N12" s="59"/>
      <c r="O12" s="35" t="s">
        <v>1276</v>
      </c>
      <c r="P12" s="60"/>
      <c r="S12" s="29" t="str">
        <f t="shared" si="1"/>
        <v/>
      </c>
      <c r="T12" s="29" t="str">
        <f t="shared" si="2"/>
        <v/>
      </c>
    </row>
    <row r="13" spans="2:20" x14ac:dyDescent="0.4">
      <c r="B13" s="79">
        <v>5</v>
      </c>
      <c r="C13" s="57"/>
      <c r="D13" s="80" t="str">
        <f>IFERROR(IF($C13="","",INDEX(男子登録情報!$C:$C,MATCH($C13,男子登録情報!$B:$B,0))),"")</f>
        <v/>
      </c>
      <c r="E13" s="80" t="str">
        <f>IFERROR(IF($C13="","",INDEX(男子登録情報!$D:$D,MATCH($C13,男子登録情報!$B:$B,0))),"")</f>
        <v/>
      </c>
      <c r="F13" s="80" t="str">
        <f>IFERROR(IF($C13="","",INDEX(男子登録情報!$F:$F,MATCH($C13,男子登録情報!$B:$B,0))),"")</f>
        <v/>
      </c>
      <c r="G13" s="81" t="str">
        <f>IFERROR(IF($C13="","",INDEX(男子登録情報!#REF!,MATCH($C13,男子登録情報!$B:$B,0))),"")</f>
        <v/>
      </c>
      <c r="H13" s="47"/>
      <c r="I13" s="58"/>
      <c r="J13" s="48"/>
      <c r="K13" s="35" t="str">
        <f t="shared" si="0"/>
        <v/>
      </c>
      <c r="L13" s="59"/>
      <c r="M13" s="35" t="s">
        <v>1275</v>
      </c>
      <c r="N13" s="59"/>
      <c r="O13" s="35" t="s">
        <v>1276</v>
      </c>
      <c r="P13" s="60"/>
      <c r="S13" s="29" t="str">
        <f t="shared" si="1"/>
        <v/>
      </c>
      <c r="T13" s="29" t="str">
        <f t="shared" si="2"/>
        <v/>
      </c>
    </row>
    <row r="14" spans="2:20" x14ac:dyDescent="0.4">
      <c r="B14" s="79">
        <v>6</v>
      </c>
      <c r="C14" s="57"/>
      <c r="D14" s="80" t="str">
        <f>IFERROR(IF($C14="","",INDEX(男子登録情報!$C:$C,MATCH($C14,男子登録情報!$B:$B,0))),"")</f>
        <v/>
      </c>
      <c r="E14" s="80" t="str">
        <f>IFERROR(IF($C14="","",INDEX(男子登録情報!$D:$D,MATCH($C14,男子登録情報!$B:$B,0))),"")</f>
        <v/>
      </c>
      <c r="F14" s="80" t="str">
        <f>IFERROR(IF($C14="","",INDEX(男子登録情報!$F:$F,MATCH($C14,男子登録情報!$B:$B,0))),"")</f>
        <v/>
      </c>
      <c r="G14" s="81" t="str">
        <f>IFERROR(IF($C14="","",INDEX(男子登録情報!#REF!,MATCH($C14,男子登録情報!$B:$B,0))),"")</f>
        <v/>
      </c>
      <c r="H14" s="47"/>
      <c r="I14" s="58"/>
      <c r="J14" s="48"/>
      <c r="K14" s="35" t="str">
        <f t="shared" si="0"/>
        <v/>
      </c>
      <c r="L14" s="59"/>
      <c r="M14" s="35" t="s">
        <v>1275</v>
      </c>
      <c r="N14" s="59"/>
      <c r="O14" s="35" t="s">
        <v>1276</v>
      </c>
      <c r="P14" s="60"/>
      <c r="S14" s="29" t="str">
        <f t="shared" si="1"/>
        <v/>
      </c>
      <c r="T14" s="29" t="str">
        <f t="shared" si="2"/>
        <v/>
      </c>
    </row>
    <row r="15" spans="2:20" x14ac:dyDescent="0.4">
      <c r="B15" s="79">
        <v>7</v>
      </c>
      <c r="C15" s="57"/>
      <c r="D15" s="80" t="str">
        <f>IFERROR(IF($C15="","",INDEX(男子登録情報!$C:$C,MATCH($C15,男子登録情報!$B:$B,0))),"")</f>
        <v/>
      </c>
      <c r="E15" s="80" t="str">
        <f>IFERROR(IF($C15="","",INDEX(男子登録情報!$D:$D,MATCH($C15,男子登録情報!$B:$B,0))),"")</f>
        <v/>
      </c>
      <c r="F15" s="80" t="str">
        <f>IFERROR(IF($C15="","",INDEX(男子登録情報!$F:$F,MATCH($C15,男子登録情報!$B:$B,0))),"")</f>
        <v/>
      </c>
      <c r="G15" s="81" t="str">
        <f>IFERROR(IF($C15="","",INDEX(男子登録情報!#REF!,MATCH($C15,男子登録情報!$B:$B,0))),"")</f>
        <v/>
      </c>
      <c r="H15" s="47"/>
      <c r="I15" s="58"/>
      <c r="J15" s="48"/>
      <c r="K15" s="35" t="str">
        <f t="shared" si="0"/>
        <v/>
      </c>
      <c r="L15" s="59"/>
      <c r="M15" s="35" t="s">
        <v>1275</v>
      </c>
      <c r="N15" s="59"/>
      <c r="O15" s="35" t="s">
        <v>1276</v>
      </c>
      <c r="P15" s="60"/>
      <c r="S15" s="29" t="str">
        <f t="shared" si="1"/>
        <v/>
      </c>
      <c r="T15" s="29" t="str">
        <f t="shared" si="2"/>
        <v/>
      </c>
    </row>
    <row r="16" spans="2:20" x14ac:dyDescent="0.4">
      <c r="B16" s="79">
        <v>8</v>
      </c>
      <c r="C16" s="57"/>
      <c r="D16" s="80" t="str">
        <f>IFERROR(IF($C16="","",INDEX(男子登録情報!$C:$C,MATCH($C16,男子登録情報!$B:$B,0))),"")</f>
        <v/>
      </c>
      <c r="E16" s="80" t="str">
        <f>IFERROR(IF($C16="","",INDEX(男子登録情報!$D:$D,MATCH($C16,男子登録情報!$B:$B,0))),"")</f>
        <v/>
      </c>
      <c r="F16" s="80" t="str">
        <f>IFERROR(IF($C16="","",INDEX(男子登録情報!$F:$F,MATCH($C16,男子登録情報!$B:$B,0))),"")</f>
        <v/>
      </c>
      <c r="G16" s="81" t="str">
        <f>IFERROR(IF($C16="","",INDEX(男子登録情報!#REF!,MATCH($C16,男子登録情報!$B:$B,0))),"")</f>
        <v/>
      </c>
      <c r="H16" s="47"/>
      <c r="I16" s="58"/>
      <c r="J16" s="48"/>
      <c r="K16" s="35" t="str">
        <f t="shared" si="0"/>
        <v/>
      </c>
      <c r="L16" s="59"/>
      <c r="M16" s="35" t="s">
        <v>1275</v>
      </c>
      <c r="N16" s="59"/>
      <c r="O16" s="35" t="s">
        <v>1276</v>
      </c>
      <c r="P16" s="60"/>
      <c r="S16" s="29" t="str">
        <f t="shared" si="1"/>
        <v/>
      </c>
      <c r="T16" s="29" t="str">
        <f t="shared" si="2"/>
        <v/>
      </c>
    </row>
    <row r="17" spans="2:20" x14ac:dyDescent="0.4">
      <c r="B17" s="79">
        <v>9</v>
      </c>
      <c r="C17" s="57"/>
      <c r="D17" s="80" t="str">
        <f>IFERROR(IF($C17="","",INDEX(男子登録情報!$C:$C,MATCH($C17,男子登録情報!$B:$B,0))),"")</f>
        <v/>
      </c>
      <c r="E17" s="80" t="str">
        <f>IFERROR(IF($C17="","",INDEX(男子登録情報!$D:$D,MATCH($C17,男子登録情報!$B:$B,0))),"")</f>
        <v/>
      </c>
      <c r="F17" s="80" t="str">
        <f>IFERROR(IF($C17="","",INDEX(男子登録情報!$F:$F,MATCH($C17,男子登録情報!$B:$B,0))),"")</f>
        <v/>
      </c>
      <c r="G17" s="81" t="str">
        <f>IFERROR(IF($C17="","",INDEX(男子登録情報!#REF!,MATCH($C17,男子登録情報!$B:$B,0))),"")</f>
        <v/>
      </c>
      <c r="H17" s="47"/>
      <c r="I17" s="58"/>
      <c r="J17" s="48"/>
      <c r="K17" s="35" t="str">
        <f t="shared" si="0"/>
        <v/>
      </c>
      <c r="L17" s="59"/>
      <c r="M17" s="35" t="s">
        <v>1275</v>
      </c>
      <c r="N17" s="59"/>
      <c r="O17" s="35" t="s">
        <v>1276</v>
      </c>
      <c r="P17" s="60"/>
      <c r="S17" s="29" t="str">
        <f t="shared" si="1"/>
        <v/>
      </c>
      <c r="T17" s="29" t="str">
        <f t="shared" si="2"/>
        <v/>
      </c>
    </row>
    <row r="18" spans="2:20" x14ac:dyDescent="0.4">
      <c r="B18" s="79">
        <v>10</v>
      </c>
      <c r="C18" s="57"/>
      <c r="D18" s="80" t="str">
        <f>IFERROR(IF($C18="","",INDEX(男子登録情報!$C:$C,MATCH($C18,男子登録情報!$B:$B,0))),"")</f>
        <v/>
      </c>
      <c r="E18" s="80" t="str">
        <f>IFERROR(IF($C18="","",INDEX(男子登録情報!$D:$D,MATCH($C18,男子登録情報!$B:$B,0))),"")</f>
        <v/>
      </c>
      <c r="F18" s="80" t="str">
        <f>IFERROR(IF($C18="","",INDEX(男子登録情報!$F:$F,MATCH($C18,男子登録情報!$B:$B,0))),"")</f>
        <v/>
      </c>
      <c r="G18" s="81" t="str">
        <f>IFERROR(IF($C18="","",INDEX(男子登録情報!#REF!,MATCH($C18,男子登録情報!$B:$B,0))),"")</f>
        <v/>
      </c>
      <c r="H18" s="47"/>
      <c r="I18" s="58"/>
      <c r="J18" s="48"/>
      <c r="K18" s="35" t="str">
        <f t="shared" si="0"/>
        <v/>
      </c>
      <c r="L18" s="59"/>
      <c r="M18" s="35" t="s">
        <v>1275</v>
      </c>
      <c r="N18" s="59"/>
      <c r="O18" s="35" t="s">
        <v>1276</v>
      </c>
      <c r="P18" s="60"/>
      <c r="S18" s="29" t="str">
        <f t="shared" si="1"/>
        <v/>
      </c>
      <c r="T18" s="29" t="str">
        <f t="shared" si="2"/>
        <v/>
      </c>
    </row>
    <row r="19" spans="2:20" x14ac:dyDescent="0.4">
      <c r="B19" s="79">
        <v>11</v>
      </c>
      <c r="C19" s="57"/>
      <c r="D19" s="80" t="str">
        <f>IFERROR(IF($C19="","",INDEX(男子登録情報!$C:$C,MATCH($C19,男子登録情報!$B:$B,0))),"")</f>
        <v/>
      </c>
      <c r="E19" s="80" t="str">
        <f>IFERROR(IF($C19="","",INDEX(男子登録情報!$D:$D,MATCH($C19,男子登録情報!$B:$B,0))),"")</f>
        <v/>
      </c>
      <c r="F19" s="80" t="str">
        <f>IFERROR(IF($C19="","",INDEX(男子登録情報!$F:$F,MATCH($C19,男子登録情報!$B:$B,0))),"")</f>
        <v/>
      </c>
      <c r="G19" s="81" t="str">
        <f>IFERROR(IF($C19="","",INDEX(男子登録情報!#REF!,MATCH($C19,男子登録情報!$B:$B,0))),"")</f>
        <v/>
      </c>
      <c r="H19" s="47"/>
      <c r="I19" s="58"/>
      <c r="J19" s="48"/>
      <c r="K19" s="35" t="str">
        <f t="shared" si="0"/>
        <v/>
      </c>
      <c r="L19" s="59"/>
      <c r="M19" s="35" t="s">
        <v>1275</v>
      </c>
      <c r="N19" s="59"/>
      <c r="O19" s="35" t="s">
        <v>1276</v>
      </c>
      <c r="P19" s="60"/>
      <c r="S19" s="29" t="str">
        <f t="shared" si="1"/>
        <v/>
      </c>
      <c r="T19" s="29" t="str">
        <f t="shared" si="2"/>
        <v/>
      </c>
    </row>
    <row r="20" spans="2:20" x14ac:dyDescent="0.4">
      <c r="B20" s="79">
        <v>12</v>
      </c>
      <c r="C20" s="57"/>
      <c r="D20" s="80" t="str">
        <f>IFERROR(IF($C20="","",INDEX(男子登録情報!$C:$C,MATCH($C20,男子登録情報!$B:$B,0))),"")</f>
        <v/>
      </c>
      <c r="E20" s="80" t="str">
        <f>IFERROR(IF($C20="","",INDEX(男子登録情報!$D:$D,MATCH($C20,男子登録情報!$B:$B,0))),"")</f>
        <v/>
      </c>
      <c r="F20" s="80" t="str">
        <f>IFERROR(IF($C20="","",INDEX(男子登録情報!$F:$F,MATCH($C20,男子登録情報!$B:$B,0))),"")</f>
        <v/>
      </c>
      <c r="G20" s="81" t="str">
        <f>IFERROR(IF($C20="","",INDEX(男子登録情報!#REF!,MATCH($C20,男子登録情報!$B:$B,0))),"")</f>
        <v/>
      </c>
      <c r="H20" s="47"/>
      <c r="I20" s="58"/>
      <c r="J20" s="48"/>
      <c r="K20" s="35" t="str">
        <f t="shared" si="0"/>
        <v/>
      </c>
      <c r="L20" s="59"/>
      <c r="M20" s="35" t="s">
        <v>1275</v>
      </c>
      <c r="N20" s="59"/>
      <c r="O20" s="35" t="s">
        <v>1276</v>
      </c>
      <c r="P20" s="60"/>
      <c r="S20" s="29" t="str">
        <f t="shared" si="1"/>
        <v/>
      </c>
      <c r="T20" s="29" t="str">
        <f t="shared" si="2"/>
        <v/>
      </c>
    </row>
    <row r="21" spans="2:20" x14ac:dyDescent="0.4">
      <c r="B21" s="79">
        <v>13</v>
      </c>
      <c r="C21" s="57"/>
      <c r="D21" s="80" t="str">
        <f>IFERROR(IF($C21="","",INDEX(男子登録情報!$C:$C,MATCH($C21,男子登録情報!$B:$B,0))),"")</f>
        <v/>
      </c>
      <c r="E21" s="80" t="str">
        <f>IFERROR(IF($C21="","",INDEX(男子登録情報!$D:$D,MATCH($C21,男子登録情報!$B:$B,0))),"")</f>
        <v/>
      </c>
      <c r="F21" s="80" t="str">
        <f>IFERROR(IF($C21="","",INDEX(男子登録情報!$F:$F,MATCH($C21,男子登録情報!$B:$B,0))),"")</f>
        <v/>
      </c>
      <c r="G21" s="81" t="str">
        <f>IFERROR(IF($C21="","",INDEX(男子登録情報!#REF!,MATCH($C21,男子登録情報!$B:$B,0))),"")</f>
        <v/>
      </c>
      <c r="H21" s="47"/>
      <c r="I21" s="58"/>
      <c r="J21" s="48"/>
      <c r="K21" s="35" t="str">
        <f t="shared" si="0"/>
        <v/>
      </c>
      <c r="L21" s="59"/>
      <c r="M21" s="35" t="s">
        <v>1275</v>
      </c>
      <c r="N21" s="59"/>
      <c r="O21" s="35" t="s">
        <v>1276</v>
      </c>
      <c r="P21" s="60"/>
      <c r="S21" s="29" t="str">
        <f t="shared" si="1"/>
        <v/>
      </c>
      <c r="T21" s="29" t="str">
        <f t="shared" si="2"/>
        <v/>
      </c>
    </row>
    <row r="22" spans="2:20" x14ac:dyDescent="0.4">
      <c r="B22" s="79">
        <v>14</v>
      </c>
      <c r="C22" s="57"/>
      <c r="D22" s="80" t="str">
        <f>IFERROR(IF($C22="","",INDEX(男子登録情報!$C:$C,MATCH($C22,男子登録情報!$B:$B,0))),"")</f>
        <v/>
      </c>
      <c r="E22" s="80" t="str">
        <f>IFERROR(IF($C22="","",INDEX(男子登録情報!$D:$D,MATCH($C22,男子登録情報!$B:$B,0))),"")</f>
        <v/>
      </c>
      <c r="F22" s="80" t="str">
        <f>IFERROR(IF($C22="","",INDEX(男子登録情報!$F:$F,MATCH($C22,男子登録情報!$B:$B,0))),"")</f>
        <v/>
      </c>
      <c r="G22" s="81" t="str">
        <f>IFERROR(IF($C22="","",INDEX(男子登録情報!#REF!,MATCH($C22,男子登録情報!$B:$B,0))),"")</f>
        <v/>
      </c>
      <c r="H22" s="47"/>
      <c r="I22" s="58"/>
      <c r="J22" s="48"/>
      <c r="K22" s="35" t="str">
        <f t="shared" si="0"/>
        <v/>
      </c>
      <c r="L22" s="59"/>
      <c r="M22" s="35" t="s">
        <v>1275</v>
      </c>
      <c r="N22" s="59"/>
      <c r="O22" s="35" t="s">
        <v>1276</v>
      </c>
      <c r="P22" s="60"/>
      <c r="S22" s="29" t="str">
        <f t="shared" si="1"/>
        <v/>
      </c>
      <c r="T22" s="29" t="str">
        <f t="shared" si="2"/>
        <v/>
      </c>
    </row>
    <row r="23" spans="2:20" x14ac:dyDescent="0.4">
      <c r="B23" s="79">
        <v>15</v>
      </c>
      <c r="C23" s="57"/>
      <c r="D23" s="80" t="str">
        <f>IFERROR(IF($C23="","",INDEX(男子登録情報!$C:$C,MATCH($C23,男子登録情報!$B:$B,0))),"")</f>
        <v/>
      </c>
      <c r="E23" s="80" t="str">
        <f>IFERROR(IF($C23="","",INDEX(男子登録情報!$D:$D,MATCH($C23,男子登録情報!$B:$B,0))),"")</f>
        <v/>
      </c>
      <c r="F23" s="80" t="str">
        <f>IFERROR(IF($C23="","",INDEX(男子登録情報!$F:$F,MATCH($C23,男子登録情報!$B:$B,0))),"")</f>
        <v/>
      </c>
      <c r="G23" s="81" t="str">
        <f>IFERROR(IF($C23="","",INDEX(男子登録情報!#REF!,MATCH($C23,男子登録情報!$B:$B,0))),"")</f>
        <v/>
      </c>
      <c r="H23" s="47"/>
      <c r="I23" s="58"/>
      <c r="J23" s="48"/>
      <c r="K23" s="35" t="str">
        <f t="shared" si="0"/>
        <v/>
      </c>
      <c r="L23" s="59"/>
      <c r="M23" s="35" t="s">
        <v>1275</v>
      </c>
      <c r="N23" s="59"/>
      <c r="O23" s="35" t="s">
        <v>1276</v>
      </c>
      <c r="P23" s="60"/>
      <c r="S23" s="29" t="str">
        <f t="shared" si="1"/>
        <v/>
      </c>
      <c r="T23" s="29" t="str">
        <f t="shared" si="2"/>
        <v/>
      </c>
    </row>
    <row r="24" spans="2:20" x14ac:dyDescent="0.4">
      <c r="B24" s="79">
        <v>16</v>
      </c>
      <c r="C24" s="57"/>
      <c r="D24" s="80" t="str">
        <f>IFERROR(IF($C24="","",INDEX(男子登録情報!$C:$C,MATCH($C24,男子登録情報!$B:$B,0))),"")</f>
        <v/>
      </c>
      <c r="E24" s="80" t="str">
        <f>IFERROR(IF($C24="","",INDEX(男子登録情報!$D:$D,MATCH($C24,男子登録情報!$B:$B,0))),"")</f>
        <v/>
      </c>
      <c r="F24" s="80" t="str">
        <f>IFERROR(IF($C24="","",INDEX(男子登録情報!$F:$F,MATCH($C24,男子登録情報!$B:$B,0))),"")</f>
        <v/>
      </c>
      <c r="G24" s="81" t="str">
        <f>IFERROR(IF($C24="","",INDEX(男子登録情報!#REF!,MATCH($C24,男子登録情報!$B:$B,0))),"")</f>
        <v/>
      </c>
      <c r="H24" s="47"/>
      <c r="I24" s="58"/>
      <c r="J24" s="48"/>
      <c r="K24" s="35" t="str">
        <f t="shared" si="0"/>
        <v/>
      </c>
      <c r="L24" s="59"/>
      <c r="M24" s="35" t="s">
        <v>1275</v>
      </c>
      <c r="N24" s="59"/>
      <c r="O24" s="35" t="s">
        <v>1276</v>
      </c>
      <c r="P24" s="60"/>
      <c r="S24" s="29" t="str">
        <f t="shared" si="1"/>
        <v/>
      </c>
      <c r="T24" s="29" t="str">
        <f t="shared" si="2"/>
        <v/>
      </c>
    </row>
    <row r="25" spans="2:20" x14ac:dyDescent="0.4">
      <c r="B25" s="79">
        <v>17</v>
      </c>
      <c r="C25" s="57"/>
      <c r="D25" s="80" t="str">
        <f>IFERROR(IF($C25="","",INDEX(男子登録情報!$C:$C,MATCH($C25,男子登録情報!$B:$B,0))),"")</f>
        <v/>
      </c>
      <c r="E25" s="80" t="str">
        <f>IFERROR(IF($C25="","",INDEX(男子登録情報!$D:$D,MATCH($C25,男子登録情報!$B:$B,0))),"")</f>
        <v/>
      </c>
      <c r="F25" s="80" t="str">
        <f>IFERROR(IF($C25="","",INDEX(男子登録情報!$F:$F,MATCH($C25,男子登録情報!$B:$B,0))),"")</f>
        <v/>
      </c>
      <c r="G25" s="81" t="str">
        <f>IFERROR(IF($C25="","",INDEX(男子登録情報!#REF!,MATCH($C25,男子登録情報!$B:$B,0))),"")</f>
        <v/>
      </c>
      <c r="H25" s="47"/>
      <c r="I25" s="58"/>
      <c r="J25" s="48"/>
      <c r="K25" s="35" t="str">
        <f t="shared" si="0"/>
        <v/>
      </c>
      <c r="L25" s="59"/>
      <c r="M25" s="35" t="s">
        <v>1275</v>
      </c>
      <c r="N25" s="59"/>
      <c r="O25" s="35" t="s">
        <v>1276</v>
      </c>
      <c r="P25" s="60"/>
      <c r="S25" s="29" t="str">
        <f t="shared" si="1"/>
        <v/>
      </c>
      <c r="T25" s="29" t="str">
        <f t="shared" si="2"/>
        <v/>
      </c>
    </row>
    <row r="26" spans="2:20" x14ac:dyDescent="0.4">
      <c r="B26" s="79">
        <v>18</v>
      </c>
      <c r="C26" s="57"/>
      <c r="D26" s="80" t="str">
        <f>IFERROR(IF($C26="","",INDEX(男子登録情報!$C:$C,MATCH($C26,男子登録情報!$B:$B,0))),"")</f>
        <v/>
      </c>
      <c r="E26" s="80" t="str">
        <f>IFERROR(IF($C26="","",INDEX(男子登録情報!$D:$D,MATCH($C26,男子登録情報!$B:$B,0))),"")</f>
        <v/>
      </c>
      <c r="F26" s="80" t="str">
        <f>IFERROR(IF($C26="","",INDEX(男子登録情報!$F:$F,MATCH($C26,男子登録情報!$B:$B,0))),"")</f>
        <v/>
      </c>
      <c r="G26" s="81" t="str">
        <f>IFERROR(IF($C26="","",INDEX(男子登録情報!#REF!,MATCH($C26,男子登録情報!$B:$B,0))),"")</f>
        <v/>
      </c>
      <c r="H26" s="47"/>
      <c r="I26" s="58"/>
      <c r="J26" s="48"/>
      <c r="K26" s="35" t="str">
        <f t="shared" si="0"/>
        <v/>
      </c>
      <c r="L26" s="59"/>
      <c r="M26" s="35" t="s">
        <v>1275</v>
      </c>
      <c r="N26" s="59"/>
      <c r="O26" s="35" t="s">
        <v>1276</v>
      </c>
      <c r="P26" s="60"/>
      <c r="S26" s="29" t="str">
        <f t="shared" si="1"/>
        <v/>
      </c>
      <c r="T26" s="29" t="str">
        <f t="shared" si="2"/>
        <v/>
      </c>
    </row>
    <row r="27" spans="2:20" x14ac:dyDescent="0.4">
      <c r="B27" s="79">
        <v>19</v>
      </c>
      <c r="C27" s="57"/>
      <c r="D27" s="80" t="str">
        <f>IFERROR(IF($C27="","",INDEX(男子登録情報!$C:$C,MATCH($C27,男子登録情報!$B:$B,0))),"")</f>
        <v/>
      </c>
      <c r="E27" s="80" t="str">
        <f>IFERROR(IF($C27="","",INDEX(男子登録情報!$D:$D,MATCH($C27,男子登録情報!$B:$B,0))),"")</f>
        <v/>
      </c>
      <c r="F27" s="80" t="str">
        <f>IFERROR(IF($C27="","",INDEX(男子登録情報!$F:$F,MATCH($C27,男子登録情報!$B:$B,0))),"")</f>
        <v/>
      </c>
      <c r="G27" s="81" t="str">
        <f>IFERROR(IF($C27="","",INDEX(男子登録情報!#REF!,MATCH($C27,男子登録情報!$B:$B,0))),"")</f>
        <v/>
      </c>
      <c r="H27" s="47"/>
      <c r="I27" s="58"/>
      <c r="J27" s="48"/>
      <c r="K27" s="35" t="str">
        <f t="shared" si="0"/>
        <v/>
      </c>
      <c r="L27" s="59"/>
      <c r="M27" s="35" t="s">
        <v>1275</v>
      </c>
      <c r="N27" s="59"/>
      <c r="O27" s="35" t="s">
        <v>1276</v>
      </c>
      <c r="P27" s="60"/>
      <c r="S27" s="29" t="str">
        <f t="shared" si="1"/>
        <v/>
      </c>
      <c r="T27" s="29" t="str">
        <f t="shared" si="2"/>
        <v/>
      </c>
    </row>
    <row r="28" spans="2:20" x14ac:dyDescent="0.4">
      <c r="B28" s="79">
        <v>20</v>
      </c>
      <c r="C28" s="57"/>
      <c r="D28" s="80" t="str">
        <f>IFERROR(IF($C28="","",INDEX(男子登録情報!$C:$C,MATCH($C28,男子登録情報!$B:$B,0))),"")</f>
        <v/>
      </c>
      <c r="E28" s="80" t="str">
        <f>IFERROR(IF($C28="","",INDEX(男子登録情報!$D:$D,MATCH($C28,男子登録情報!$B:$B,0))),"")</f>
        <v/>
      </c>
      <c r="F28" s="80" t="str">
        <f>IFERROR(IF($C28="","",INDEX(男子登録情報!$F:$F,MATCH($C28,男子登録情報!$B:$B,0))),"")</f>
        <v/>
      </c>
      <c r="G28" s="81" t="str">
        <f>IFERROR(IF($C28="","",INDEX(男子登録情報!#REF!,MATCH($C28,男子登録情報!$B:$B,0))),"")</f>
        <v/>
      </c>
      <c r="H28" s="47"/>
      <c r="I28" s="58"/>
      <c r="J28" s="48"/>
      <c r="K28" s="35" t="str">
        <f t="shared" si="0"/>
        <v/>
      </c>
      <c r="L28" s="59"/>
      <c r="M28" s="35" t="s">
        <v>1275</v>
      </c>
      <c r="N28" s="59"/>
      <c r="O28" s="35" t="s">
        <v>1276</v>
      </c>
      <c r="P28" s="60"/>
      <c r="S28" s="29" t="str">
        <f t="shared" si="1"/>
        <v/>
      </c>
      <c r="T28" s="29" t="str">
        <f t="shared" si="2"/>
        <v/>
      </c>
    </row>
    <row r="29" spans="2:20" x14ac:dyDescent="0.4">
      <c r="B29" s="79">
        <v>21</v>
      </c>
      <c r="C29" s="57"/>
      <c r="D29" s="80" t="str">
        <f>IFERROR(IF($C29="","",INDEX(男子登録情報!$C:$C,MATCH($C29,男子登録情報!$B:$B,0))),"")</f>
        <v/>
      </c>
      <c r="E29" s="80" t="str">
        <f>IFERROR(IF($C29="","",INDEX(男子登録情報!$D:$D,MATCH($C29,男子登録情報!$B:$B,0))),"")</f>
        <v/>
      </c>
      <c r="F29" s="80" t="str">
        <f>IFERROR(IF($C29="","",INDEX(男子登録情報!$F:$F,MATCH($C29,男子登録情報!$B:$B,0))),"")</f>
        <v/>
      </c>
      <c r="G29" s="81" t="str">
        <f>IFERROR(IF($C29="","",INDEX(男子登録情報!#REF!,MATCH($C29,男子登録情報!$B:$B,0))),"")</f>
        <v/>
      </c>
      <c r="H29" s="47"/>
      <c r="I29" s="58"/>
      <c r="J29" s="48"/>
      <c r="K29" s="35" t="str">
        <f t="shared" si="0"/>
        <v/>
      </c>
      <c r="L29" s="59"/>
      <c r="M29" s="35" t="s">
        <v>1275</v>
      </c>
      <c r="N29" s="59"/>
      <c r="O29" s="35" t="s">
        <v>1276</v>
      </c>
      <c r="P29" s="60"/>
      <c r="S29" s="29" t="str">
        <f t="shared" si="1"/>
        <v/>
      </c>
      <c r="T29" s="29" t="str">
        <f t="shared" si="2"/>
        <v/>
      </c>
    </row>
    <row r="30" spans="2:20" x14ac:dyDescent="0.4">
      <c r="B30" s="79">
        <v>22</v>
      </c>
      <c r="C30" s="57"/>
      <c r="D30" s="80" t="str">
        <f>IFERROR(IF($C30="","",INDEX(男子登録情報!$C:$C,MATCH($C30,男子登録情報!$B:$B,0))),"")</f>
        <v/>
      </c>
      <c r="E30" s="80" t="str">
        <f>IFERROR(IF($C30="","",INDEX(男子登録情報!$D:$D,MATCH($C30,男子登録情報!$B:$B,0))),"")</f>
        <v/>
      </c>
      <c r="F30" s="80" t="str">
        <f>IFERROR(IF($C30="","",INDEX(男子登録情報!$F:$F,MATCH($C30,男子登録情報!$B:$B,0))),"")</f>
        <v/>
      </c>
      <c r="G30" s="81" t="str">
        <f>IFERROR(IF($C30="","",INDEX(男子登録情報!#REF!,MATCH($C30,男子登録情報!$B:$B,0))),"")</f>
        <v/>
      </c>
      <c r="H30" s="47"/>
      <c r="I30" s="58"/>
      <c r="J30" s="48"/>
      <c r="K30" s="35" t="str">
        <f t="shared" si="0"/>
        <v/>
      </c>
      <c r="L30" s="59"/>
      <c r="M30" s="35" t="s">
        <v>1275</v>
      </c>
      <c r="N30" s="59"/>
      <c r="O30" s="35" t="s">
        <v>1276</v>
      </c>
      <c r="P30" s="60"/>
      <c r="S30" s="29" t="str">
        <f t="shared" si="1"/>
        <v/>
      </c>
      <c r="T30" s="29" t="str">
        <f t="shared" si="2"/>
        <v/>
      </c>
    </row>
    <row r="31" spans="2:20" x14ac:dyDescent="0.4">
      <c r="B31" s="79">
        <v>23</v>
      </c>
      <c r="C31" s="57"/>
      <c r="D31" s="80" t="str">
        <f>IFERROR(IF($C31="","",INDEX(男子登録情報!$C:$C,MATCH($C31,男子登録情報!$B:$B,0))),"")</f>
        <v/>
      </c>
      <c r="E31" s="80" t="str">
        <f>IFERROR(IF($C31="","",INDEX(男子登録情報!$D:$D,MATCH($C31,男子登録情報!$B:$B,0))),"")</f>
        <v/>
      </c>
      <c r="F31" s="80" t="str">
        <f>IFERROR(IF($C31="","",INDEX(男子登録情報!$F:$F,MATCH($C31,男子登録情報!$B:$B,0))),"")</f>
        <v/>
      </c>
      <c r="G31" s="81" t="str">
        <f>IFERROR(IF($C31="","",INDEX(男子登録情報!#REF!,MATCH($C31,男子登録情報!$B:$B,0))),"")</f>
        <v/>
      </c>
      <c r="H31" s="47"/>
      <c r="I31" s="58"/>
      <c r="J31" s="48"/>
      <c r="K31" s="35" t="str">
        <f t="shared" si="0"/>
        <v/>
      </c>
      <c r="L31" s="59"/>
      <c r="M31" s="35" t="s">
        <v>1275</v>
      </c>
      <c r="N31" s="59"/>
      <c r="O31" s="35" t="s">
        <v>1276</v>
      </c>
      <c r="P31" s="60"/>
      <c r="S31" s="29" t="str">
        <f t="shared" si="1"/>
        <v/>
      </c>
      <c r="T31" s="29" t="str">
        <f t="shared" si="2"/>
        <v/>
      </c>
    </row>
    <row r="32" spans="2:20" x14ac:dyDescent="0.4">
      <c r="B32" s="79">
        <v>24</v>
      </c>
      <c r="C32" s="57"/>
      <c r="D32" s="80" t="str">
        <f>IFERROR(IF($C32="","",INDEX(男子登録情報!$C:$C,MATCH($C32,男子登録情報!$B:$B,0))),"")</f>
        <v/>
      </c>
      <c r="E32" s="80" t="str">
        <f>IFERROR(IF($C32="","",INDEX(男子登録情報!$D:$D,MATCH($C32,男子登録情報!$B:$B,0))),"")</f>
        <v/>
      </c>
      <c r="F32" s="80" t="str">
        <f>IFERROR(IF($C32="","",INDEX(男子登録情報!$F:$F,MATCH($C32,男子登録情報!$B:$B,0))),"")</f>
        <v/>
      </c>
      <c r="G32" s="81" t="str">
        <f>IFERROR(IF($C32="","",INDEX(男子登録情報!#REF!,MATCH($C32,男子登録情報!$B:$B,0))),"")</f>
        <v/>
      </c>
      <c r="H32" s="47"/>
      <c r="I32" s="58"/>
      <c r="J32" s="48"/>
      <c r="K32" s="35" t="str">
        <f t="shared" si="0"/>
        <v/>
      </c>
      <c r="L32" s="59"/>
      <c r="M32" s="35" t="s">
        <v>1275</v>
      </c>
      <c r="N32" s="59"/>
      <c r="O32" s="35" t="s">
        <v>1276</v>
      </c>
      <c r="P32" s="60"/>
      <c r="S32" s="29" t="str">
        <f t="shared" si="1"/>
        <v/>
      </c>
      <c r="T32" s="29" t="str">
        <f t="shared" si="2"/>
        <v/>
      </c>
    </row>
    <row r="33" spans="2:20" x14ac:dyDescent="0.4">
      <c r="B33" s="79">
        <v>25</v>
      </c>
      <c r="C33" s="57"/>
      <c r="D33" s="80" t="str">
        <f>IFERROR(IF($C33="","",INDEX(男子登録情報!$C:$C,MATCH($C33,男子登録情報!$B:$B,0))),"")</f>
        <v/>
      </c>
      <c r="E33" s="80" t="str">
        <f>IFERROR(IF($C33="","",INDEX(男子登録情報!$D:$D,MATCH($C33,男子登録情報!$B:$B,0))),"")</f>
        <v/>
      </c>
      <c r="F33" s="80" t="str">
        <f>IFERROR(IF($C33="","",INDEX(男子登録情報!$F:$F,MATCH($C33,男子登録情報!$B:$B,0))),"")</f>
        <v/>
      </c>
      <c r="G33" s="81" t="str">
        <f>IFERROR(IF($C33="","",INDEX(男子登録情報!#REF!,MATCH($C33,男子登録情報!$B:$B,0))),"")</f>
        <v/>
      </c>
      <c r="H33" s="47"/>
      <c r="I33" s="58"/>
      <c r="J33" s="48"/>
      <c r="K33" s="35" t="str">
        <f t="shared" si="0"/>
        <v/>
      </c>
      <c r="L33" s="59"/>
      <c r="M33" s="35" t="s">
        <v>1275</v>
      </c>
      <c r="N33" s="59"/>
      <c r="O33" s="35" t="s">
        <v>1276</v>
      </c>
      <c r="P33" s="60"/>
      <c r="S33" s="29" t="str">
        <f t="shared" si="1"/>
        <v/>
      </c>
      <c r="T33" s="29" t="str">
        <f t="shared" si="2"/>
        <v/>
      </c>
    </row>
    <row r="34" spans="2:20" x14ac:dyDescent="0.4">
      <c r="B34" s="79">
        <v>26</v>
      </c>
      <c r="C34" s="57"/>
      <c r="D34" s="80" t="str">
        <f>IFERROR(IF($C34="","",INDEX(男子登録情報!$C:$C,MATCH($C34,男子登録情報!$B:$B,0))),"")</f>
        <v/>
      </c>
      <c r="E34" s="80" t="str">
        <f>IFERROR(IF($C34="","",INDEX(男子登録情報!$D:$D,MATCH($C34,男子登録情報!$B:$B,0))),"")</f>
        <v/>
      </c>
      <c r="F34" s="80" t="str">
        <f>IFERROR(IF($C34="","",INDEX(男子登録情報!$F:$F,MATCH($C34,男子登録情報!$B:$B,0))),"")</f>
        <v/>
      </c>
      <c r="G34" s="81" t="str">
        <f>IFERROR(IF($C34="","",INDEX(男子登録情報!#REF!,MATCH($C34,男子登録情報!$B:$B,0))),"")</f>
        <v/>
      </c>
      <c r="H34" s="47"/>
      <c r="I34" s="58"/>
      <c r="J34" s="48"/>
      <c r="K34" s="35" t="str">
        <f t="shared" si="0"/>
        <v/>
      </c>
      <c r="L34" s="59"/>
      <c r="M34" s="35" t="s">
        <v>1275</v>
      </c>
      <c r="N34" s="59"/>
      <c r="O34" s="35" t="s">
        <v>1276</v>
      </c>
      <c r="P34" s="60"/>
      <c r="S34" s="29" t="str">
        <f t="shared" si="1"/>
        <v/>
      </c>
      <c r="T34" s="29" t="str">
        <f t="shared" si="2"/>
        <v/>
      </c>
    </row>
    <row r="35" spans="2:20" x14ac:dyDescent="0.4">
      <c r="B35" s="79">
        <v>27</v>
      </c>
      <c r="C35" s="57"/>
      <c r="D35" s="80" t="str">
        <f>IFERROR(IF($C35="","",INDEX(男子登録情報!$C:$C,MATCH($C35,男子登録情報!$B:$B,0))),"")</f>
        <v/>
      </c>
      <c r="E35" s="80" t="str">
        <f>IFERROR(IF($C35="","",INDEX(男子登録情報!$D:$D,MATCH($C35,男子登録情報!$B:$B,0))),"")</f>
        <v/>
      </c>
      <c r="F35" s="80" t="str">
        <f>IFERROR(IF($C35="","",INDEX(男子登録情報!$F:$F,MATCH($C35,男子登録情報!$B:$B,0))),"")</f>
        <v/>
      </c>
      <c r="G35" s="81" t="str">
        <f>IFERROR(IF($C35="","",INDEX(男子登録情報!#REF!,MATCH($C35,男子登録情報!$B:$B,0))),"")</f>
        <v/>
      </c>
      <c r="H35" s="47"/>
      <c r="I35" s="58"/>
      <c r="J35" s="48"/>
      <c r="K35" s="35" t="str">
        <f t="shared" si="0"/>
        <v/>
      </c>
      <c r="L35" s="59"/>
      <c r="M35" s="35" t="s">
        <v>1275</v>
      </c>
      <c r="N35" s="59"/>
      <c r="O35" s="35" t="s">
        <v>1276</v>
      </c>
      <c r="P35" s="60"/>
      <c r="S35" s="29" t="str">
        <f t="shared" si="1"/>
        <v/>
      </c>
      <c r="T35" s="29" t="str">
        <f t="shared" si="2"/>
        <v/>
      </c>
    </row>
    <row r="36" spans="2:20" x14ac:dyDescent="0.4">
      <c r="B36" s="79">
        <v>28</v>
      </c>
      <c r="C36" s="57"/>
      <c r="D36" s="80" t="str">
        <f>IFERROR(IF($C36="","",INDEX(男子登録情報!$C:$C,MATCH($C36,男子登録情報!$B:$B,0))),"")</f>
        <v/>
      </c>
      <c r="E36" s="80" t="str">
        <f>IFERROR(IF($C36="","",INDEX(男子登録情報!$D:$D,MATCH($C36,男子登録情報!$B:$B,0))),"")</f>
        <v/>
      </c>
      <c r="F36" s="80" t="str">
        <f>IFERROR(IF($C36="","",INDEX(男子登録情報!$F:$F,MATCH($C36,男子登録情報!$B:$B,0))),"")</f>
        <v/>
      </c>
      <c r="G36" s="81" t="str">
        <f>IFERROR(IF($C36="","",INDEX(男子登録情報!#REF!,MATCH($C36,男子登録情報!$B:$B,0))),"")</f>
        <v/>
      </c>
      <c r="H36" s="47"/>
      <c r="I36" s="58"/>
      <c r="J36" s="48"/>
      <c r="K36" s="35" t="str">
        <f t="shared" si="0"/>
        <v/>
      </c>
      <c r="L36" s="59"/>
      <c r="M36" s="35" t="s">
        <v>1275</v>
      </c>
      <c r="N36" s="59"/>
      <c r="O36" s="35" t="s">
        <v>1276</v>
      </c>
      <c r="P36" s="60"/>
      <c r="S36" s="29" t="str">
        <f t="shared" si="1"/>
        <v/>
      </c>
      <c r="T36" s="29" t="str">
        <f t="shared" si="2"/>
        <v/>
      </c>
    </row>
    <row r="37" spans="2:20" x14ac:dyDescent="0.4">
      <c r="B37" s="79">
        <v>29</v>
      </c>
      <c r="C37" s="57"/>
      <c r="D37" s="80" t="str">
        <f>IFERROR(IF($C37="","",INDEX(男子登録情報!$C:$C,MATCH($C37,男子登録情報!$B:$B,0))),"")</f>
        <v/>
      </c>
      <c r="E37" s="80" t="str">
        <f>IFERROR(IF($C37="","",INDEX(男子登録情報!$D:$D,MATCH($C37,男子登録情報!$B:$B,0))),"")</f>
        <v/>
      </c>
      <c r="F37" s="80" t="str">
        <f>IFERROR(IF($C37="","",INDEX(男子登録情報!$F:$F,MATCH($C37,男子登録情報!$B:$B,0))),"")</f>
        <v/>
      </c>
      <c r="G37" s="81" t="str">
        <f>IFERROR(IF($C37="","",INDEX(男子登録情報!#REF!,MATCH($C37,男子登録情報!$B:$B,0))),"")</f>
        <v/>
      </c>
      <c r="H37" s="47"/>
      <c r="I37" s="58"/>
      <c r="J37" s="48"/>
      <c r="K37" s="35" t="str">
        <f t="shared" si="0"/>
        <v/>
      </c>
      <c r="L37" s="59"/>
      <c r="M37" s="35" t="s">
        <v>1275</v>
      </c>
      <c r="N37" s="59"/>
      <c r="O37" s="35" t="s">
        <v>1276</v>
      </c>
      <c r="P37" s="60"/>
      <c r="S37" s="29" t="str">
        <f t="shared" si="1"/>
        <v/>
      </c>
      <c r="T37" s="29" t="str">
        <f t="shared" si="2"/>
        <v/>
      </c>
    </row>
    <row r="38" spans="2:20" ht="19.5" thickBot="1" x14ac:dyDescent="0.45">
      <c r="B38" s="82">
        <v>30</v>
      </c>
      <c r="C38" s="61"/>
      <c r="D38" s="83" t="str">
        <f>IFERROR(IF($C38="","",INDEX(男子登録情報!$C:$C,MATCH($C38,男子登録情報!$B:$B,0))),"")</f>
        <v/>
      </c>
      <c r="E38" s="83" t="str">
        <f>IFERROR(IF($C38="","",INDEX(男子登録情報!$D:$D,MATCH($C38,男子登録情報!$B:$B,0))),"")</f>
        <v/>
      </c>
      <c r="F38" s="83" t="str">
        <f>IFERROR(IF($C38="","",INDEX(男子登録情報!$F:$F,MATCH($C38,男子登録情報!$B:$B,0))),"")</f>
        <v/>
      </c>
      <c r="G38" s="84" t="str">
        <f>IFERROR(IF($C38="","",INDEX(男子登録情報!#REF!,MATCH($C38,男子登録情報!$B:$B,0))),"")</f>
        <v/>
      </c>
      <c r="H38" s="62"/>
      <c r="I38" s="63"/>
      <c r="J38" s="64"/>
      <c r="K38" s="85" t="str">
        <f t="shared" si="0"/>
        <v/>
      </c>
      <c r="L38" s="65"/>
      <c r="M38" s="85" t="s">
        <v>1275</v>
      </c>
      <c r="N38" s="65"/>
      <c r="O38" s="85" t="s">
        <v>1276</v>
      </c>
      <c r="P38" s="66"/>
      <c r="S38" s="30" t="str">
        <f t="shared" si="1"/>
        <v/>
      </c>
      <c r="T38" s="30" t="str">
        <f t="shared" si="2"/>
        <v/>
      </c>
    </row>
    <row r="39" spans="2:20" x14ac:dyDescent="0.4"/>
  </sheetData>
  <sheetProtection algorithmName="SHA-512" hashValue="3w63K21zXEFIy4LWPaHJTIQ3C93Ofjdk6pnaHAMdyo2zUENWp8yK5geLipmONW/CpvsRrFkQ7TF1/fq5hS3uEA==" saltValue="rnqJFuFQEgzQ3IqWaZx/zw==" spinCount="100000" sheet="1" objects="1" scenarios="1" selectLockedCells="1"/>
  <mergeCells count="18">
    <mergeCell ref="B1:P1"/>
    <mergeCell ref="H7:H8"/>
    <mergeCell ref="I7:P7"/>
    <mergeCell ref="H5:P5"/>
    <mergeCell ref="H4:P4"/>
    <mergeCell ref="I3:P3"/>
    <mergeCell ref="I2:P2"/>
    <mergeCell ref="B2:F2"/>
    <mergeCell ref="B4:F4"/>
    <mergeCell ref="B5:E5"/>
    <mergeCell ref="G7:G8"/>
    <mergeCell ref="B7:B8"/>
    <mergeCell ref="J8:P8"/>
    <mergeCell ref="C7:C8"/>
    <mergeCell ref="D7:D8"/>
    <mergeCell ref="E7:E8"/>
    <mergeCell ref="F7:F8"/>
    <mergeCell ref="B3:F3"/>
  </mergeCells>
  <phoneticPr fontId="2"/>
  <conditionalFormatting sqref="C9:C38 H9:J38 L9:L38 N9:N38 P9:P38">
    <cfRule type="cellIs" dxfId="25" priority="1" operator="notEqual">
      <formula>""</formula>
    </cfRule>
  </conditionalFormatting>
  <conditionalFormatting sqref="C10:C38">
    <cfRule type="expression" dxfId="24" priority="8">
      <formula>$C9&lt;&gt;""</formula>
    </cfRule>
  </conditionalFormatting>
  <conditionalFormatting sqref="H9:H38">
    <cfRule type="expression" dxfId="23" priority="7">
      <formula>$C9&lt;&gt;""</formula>
    </cfRule>
  </conditionalFormatting>
  <conditionalFormatting sqref="I9:I38">
    <cfRule type="expression" dxfId="22" priority="2">
      <formula>$H9&lt;&gt;""</formula>
    </cfRule>
  </conditionalFormatting>
  <conditionalFormatting sqref="J9:J38">
    <cfRule type="expression" dxfId="21" priority="4">
      <formula>$I9="ハーフマラソン"</formula>
    </cfRule>
  </conditionalFormatting>
  <conditionalFormatting sqref="L9:L38 N9:N38">
    <cfRule type="expression" dxfId="20" priority="5">
      <formula>$I9&lt;&gt;""</formula>
    </cfRule>
  </conditionalFormatting>
  <conditionalFormatting sqref="P9:P38">
    <cfRule type="expression" dxfId="19" priority="3">
      <formula>AND($I9&lt;&gt;"ハーフマラソン",$I9&lt;&gt;"")</formula>
    </cfRule>
  </conditionalFormatting>
  <dataValidations count="6">
    <dataValidation type="list" imeMode="disabled" allowBlank="1" showInputMessage="1" showErrorMessage="1" errorTitle="エラー" error="リストから種目を選択してください" sqref="H9:H38" xr:uid="{00000000-0002-0000-0700-000000000000}">
      <formula1>オープン男子</formula1>
    </dataValidation>
    <dataValidation type="list" imeMode="disabled" allowBlank="1" showInputMessage="1" showErrorMessage="1" errorTitle="エラー" error="正しい種目を選択してください" sqref="I9:I38" xr:uid="{00000000-0002-0000-0700-000001000000}">
      <formula1>男子リスト</formula1>
    </dataValidation>
    <dataValidation type="custom" imeMode="disabled" allowBlank="1" showInputMessage="1" showErrorMessage="1" errorTitle="エラー" error="上の欄から順に登録番号を入力してください" sqref="C9:C38" xr:uid="{00000000-0002-0000-0700-000002000000}">
      <formula1>$T9=""</formula1>
    </dataValidation>
    <dataValidation type="whole" imeMode="disabled" operator="lessThanOrEqual" allowBlank="1" showInputMessage="1" showErrorMessage="1" errorTitle="エラー" error="正しい記録を入力してください" sqref="L9:L38 N9:N38" xr:uid="{00000000-0002-0000-0700-000003000000}">
      <formula1>59</formula1>
    </dataValidation>
    <dataValidation type="whole" imeMode="disabled" operator="lessThanOrEqual" allowBlank="1" showInputMessage="1" showErrorMessage="1" errorTitle="エラー" error="正しい記録を入力してください" sqref="P9:P38" xr:uid="{00000000-0002-0000-0700-000004000000}">
      <formula1>99</formula1>
    </dataValidation>
    <dataValidation imeMode="disabled" allowBlank="1" showInputMessage="1" showErrorMessage="1" sqref="J9:J38" xr:uid="{00000000-0002-0000-0700-000005000000}"/>
  </dataValidations>
  <printOptions horizontalCentered="1"/>
  <pageMargins left="0.7" right="0.7" top="0.75" bottom="0.75" header="0.3" footer="0.3"/>
  <pageSetup paperSize="9" scale="56" fitToHeight="0" orientation="portrait" r:id="rId1"/>
  <colBreaks count="1" manualBreakCount="1">
    <brk id="16"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72"/>
  <sheetViews>
    <sheetView zoomScaleNormal="100" workbookViewId="0">
      <selection activeCell="B7" sqref="B7:P8"/>
    </sheetView>
  </sheetViews>
  <sheetFormatPr defaultColWidth="0" defaultRowHeight="18.75" zeroHeight="1" x14ac:dyDescent="0.4"/>
  <cols>
    <col min="1" max="1" width="8.625" style="13" customWidth="1"/>
    <col min="2" max="2" width="12.375" style="13" bestFit="1" customWidth="1"/>
    <col min="3" max="3" width="14.375" style="13" bestFit="1" customWidth="1"/>
    <col min="4" max="4" width="10.375" style="13" bestFit="1" customWidth="1"/>
    <col min="5" max="5" width="9" style="13" bestFit="1" customWidth="1"/>
    <col min="6" max="6" width="8.5" style="13" bestFit="1" customWidth="1"/>
    <col min="7" max="7" width="6.375" style="13" customWidth="1"/>
    <col min="8" max="8" width="12.375" style="13" bestFit="1" customWidth="1"/>
    <col min="9" max="9" width="3.125" style="13" bestFit="1" customWidth="1"/>
    <col min="10" max="10" width="4.875" style="13" bestFit="1" customWidth="1"/>
    <col min="11" max="11" width="3.125" style="13" bestFit="1" customWidth="1"/>
    <col min="12" max="12" width="3" style="13" bestFit="1" customWidth="1"/>
    <col min="13" max="13" width="3.125" style="13" bestFit="1" customWidth="1"/>
    <col min="14" max="14" width="3" style="13" bestFit="1" customWidth="1"/>
    <col min="15" max="15" width="3.125" style="13" bestFit="1" customWidth="1"/>
    <col min="16" max="16" width="8.625" style="13" customWidth="1"/>
    <col min="17" max="19" width="8.625" style="13" hidden="1" customWidth="1"/>
    <col min="20" max="16384" width="8.625" style="13" hidden="1"/>
  </cols>
  <sheetData>
    <row r="1" spans="2:18" ht="24.75" thickBot="1" x14ac:dyDescent="0.45">
      <c r="B1" s="244" t="str">
        <f>編集用!$D$2&amp;" ロードの部　対校の部"</f>
        <v>第102回関西学生陸上競技対校選手権大会 ロードの部　対校の部</v>
      </c>
      <c r="C1" s="244"/>
      <c r="D1" s="244"/>
      <c r="E1" s="244"/>
      <c r="F1" s="244"/>
      <c r="G1" s="244"/>
      <c r="H1" s="244"/>
      <c r="I1" s="244"/>
      <c r="J1" s="244"/>
      <c r="K1" s="244"/>
      <c r="L1" s="244"/>
      <c r="M1" s="244"/>
      <c r="N1" s="244"/>
      <c r="O1" s="244"/>
    </row>
    <row r="2" spans="2:18" ht="19.5" thickBot="1" x14ac:dyDescent="0.45">
      <c r="B2" s="137" t="s">
        <v>1265</v>
      </c>
      <c r="C2" s="138"/>
      <c r="D2" s="138"/>
      <c r="E2" s="36" t="s">
        <v>1266</v>
      </c>
      <c r="F2" s="207" t="s">
        <v>1365</v>
      </c>
      <c r="G2" s="208"/>
      <c r="H2" s="138" t="s">
        <v>1122</v>
      </c>
      <c r="I2" s="138"/>
      <c r="J2" s="138"/>
      <c r="K2" s="138"/>
      <c r="L2" s="138"/>
      <c r="M2" s="138"/>
      <c r="N2" s="138"/>
      <c r="O2" s="139"/>
    </row>
    <row r="3" spans="2:18" ht="20.25" thickTop="1" thickBot="1" x14ac:dyDescent="0.45">
      <c r="B3" s="209" t="str">
        <f>IF(申込書!$D$3="","",申込書!$D$3)</f>
        <v/>
      </c>
      <c r="C3" s="210"/>
      <c r="D3" s="210"/>
      <c r="E3" s="27" t="s">
        <v>1391</v>
      </c>
      <c r="F3" s="205" t="str">
        <f>SUM($R$8:$R$10)&amp;"名"</f>
        <v>0名</v>
      </c>
      <c r="G3" s="206"/>
      <c r="H3" s="203" t="str">
        <f>IF(申込書!$D$8="","",申込書!$D$8)</f>
        <v/>
      </c>
      <c r="I3" s="203"/>
      <c r="J3" s="203"/>
      <c r="K3" s="203"/>
      <c r="L3" s="203"/>
      <c r="M3" s="203"/>
      <c r="N3" s="203"/>
      <c r="O3" s="204"/>
    </row>
    <row r="4" spans="2:18" ht="19.5" thickBot="1" x14ac:dyDescent="0.45">
      <c r="B4" s="137" t="s">
        <v>1268</v>
      </c>
      <c r="C4" s="138"/>
      <c r="D4" s="138"/>
      <c r="E4" s="207" t="s">
        <v>1121</v>
      </c>
      <c r="F4" s="208"/>
      <c r="G4" s="138" t="s">
        <v>1123</v>
      </c>
      <c r="H4" s="138"/>
      <c r="I4" s="138"/>
      <c r="J4" s="138"/>
      <c r="K4" s="138"/>
      <c r="L4" s="138"/>
      <c r="M4" s="138"/>
      <c r="N4" s="138"/>
      <c r="O4" s="139"/>
    </row>
    <row r="5" spans="2:18" ht="20.25" thickTop="1" thickBot="1" x14ac:dyDescent="0.45">
      <c r="B5" s="201" t="str">
        <f>IF(申込書!$C$6="","",申込書!$C$6)</f>
        <v/>
      </c>
      <c r="C5" s="196"/>
      <c r="D5" s="33" t="s">
        <v>1269</v>
      </c>
      <c r="E5" s="211" t="str">
        <f>IF(申込書!$B$8="","",申込書!$B$8)</f>
        <v/>
      </c>
      <c r="F5" s="212"/>
      <c r="G5" s="213" t="str">
        <f>IF(申込書!$B$10="","",申込書!$B$10)</f>
        <v/>
      </c>
      <c r="H5" s="213"/>
      <c r="I5" s="213"/>
      <c r="J5" s="213"/>
      <c r="K5" s="213"/>
      <c r="L5" s="213"/>
      <c r="M5" s="213"/>
      <c r="N5" s="213"/>
      <c r="O5" s="214"/>
    </row>
    <row r="6" spans="2:18" ht="19.5" thickBot="1" x14ac:dyDescent="0.45"/>
    <row r="7" spans="2:18" ht="19.5" thickBot="1" x14ac:dyDescent="0.45">
      <c r="B7" s="241" t="s">
        <v>1336</v>
      </c>
      <c r="C7" s="242"/>
      <c r="D7" s="242"/>
      <c r="E7" s="242"/>
      <c r="F7" s="242"/>
      <c r="G7" s="242"/>
      <c r="H7" s="242"/>
      <c r="I7" s="242"/>
      <c r="J7" s="242"/>
      <c r="K7" s="242"/>
      <c r="L7" s="242"/>
      <c r="M7" s="242"/>
      <c r="N7" s="242"/>
      <c r="O7" s="243"/>
      <c r="R7" s="31" t="s">
        <v>1279</v>
      </c>
    </row>
    <row r="8" spans="2:18" x14ac:dyDescent="0.4">
      <c r="B8" s="28" t="s">
        <v>1319</v>
      </c>
      <c r="C8" s="21" t="s">
        <v>1263</v>
      </c>
      <c r="D8" s="23" t="s">
        <v>1281</v>
      </c>
      <c r="E8" s="41"/>
      <c r="F8" s="23" t="s">
        <v>1321</v>
      </c>
      <c r="G8" s="42"/>
      <c r="H8" s="20" t="s">
        <v>1274</v>
      </c>
      <c r="I8" s="189" t="str">
        <f>IFERROR(INDEX(女子登録情報!$C:$C,MATCH(女子対校の部申込!$G$8,女子登録情報!$A:$A,0)),"")</f>
        <v/>
      </c>
      <c r="J8" s="194"/>
      <c r="K8" s="194"/>
      <c r="L8" s="194"/>
      <c r="M8" s="194"/>
      <c r="N8" s="194"/>
      <c r="O8" s="190"/>
      <c r="R8" s="29" t="str">
        <f>IF($G$8="","",1)</f>
        <v/>
      </c>
    </row>
    <row r="9" spans="2:18" ht="19.5" thickBot="1" x14ac:dyDescent="0.45">
      <c r="B9" s="16" t="s">
        <v>1120</v>
      </c>
      <c r="C9" s="34" t="str">
        <f>IFERROR(INDEX(女子登録情報!$D:$D,MATCH(女子対校の部申込!$G$8,女子登録情報!$A:$A,0)),"")</f>
        <v/>
      </c>
      <c r="D9" s="16" t="s">
        <v>1272</v>
      </c>
      <c r="E9" s="33" t="str">
        <f>IFERROR(INDEX(女子登録情報!$E:$E,MATCH(女子対校の部申込!$G$8,女子登録情報!$A:$A,0)),"")</f>
        <v/>
      </c>
      <c r="F9" s="16" t="s">
        <v>1273</v>
      </c>
      <c r="G9" s="34" t="str">
        <f>IFERROR(INDEX(女子登録情報!$G:$G,MATCH(女子対校の部申込!$G$8,女子登録情報!$A:$A,0)),"")</f>
        <v/>
      </c>
      <c r="H9" s="16" t="s">
        <v>1292</v>
      </c>
      <c r="I9" s="238" t="str">
        <f>IFERROR(INDEX(女子登録情報!$P:$P,MATCH(女子対校の部申込!$G$8,女子登録情報!$A:$A,0)),"")</f>
        <v/>
      </c>
      <c r="J9" s="239"/>
      <c r="K9" s="239"/>
      <c r="L9" s="239"/>
      <c r="M9" s="239"/>
      <c r="N9" s="239"/>
      <c r="O9" s="240"/>
      <c r="R9" s="29" t="str">
        <f>IF($G$30="","",1)</f>
        <v/>
      </c>
    </row>
    <row r="10" spans="2:18" ht="19.5" thickBot="1" x14ac:dyDescent="0.45">
      <c r="B10" s="186" t="s">
        <v>1335</v>
      </c>
      <c r="C10" s="187"/>
      <c r="D10" s="187"/>
      <c r="E10" s="187"/>
      <c r="F10" s="187"/>
      <c r="G10" s="187"/>
      <c r="H10" s="187"/>
      <c r="I10" s="187"/>
      <c r="J10" s="187"/>
      <c r="K10" s="187"/>
      <c r="L10" s="187"/>
      <c r="M10" s="187"/>
      <c r="N10" s="187"/>
      <c r="O10" s="198"/>
      <c r="R10" s="30" t="str">
        <f>IF($G$52="","",1)</f>
        <v/>
      </c>
    </row>
    <row r="11" spans="2:18" x14ac:dyDescent="0.4">
      <c r="B11" s="24" t="s">
        <v>1329</v>
      </c>
      <c r="C11" s="43"/>
      <c r="D11" s="15" t="s">
        <v>1337</v>
      </c>
      <c r="E11" s="130" t="str">
        <f>IFERROR(INDEX(リスト!$T:$T,MATCH($C$11,リスト!$Q:$Q,0)),"")</f>
        <v/>
      </c>
      <c r="F11" s="130"/>
      <c r="G11" s="131"/>
      <c r="H11" s="24" t="s">
        <v>1330</v>
      </c>
      <c r="I11" s="44"/>
      <c r="J11" s="14" t="str">
        <f>IF($C$11="ハーフマラソン","時間","")</f>
        <v/>
      </c>
      <c r="K11" s="45"/>
      <c r="L11" s="14" t="s">
        <v>1275</v>
      </c>
      <c r="M11" s="45"/>
      <c r="N11" s="14" t="s">
        <v>1276</v>
      </c>
      <c r="O11" s="46"/>
    </row>
    <row r="12" spans="2:18" x14ac:dyDescent="0.4">
      <c r="B12" s="25" t="s">
        <v>1346</v>
      </c>
      <c r="C12" s="173"/>
      <c r="D12" s="174"/>
      <c r="E12" s="174"/>
      <c r="F12" s="174"/>
      <c r="G12" s="175"/>
      <c r="H12" s="25" t="s">
        <v>1333</v>
      </c>
      <c r="I12" s="174"/>
      <c r="J12" s="174"/>
      <c r="K12" s="174"/>
      <c r="L12" s="174"/>
      <c r="M12" s="176"/>
      <c r="N12" s="174"/>
      <c r="O12" s="32" t="s">
        <v>1334</v>
      </c>
    </row>
    <row r="13" spans="2:18" ht="19.5" thickBot="1" x14ac:dyDescent="0.45">
      <c r="B13" s="26" t="s">
        <v>1338</v>
      </c>
      <c r="C13" s="177"/>
      <c r="D13" s="178"/>
      <c r="E13" s="178"/>
      <c r="F13" s="178"/>
      <c r="G13" s="179"/>
      <c r="H13" s="26" t="s">
        <v>1339</v>
      </c>
      <c r="I13" s="178"/>
      <c r="J13" s="178"/>
      <c r="K13" s="33" t="s">
        <v>1340</v>
      </c>
      <c r="L13" s="40"/>
      <c r="M13" s="33" t="s">
        <v>1342</v>
      </c>
      <c r="N13" s="40"/>
      <c r="O13" s="34" t="s">
        <v>1341</v>
      </c>
    </row>
    <row r="14" spans="2:18" ht="19.5" thickBot="1" x14ac:dyDescent="0.45">
      <c r="B14" s="186" t="s">
        <v>1360</v>
      </c>
      <c r="C14" s="187"/>
      <c r="D14" s="187"/>
      <c r="E14" s="187"/>
      <c r="F14" s="187"/>
      <c r="G14" s="187"/>
      <c r="H14" s="187"/>
      <c r="I14" s="187"/>
      <c r="J14" s="187"/>
      <c r="K14" s="187"/>
      <c r="L14" s="187"/>
      <c r="M14" s="187"/>
      <c r="N14" s="188" t="s">
        <v>1359</v>
      </c>
      <c r="O14" s="134"/>
    </row>
    <row r="15" spans="2:18" x14ac:dyDescent="0.4">
      <c r="B15" s="15" t="s">
        <v>1347</v>
      </c>
      <c r="C15" s="182" t="s">
        <v>1406</v>
      </c>
      <c r="D15" s="183"/>
      <c r="E15" s="183"/>
      <c r="F15" s="183"/>
      <c r="G15" s="183"/>
      <c r="H15" s="183"/>
      <c r="I15" s="169"/>
      <c r="J15" s="169"/>
      <c r="K15" s="169"/>
      <c r="L15" s="170" t="s">
        <v>1361</v>
      </c>
      <c r="M15" s="148"/>
      <c r="N15" s="171"/>
      <c r="O15" s="172"/>
    </row>
    <row r="16" spans="2:18" x14ac:dyDescent="0.4">
      <c r="B16" s="234" t="s">
        <v>1348</v>
      </c>
      <c r="C16" s="199" t="s">
        <v>1351</v>
      </c>
      <c r="D16" s="181"/>
      <c r="E16" s="181"/>
      <c r="F16" s="181"/>
      <c r="G16" s="181"/>
      <c r="H16" s="181"/>
      <c r="I16" s="181"/>
      <c r="J16" s="181"/>
      <c r="K16" s="181"/>
      <c r="L16" s="181"/>
      <c r="M16" s="200"/>
      <c r="N16" s="173"/>
      <c r="O16" s="175"/>
    </row>
    <row r="17" spans="2:15" x14ac:dyDescent="0.4">
      <c r="B17" s="234"/>
      <c r="C17" s="180"/>
      <c r="D17" s="181"/>
      <c r="E17" s="181"/>
      <c r="F17" s="181"/>
      <c r="G17" s="181"/>
      <c r="H17" s="181"/>
      <c r="I17" s="181"/>
      <c r="J17" s="181"/>
      <c r="K17" s="181"/>
      <c r="L17" s="181"/>
      <c r="M17" s="200"/>
      <c r="N17" s="173"/>
      <c r="O17" s="175"/>
    </row>
    <row r="18" spans="2:15" ht="18" customHeight="1" x14ac:dyDescent="0.4">
      <c r="B18" s="235" t="s">
        <v>1349</v>
      </c>
      <c r="C18" s="199" t="s">
        <v>1350</v>
      </c>
      <c r="D18" s="181"/>
      <c r="E18" s="181"/>
      <c r="F18" s="181"/>
      <c r="G18" s="181"/>
      <c r="H18" s="181"/>
      <c r="I18" s="181"/>
      <c r="J18" s="181"/>
      <c r="K18" s="181"/>
      <c r="L18" s="181"/>
      <c r="M18" s="200"/>
      <c r="N18" s="173"/>
      <c r="O18" s="175"/>
    </row>
    <row r="19" spans="2:15" x14ac:dyDescent="0.4">
      <c r="B19" s="235"/>
      <c r="C19" s="180"/>
      <c r="D19" s="181"/>
      <c r="E19" s="181"/>
      <c r="F19" s="181"/>
      <c r="G19" s="181"/>
      <c r="H19" s="181"/>
      <c r="I19" s="181"/>
      <c r="J19" s="181"/>
      <c r="K19" s="181"/>
      <c r="L19" s="181"/>
      <c r="M19" s="200"/>
      <c r="N19" s="173"/>
      <c r="O19" s="175"/>
    </row>
    <row r="20" spans="2:15" x14ac:dyDescent="0.4">
      <c r="B20" s="235"/>
      <c r="C20" s="180" t="s">
        <v>1352</v>
      </c>
      <c r="D20" s="181"/>
      <c r="E20" s="181"/>
      <c r="F20" s="181"/>
      <c r="G20" s="181"/>
      <c r="H20" s="181"/>
      <c r="I20" s="181"/>
      <c r="J20" s="181"/>
      <c r="K20" s="181"/>
      <c r="L20" s="181"/>
      <c r="M20" s="200"/>
      <c r="N20" s="173"/>
      <c r="O20" s="175"/>
    </row>
    <row r="21" spans="2:15" x14ac:dyDescent="0.4">
      <c r="B21" s="235"/>
      <c r="C21" s="180" t="s">
        <v>1343</v>
      </c>
      <c r="D21" s="181"/>
      <c r="E21" s="181"/>
      <c r="F21" s="181"/>
      <c r="G21" s="181"/>
      <c r="H21" s="181"/>
      <c r="I21" s="181"/>
      <c r="J21" s="181"/>
      <c r="K21" s="181"/>
      <c r="L21" s="181"/>
      <c r="M21" s="200"/>
      <c r="N21" s="173"/>
      <c r="O21" s="175"/>
    </row>
    <row r="22" spans="2:15" x14ac:dyDescent="0.4">
      <c r="B22" s="235"/>
      <c r="C22" s="180" t="s">
        <v>1344</v>
      </c>
      <c r="D22" s="181"/>
      <c r="E22" s="47"/>
      <c r="F22" s="35" t="s">
        <v>1340</v>
      </c>
      <c r="G22" s="47"/>
      <c r="H22" s="35" t="s">
        <v>1356</v>
      </c>
      <c r="I22" s="174"/>
      <c r="J22" s="174"/>
      <c r="K22" s="163" t="s">
        <v>1357</v>
      </c>
      <c r="L22" s="163"/>
      <c r="M22" s="164"/>
      <c r="N22" s="173"/>
      <c r="O22" s="175"/>
    </row>
    <row r="23" spans="2:15" x14ac:dyDescent="0.4">
      <c r="B23" s="235"/>
      <c r="C23" s="180" t="s">
        <v>1345</v>
      </c>
      <c r="D23" s="181"/>
      <c r="E23" s="47"/>
      <c r="F23" s="35" t="s">
        <v>1340</v>
      </c>
      <c r="G23" s="47"/>
      <c r="H23" s="35" t="s">
        <v>1356</v>
      </c>
      <c r="I23" s="174"/>
      <c r="J23" s="174"/>
      <c r="K23" s="163" t="s">
        <v>1357</v>
      </c>
      <c r="L23" s="163"/>
      <c r="M23" s="164"/>
      <c r="N23" s="173"/>
      <c r="O23" s="175"/>
    </row>
    <row r="24" spans="2:15" x14ac:dyDescent="0.4">
      <c r="B24" s="235"/>
      <c r="C24" s="180" t="s">
        <v>1358</v>
      </c>
      <c r="D24" s="181"/>
      <c r="E24" s="181"/>
      <c r="F24" s="181"/>
      <c r="G24" s="181"/>
      <c r="H24" s="181"/>
      <c r="I24" s="174"/>
      <c r="J24" s="174"/>
      <c r="K24" s="174"/>
      <c r="L24" s="174"/>
      <c r="M24" s="237"/>
      <c r="N24" s="173"/>
      <c r="O24" s="175"/>
    </row>
    <row r="25" spans="2:15" x14ac:dyDescent="0.4">
      <c r="B25" s="235"/>
      <c r="C25" s="180" t="s">
        <v>1366</v>
      </c>
      <c r="D25" s="181"/>
      <c r="E25" s="181"/>
      <c r="F25" s="181"/>
      <c r="G25" s="181"/>
      <c r="H25" s="181"/>
      <c r="I25" s="181"/>
      <c r="J25" s="181"/>
      <c r="K25" s="181"/>
      <c r="L25" s="181"/>
      <c r="M25" s="200"/>
      <c r="N25" s="173"/>
      <c r="O25" s="175"/>
    </row>
    <row r="26" spans="2:15" x14ac:dyDescent="0.4">
      <c r="B26" s="235"/>
      <c r="C26" s="180" t="s">
        <v>1353</v>
      </c>
      <c r="D26" s="181"/>
      <c r="E26" s="181"/>
      <c r="F26" s="181"/>
      <c r="G26" s="181"/>
      <c r="H26" s="181"/>
      <c r="I26" s="181"/>
      <c r="J26" s="181"/>
      <c r="K26" s="181"/>
      <c r="L26" s="181"/>
      <c r="M26" s="200"/>
      <c r="N26" s="173"/>
      <c r="O26" s="175"/>
    </row>
    <row r="27" spans="2:15" ht="19.5" thickBot="1" x14ac:dyDescent="0.45">
      <c r="B27" s="236"/>
      <c r="C27" s="17" t="s">
        <v>1355</v>
      </c>
      <c r="D27" s="178"/>
      <c r="E27" s="178"/>
      <c r="F27" s="178"/>
      <c r="G27" s="178"/>
      <c r="H27" s="178"/>
      <c r="I27" s="178"/>
      <c r="J27" s="178"/>
      <c r="K27" s="178"/>
      <c r="L27" s="178"/>
      <c r="M27" s="178"/>
      <c r="N27" s="178"/>
      <c r="O27" s="19" t="s">
        <v>1354</v>
      </c>
    </row>
    <row r="28" spans="2:15" ht="19.5" thickBot="1" x14ac:dyDescent="0.45">
      <c r="B28" s="22"/>
      <c r="C28" s="17"/>
      <c r="D28" s="33"/>
      <c r="E28" s="33"/>
      <c r="F28" s="33"/>
      <c r="G28" s="33"/>
      <c r="H28" s="33"/>
      <c r="I28" s="33"/>
      <c r="J28" s="33"/>
      <c r="K28" s="33"/>
      <c r="L28" s="33"/>
      <c r="M28" s="33"/>
      <c r="N28" s="33"/>
      <c r="O28" s="18"/>
    </row>
    <row r="29" spans="2:15" ht="19.5" thickBot="1" x14ac:dyDescent="0.45">
      <c r="B29" s="241" t="s">
        <v>1362</v>
      </c>
      <c r="C29" s="242"/>
      <c r="D29" s="242"/>
      <c r="E29" s="242"/>
      <c r="F29" s="242"/>
      <c r="G29" s="242"/>
      <c r="H29" s="242"/>
      <c r="I29" s="242"/>
      <c r="J29" s="242"/>
      <c r="K29" s="242"/>
      <c r="L29" s="242"/>
      <c r="M29" s="242"/>
      <c r="N29" s="242"/>
      <c r="O29" s="243"/>
    </row>
    <row r="30" spans="2:15" x14ac:dyDescent="0.4">
      <c r="B30" s="28" t="s">
        <v>1319</v>
      </c>
      <c r="C30" s="21" t="s">
        <v>1263</v>
      </c>
      <c r="D30" s="23" t="s">
        <v>1281</v>
      </c>
      <c r="E30" s="41"/>
      <c r="F30" s="23" t="s">
        <v>1321</v>
      </c>
      <c r="G30" s="42"/>
      <c r="H30" s="20" t="s">
        <v>1274</v>
      </c>
      <c r="I30" s="189" t="str">
        <f>IFERROR(INDEX(女子登録情報!$C:$C,MATCH(女子対校の部申込!$G$30,女子登録情報!$A:$A,0)),"")</f>
        <v/>
      </c>
      <c r="J30" s="194"/>
      <c r="K30" s="194"/>
      <c r="L30" s="194"/>
      <c r="M30" s="194"/>
      <c r="N30" s="194"/>
      <c r="O30" s="190"/>
    </row>
    <row r="31" spans="2:15" ht="19.5" thickBot="1" x14ac:dyDescent="0.45">
      <c r="B31" s="16" t="s">
        <v>1120</v>
      </c>
      <c r="C31" s="34" t="str">
        <f>IFERROR(INDEX(女子登録情報!$D:$D,MATCH(女子対校の部申込!$G$30,女子登録情報!$A:$A,0)),"")</f>
        <v/>
      </c>
      <c r="D31" s="16" t="s">
        <v>1272</v>
      </c>
      <c r="E31" s="33" t="str">
        <f>IFERROR(INDEX(女子登録情報!$E:$E,MATCH(女子対校の部申込!$G$30,女子登録情報!$A:$A,0)),"")</f>
        <v/>
      </c>
      <c r="F31" s="16" t="s">
        <v>1273</v>
      </c>
      <c r="G31" s="34" t="str">
        <f>IFERROR(INDEX(女子登録情報!$G:$G,MATCH(女子対校の部申込!$G$30,女子登録情報!$A:$A,0)),"")</f>
        <v/>
      </c>
      <c r="H31" s="16" t="s">
        <v>1292</v>
      </c>
      <c r="I31" s="238" t="str">
        <f>IFERROR(INDEX(女子登録情報!$P:$P,MATCH(女子対校の部申込!$G$30,女子登録情報!$A:$A,0)),"")</f>
        <v/>
      </c>
      <c r="J31" s="239"/>
      <c r="K31" s="239"/>
      <c r="L31" s="239"/>
      <c r="M31" s="239"/>
      <c r="N31" s="239"/>
      <c r="O31" s="240"/>
    </row>
    <row r="32" spans="2:15" ht="19.5" thickBot="1" x14ac:dyDescent="0.45">
      <c r="B32" s="186" t="s">
        <v>1335</v>
      </c>
      <c r="C32" s="187"/>
      <c r="D32" s="187"/>
      <c r="E32" s="187"/>
      <c r="F32" s="187"/>
      <c r="G32" s="187"/>
      <c r="H32" s="187"/>
      <c r="I32" s="187"/>
      <c r="J32" s="187"/>
      <c r="K32" s="187"/>
      <c r="L32" s="187"/>
      <c r="M32" s="187"/>
      <c r="N32" s="187"/>
      <c r="O32" s="198"/>
    </row>
    <row r="33" spans="2:15" x14ac:dyDescent="0.4">
      <c r="B33" s="24" t="s">
        <v>1329</v>
      </c>
      <c r="C33" s="43"/>
      <c r="D33" s="15" t="s">
        <v>1337</v>
      </c>
      <c r="E33" s="130" t="str">
        <f>IFERROR(INDEX(リスト!$T:$T,MATCH($C$33,リスト!$Q:$Q,0)),"")</f>
        <v/>
      </c>
      <c r="F33" s="130"/>
      <c r="G33" s="131"/>
      <c r="H33" s="24" t="s">
        <v>1330</v>
      </c>
      <c r="I33" s="44"/>
      <c r="J33" s="14" t="str">
        <f>IF($C$33="ハーフマラソン","時間","")</f>
        <v/>
      </c>
      <c r="K33" s="45"/>
      <c r="L33" s="14" t="s">
        <v>1275</v>
      </c>
      <c r="M33" s="45"/>
      <c r="N33" s="14" t="s">
        <v>1276</v>
      </c>
      <c r="O33" s="46"/>
    </row>
    <row r="34" spans="2:15" x14ac:dyDescent="0.4">
      <c r="B34" s="25" t="s">
        <v>1346</v>
      </c>
      <c r="C34" s="173"/>
      <c r="D34" s="174"/>
      <c r="E34" s="174"/>
      <c r="F34" s="174"/>
      <c r="G34" s="175"/>
      <c r="H34" s="25" t="s">
        <v>1333</v>
      </c>
      <c r="I34" s="174"/>
      <c r="J34" s="174"/>
      <c r="K34" s="174"/>
      <c r="L34" s="174"/>
      <c r="M34" s="176"/>
      <c r="N34" s="174"/>
      <c r="O34" s="32" t="s">
        <v>1334</v>
      </c>
    </row>
    <row r="35" spans="2:15" ht="19.5" thickBot="1" x14ac:dyDescent="0.45">
      <c r="B35" s="26" t="s">
        <v>1338</v>
      </c>
      <c r="C35" s="177"/>
      <c r="D35" s="178"/>
      <c r="E35" s="178"/>
      <c r="F35" s="178"/>
      <c r="G35" s="179"/>
      <c r="H35" s="26" t="s">
        <v>1339</v>
      </c>
      <c r="I35" s="178"/>
      <c r="J35" s="178"/>
      <c r="K35" s="33" t="s">
        <v>1340</v>
      </c>
      <c r="L35" s="40"/>
      <c r="M35" s="33" t="s">
        <v>1342</v>
      </c>
      <c r="N35" s="40"/>
      <c r="O35" s="34" t="s">
        <v>1341</v>
      </c>
    </row>
    <row r="36" spans="2:15" ht="19.5" thickBot="1" x14ac:dyDescent="0.45">
      <c r="B36" s="186" t="s">
        <v>1360</v>
      </c>
      <c r="C36" s="187"/>
      <c r="D36" s="187"/>
      <c r="E36" s="187"/>
      <c r="F36" s="187"/>
      <c r="G36" s="187"/>
      <c r="H36" s="187"/>
      <c r="I36" s="187"/>
      <c r="J36" s="187"/>
      <c r="K36" s="187"/>
      <c r="L36" s="187"/>
      <c r="M36" s="187"/>
      <c r="N36" s="188" t="s">
        <v>1359</v>
      </c>
      <c r="O36" s="134"/>
    </row>
    <row r="37" spans="2:15" x14ac:dyDescent="0.4">
      <c r="B37" s="15" t="s">
        <v>1347</v>
      </c>
      <c r="C37" s="182" t="s">
        <v>1406</v>
      </c>
      <c r="D37" s="183"/>
      <c r="E37" s="183"/>
      <c r="F37" s="183"/>
      <c r="G37" s="183"/>
      <c r="H37" s="183"/>
      <c r="I37" s="169"/>
      <c r="J37" s="169"/>
      <c r="K37" s="169"/>
      <c r="L37" s="170" t="s">
        <v>1361</v>
      </c>
      <c r="M37" s="148"/>
      <c r="N37" s="171"/>
      <c r="O37" s="172"/>
    </row>
    <row r="38" spans="2:15" ht="18" customHeight="1" x14ac:dyDescent="0.4">
      <c r="B38" s="234" t="s">
        <v>1348</v>
      </c>
      <c r="C38" s="199" t="s">
        <v>1351</v>
      </c>
      <c r="D38" s="181"/>
      <c r="E38" s="181"/>
      <c r="F38" s="181"/>
      <c r="G38" s="181"/>
      <c r="H38" s="181"/>
      <c r="I38" s="181"/>
      <c r="J38" s="181"/>
      <c r="K38" s="181"/>
      <c r="L38" s="181"/>
      <c r="M38" s="200"/>
      <c r="N38" s="173"/>
      <c r="O38" s="175"/>
    </row>
    <row r="39" spans="2:15" x14ac:dyDescent="0.4">
      <c r="B39" s="234"/>
      <c r="C39" s="180"/>
      <c r="D39" s="181"/>
      <c r="E39" s="181"/>
      <c r="F39" s="181"/>
      <c r="G39" s="181"/>
      <c r="H39" s="181"/>
      <c r="I39" s="181"/>
      <c r="J39" s="181"/>
      <c r="K39" s="181"/>
      <c r="L39" s="181"/>
      <c r="M39" s="200"/>
      <c r="N39" s="173"/>
      <c r="O39" s="175"/>
    </row>
    <row r="40" spans="2:15" ht="18" customHeight="1" x14ac:dyDescent="0.4">
      <c r="B40" s="235" t="s">
        <v>1349</v>
      </c>
      <c r="C40" s="199" t="s">
        <v>1350</v>
      </c>
      <c r="D40" s="181"/>
      <c r="E40" s="181"/>
      <c r="F40" s="181"/>
      <c r="G40" s="181"/>
      <c r="H40" s="181"/>
      <c r="I40" s="181"/>
      <c r="J40" s="181"/>
      <c r="K40" s="181"/>
      <c r="L40" s="181"/>
      <c r="M40" s="200"/>
      <c r="N40" s="173"/>
      <c r="O40" s="175"/>
    </row>
    <row r="41" spans="2:15" x14ac:dyDescent="0.4">
      <c r="B41" s="235"/>
      <c r="C41" s="180"/>
      <c r="D41" s="181"/>
      <c r="E41" s="181"/>
      <c r="F41" s="181"/>
      <c r="G41" s="181"/>
      <c r="H41" s="181"/>
      <c r="I41" s="181"/>
      <c r="J41" s="181"/>
      <c r="K41" s="181"/>
      <c r="L41" s="181"/>
      <c r="M41" s="200"/>
      <c r="N41" s="173"/>
      <c r="O41" s="175"/>
    </row>
    <row r="42" spans="2:15" x14ac:dyDescent="0.4">
      <c r="B42" s="235"/>
      <c r="C42" s="180" t="s">
        <v>1352</v>
      </c>
      <c r="D42" s="181"/>
      <c r="E42" s="181"/>
      <c r="F42" s="181"/>
      <c r="G42" s="181"/>
      <c r="H42" s="181"/>
      <c r="I42" s="181"/>
      <c r="J42" s="181"/>
      <c r="K42" s="181"/>
      <c r="L42" s="181"/>
      <c r="M42" s="200"/>
      <c r="N42" s="173"/>
      <c r="O42" s="175"/>
    </row>
    <row r="43" spans="2:15" x14ac:dyDescent="0.4">
      <c r="B43" s="235"/>
      <c r="C43" s="180" t="s">
        <v>1343</v>
      </c>
      <c r="D43" s="181"/>
      <c r="E43" s="181"/>
      <c r="F43" s="181"/>
      <c r="G43" s="181"/>
      <c r="H43" s="181"/>
      <c r="I43" s="181"/>
      <c r="J43" s="181"/>
      <c r="K43" s="181"/>
      <c r="L43" s="181"/>
      <c r="M43" s="200"/>
      <c r="N43" s="173"/>
      <c r="O43" s="175"/>
    </row>
    <row r="44" spans="2:15" x14ac:dyDescent="0.4">
      <c r="B44" s="235"/>
      <c r="C44" s="180" t="s">
        <v>1344</v>
      </c>
      <c r="D44" s="181"/>
      <c r="E44" s="47"/>
      <c r="F44" s="35" t="s">
        <v>1340</v>
      </c>
      <c r="G44" s="47"/>
      <c r="H44" s="35" t="s">
        <v>1356</v>
      </c>
      <c r="I44" s="174"/>
      <c r="J44" s="174"/>
      <c r="K44" s="163" t="s">
        <v>1357</v>
      </c>
      <c r="L44" s="163"/>
      <c r="M44" s="164"/>
      <c r="N44" s="173"/>
      <c r="O44" s="175"/>
    </row>
    <row r="45" spans="2:15" x14ac:dyDescent="0.4">
      <c r="B45" s="235"/>
      <c r="C45" s="180" t="s">
        <v>1345</v>
      </c>
      <c r="D45" s="181"/>
      <c r="E45" s="47"/>
      <c r="F45" s="35" t="s">
        <v>1340</v>
      </c>
      <c r="G45" s="47"/>
      <c r="H45" s="35" t="s">
        <v>1356</v>
      </c>
      <c r="I45" s="174"/>
      <c r="J45" s="174"/>
      <c r="K45" s="163" t="s">
        <v>1357</v>
      </c>
      <c r="L45" s="163"/>
      <c r="M45" s="164"/>
      <c r="N45" s="173"/>
      <c r="O45" s="175"/>
    </row>
    <row r="46" spans="2:15" x14ac:dyDescent="0.4">
      <c r="B46" s="235"/>
      <c r="C46" s="180" t="s">
        <v>1358</v>
      </c>
      <c r="D46" s="181"/>
      <c r="E46" s="181"/>
      <c r="F46" s="181"/>
      <c r="G46" s="181"/>
      <c r="H46" s="181"/>
      <c r="I46" s="174"/>
      <c r="J46" s="174"/>
      <c r="K46" s="174"/>
      <c r="L46" s="174"/>
      <c r="M46" s="237"/>
      <c r="N46" s="173"/>
      <c r="O46" s="175"/>
    </row>
    <row r="47" spans="2:15" x14ac:dyDescent="0.4">
      <c r="B47" s="235"/>
      <c r="C47" s="180" t="s">
        <v>1366</v>
      </c>
      <c r="D47" s="181"/>
      <c r="E47" s="181"/>
      <c r="F47" s="181"/>
      <c r="G47" s="181"/>
      <c r="H47" s="181"/>
      <c r="I47" s="181"/>
      <c r="J47" s="181"/>
      <c r="K47" s="181"/>
      <c r="L47" s="181"/>
      <c r="M47" s="200"/>
      <c r="N47" s="173"/>
      <c r="O47" s="175"/>
    </row>
    <row r="48" spans="2:15" x14ac:dyDescent="0.4">
      <c r="B48" s="235"/>
      <c r="C48" s="180" t="s">
        <v>1353</v>
      </c>
      <c r="D48" s="181"/>
      <c r="E48" s="181"/>
      <c r="F48" s="181"/>
      <c r="G48" s="181"/>
      <c r="H48" s="181"/>
      <c r="I48" s="181"/>
      <c r="J48" s="181"/>
      <c r="K48" s="181"/>
      <c r="L48" s="181"/>
      <c r="M48" s="200"/>
      <c r="N48" s="173"/>
      <c r="O48" s="175"/>
    </row>
    <row r="49" spans="2:15" ht="19.5" thickBot="1" x14ac:dyDescent="0.45">
      <c r="B49" s="236"/>
      <c r="C49" s="17" t="s">
        <v>1355</v>
      </c>
      <c r="D49" s="178"/>
      <c r="E49" s="178"/>
      <c r="F49" s="178"/>
      <c r="G49" s="178"/>
      <c r="H49" s="178"/>
      <c r="I49" s="178"/>
      <c r="J49" s="178"/>
      <c r="K49" s="178"/>
      <c r="L49" s="178"/>
      <c r="M49" s="178"/>
      <c r="N49" s="178"/>
      <c r="O49" s="19" t="s">
        <v>1354</v>
      </c>
    </row>
    <row r="50" spans="2:15" ht="19.5" thickBot="1" x14ac:dyDescent="0.45">
      <c r="B50" s="22"/>
      <c r="C50" s="17"/>
      <c r="D50" s="33"/>
      <c r="E50" s="33"/>
      <c r="F50" s="33"/>
      <c r="G50" s="33"/>
      <c r="H50" s="33"/>
      <c r="I50" s="33"/>
      <c r="J50" s="33"/>
      <c r="K50" s="33"/>
      <c r="L50" s="33"/>
      <c r="M50" s="33"/>
      <c r="N50" s="33"/>
      <c r="O50" s="18"/>
    </row>
    <row r="51" spans="2:15" ht="19.5" thickBot="1" x14ac:dyDescent="0.45">
      <c r="B51" s="241" t="s">
        <v>1363</v>
      </c>
      <c r="C51" s="242"/>
      <c r="D51" s="242"/>
      <c r="E51" s="242"/>
      <c r="F51" s="242"/>
      <c r="G51" s="242"/>
      <c r="H51" s="242"/>
      <c r="I51" s="242"/>
      <c r="J51" s="242"/>
      <c r="K51" s="242"/>
      <c r="L51" s="242"/>
      <c r="M51" s="242"/>
      <c r="N51" s="242"/>
      <c r="O51" s="243"/>
    </row>
    <row r="52" spans="2:15" x14ac:dyDescent="0.4">
      <c r="B52" s="28" t="s">
        <v>1319</v>
      </c>
      <c r="C52" s="21" t="s">
        <v>1263</v>
      </c>
      <c r="D52" s="23" t="s">
        <v>1281</v>
      </c>
      <c r="E52" s="41"/>
      <c r="F52" s="23" t="s">
        <v>1321</v>
      </c>
      <c r="G52" s="42"/>
      <c r="H52" s="20" t="s">
        <v>1274</v>
      </c>
      <c r="I52" s="189" t="str">
        <f>IFERROR(INDEX(女子登録情報!$C:$C,MATCH(女子対校の部申込!$G$52,女子登録情報!$A:$A,0)),"")</f>
        <v/>
      </c>
      <c r="J52" s="194"/>
      <c r="K52" s="194"/>
      <c r="L52" s="194"/>
      <c r="M52" s="194"/>
      <c r="N52" s="194"/>
      <c r="O52" s="190"/>
    </row>
    <row r="53" spans="2:15" ht="19.5" thickBot="1" x14ac:dyDescent="0.45">
      <c r="B53" s="16" t="s">
        <v>1120</v>
      </c>
      <c r="C53" s="34" t="str">
        <f>IFERROR(INDEX(女子登録情報!$D:$D,MATCH(女子対校の部申込!$G$52,女子登録情報!$A:$A,0)),"")</f>
        <v/>
      </c>
      <c r="D53" s="16" t="s">
        <v>1272</v>
      </c>
      <c r="E53" s="33" t="str">
        <f>IFERROR(INDEX(女子登録情報!$E:$E,MATCH(女子対校の部申込!$G$52,女子登録情報!$A:$A,0)),"")</f>
        <v/>
      </c>
      <c r="F53" s="16" t="s">
        <v>1273</v>
      </c>
      <c r="G53" s="34" t="str">
        <f>IFERROR(INDEX(女子登録情報!$G:$G,MATCH(女子対校の部申込!$G$52,女子登録情報!$A:$A,0)),"")</f>
        <v/>
      </c>
      <c r="H53" s="16" t="s">
        <v>1292</v>
      </c>
      <c r="I53" s="238" t="str">
        <f>IFERROR(INDEX(女子登録情報!$P:$P,MATCH(女子対校の部申込!$G$52,女子登録情報!$A:$A,0)),"")</f>
        <v/>
      </c>
      <c r="J53" s="239"/>
      <c r="K53" s="239"/>
      <c r="L53" s="239"/>
      <c r="M53" s="239"/>
      <c r="N53" s="239"/>
      <c r="O53" s="240"/>
    </row>
    <row r="54" spans="2:15" ht="19.5" thickBot="1" x14ac:dyDescent="0.45">
      <c r="B54" s="186" t="s">
        <v>1335</v>
      </c>
      <c r="C54" s="187"/>
      <c r="D54" s="187"/>
      <c r="E54" s="187"/>
      <c r="F54" s="187"/>
      <c r="G54" s="187"/>
      <c r="H54" s="187"/>
      <c r="I54" s="187"/>
      <c r="J54" s="187"/>
      <c r="K54" s="187"/>
      <c r="L54" s="187"/>
      <c r="M54" s="187"/>
      <c r="N54" s="187"/>
      <c r="O54" s="198"/>
    </row>
    <row r="55" spans="2:15" x14ac:dyDescent="0.4">
      <c r="B55" s="24" t="s">
        <v>1329</v>
      </c>
      <c r="C55" s="43"/>
      <c r="D55" s="15" t="s">
        <v>1337</v>
      </c>
      <c r="E55" s="130" t="str">
        <f>IFERROR(INDEX(リスト!$T:$T,MATCH($C$55,リスト!$Q:$Q,0)),"")</f>
        <v/>
      </c>
      <c r="F55" s="130"/>
      <c r="G55" s="131"/>
      <c r="H55" s="24" t="s">
        <v>1330</v>
      </c>
      <c r="I55" s="44"/>
      <c r="J55" s="14" t="str">
        <f>IF($C$55="ハーフマラソン","時間","")</f>
        <v/>
      </c>
      <c r="K55" s="45"/>
      <c r="L55" s="14" t="s">
        <v>1275</v>
      </c>
      <c r="M55" s="45"/>
      <c r="N55" s="14" t="s">
        <v>1276</v>
      </c>
      <c r="O55" s="46"/>
    </row>
    <row r="56" spans="2:15" x14ac:dyDescent="0.4">
      <c r="B56" s="25" t="s">
        <v>1346</v>
      </c>
      <c r="C56" s="173"/>
      <c r="D56" s="174"/>
      <c r="E56" s="174"/>
      <c r="F56" s="174"/>
      <c r="G56" s="175"/>
      <c r="H56" s="25" t="s">
        <v>1333</v>
      </c>
      <c r="I56" s="174"/>
      <c r="J56" s="174"/>
      <c r="K56" s="174"/>
      <c r="L56" s="174"/>
      <c r="M56" s="176"/>
      <c r="N56" s="174"/>
      <c r="O56" s="32" t="s">
        <v>1334</v>
      </c>
    </row>
    <row r="57" spans="2:15" ht="19.5" thickBot="1" x14ac:dyDescent="0.45">
      <c r="B57" s="26" t="s">
        <v>1338</v>
      </c>
      <c r="C57" s="177"/>
      <c r="D57" s="178"/>
      <c r="E57" s="178"/>
      <c r="F57" s="178"/>
      <c r="G57" s="179"/>
      <c r="H57" s="26" t="s">
        <v>1339</v>
      </c>
      <c r="I57" s="178"/>
      <c r="J57" s="178"/>
      <c r="K57" s="33" t="s">
        <v>1340</v>
      </c>
      <c r="L57" s="40"/>
      <c r="M57" s="33" t="s">
        <v>1342</v>
      </c>
      <c r="N57" s="40"/>
      <c r="O57" s="34" t="s">
        <v>1341</v>
      </c>
    </row>
    <row r="58" spans="2:15" ht="19.5" thickBot="1" x14ac:dyDescent="0.45">
      <c r="B58" s="186" t="s">
        <v>1360</v>
      </c>
      <c r="C58" s="187"/>
      <c r="D58" s="187"/>
      <c r="E58" s="187"/>
      <c r="F58" s="187"/>
      <c r="G58" s="187"/>
      <c r="H58" s="187"/>
      <c r="I58" s="187"/>
      <c r="J58" s="187"/>
      <c r="K58" s="187"/>
      <c r="L58" s="187"/>
      <c r="M58" s="187"/>
      <c r="N58" s="188" t="s">
        <v>1359</v>
      </c>
      <c r="O58" s="134"/>
    </row>
    <row r="59" spans="2:15" x14ac:dyDescent="0.4">
      <c r="B59" s="15" t="s">
        <v>1347</v>
      </c>
      <c r="C59" s="182" t="s">
        <v>1406</v>
      </c>
      <c r="D59" s="183"/>
      <c r="E59" s="183"/>
      <c r="F59" s="183"/>
      <c r="G59" s="183"/>
      <c r="H59" s="183"/>
      <c r="I59" s="169"/>
      <c r="J59" s="169"/>
      <c r="K59" s="169"/>
      <c r="L59" s="170" t="s">
        <v>1361</v>
      </c>
      <c r="M59" s="148"/>
      <c r="N59" s="171"/>
      <c r="O59" s="172"/>
    </row>
    <row r="60" spans="2:15" ht="18" customHeight="1" x14ac:dyDescent="0.4">
      <c r="B60" s="234" t="s">
        <v>1348</v>
      </c>
      <c r="C60" s="199" t="s">
        <v>1351</v>
      </c>
      <c r="D60" s="181"/>
      <c r="E60" s="181"/>
      <c r="F60" s="181"/>
      <c r="G60" s="181"/>
      <c r="H60" s="181"/>
      <c r="I60" s="181"/>
      <c r="J60" s="181"/>
      <c r="K60" s="181"/>
      <c r="L60" s="181"/>
      <c r="M60" s="200"/>
      <c r="N60" s="173"/>
      <c r="O60" s="175"/>
    </row>
    <row r="61" spans="2:15" x14ac:dyDescent="0.4">
      <c r="B61" s="234"/>
      <c r="C61" s="180"/>
      <c r="D61" s="181"/>
      <c r="E61" s="181"/>
      <c r="F61" s="181"/>
      <c r="G61" s="181"/>
      <c r="H61" s="181"/>
      <c r="I61" s="181"/>
      <c r="J61" s="181"/>
      <c r="K61" s="181"/>
      <c r="L61" s="181"/>
      <c r="M61" s="200"/>
      <c r="N61" s="173"/>
      <c r="O61" s="175"/>
    </row>
    <row r="62" spans="2:15" ht="18" customHeight="1" x14ac:dyDescent="0.4">
      <c r="B62" s="235" t="s">
        <v>1349</v>
      </c>
      <c r="C62" s="199" t="s">
        <v>1350</v>
      </c>
      <c r="D62" s="181"/>
      <c r="E62" s="181"/>
      <c r="F62" s="181"/>
      <c r="G62" s="181"/>
      <c r="H62" s="181"/>
      <c r="I62" s="181"/>
      <c r="J62" s="181"/>
      <c r="K62" s="181"/>
      <c r="L62" s="181"/>
      <c r="M62" s="200"/>
      <c r="N62" s="173"/>
      <c r="O62" s="175"/>
    </row>
    <row r="63" spans="2:15" x14ac:dyDescent="0.4">
      <c r="B63" s="235"/>
      <c r="C63" s="180"/>
      <c r="D63" s="181"/>
      <c r="E63" s="181"/>
      <c r="F63" s="181"/>
      <c r="G63" s="181"/>
      <c r="H63" s="181"/>
      <c r="I63" s="181"/>
      <c r="J63" s="181"/>
      <c r="K63" s="181"/>
      <c r="L63" s="181"/>
      <c r="M63" s="200"/>
      <c r="N63" s="173"/>
      <c r="O63" s="175"/>
    </row>
    <row r="64" spans="2:15" x14ac:dyDescent="0.4">
      <c r="B64" s="235"/>
      <c r="C64" s="180" t="s">
        <v>1352</v>
      </c>
      <c r="D64" s="181"/>
      <c r="E64" s="181"/>
      <c r="F64" s="181"/>
      <c r="G64" s="181"/>
      <c r="H64" s="181"/>
      <c r="I64" s="181"/>
      <c r="J64" s="181"/>
      <c r="K64" s="181"/>
      <c r="L64" s="181"/>
      <c r="M64" s="200"/>
      <c r="N64" s="173"/>
      <c r="O64" s="175"/>
    </row>
    <row r="65" spans="2:15" x14ac:dyDescent="0.4">
      <c r="B65" s="235"/>
      <c r="C65" s="180" t="s">
        <v>1343</v>
      </c>
      <c r="D65" s="181"/>
      <c r="E65" s="181"/>
      <c r="F65" s="181"/>
      <c r="G65" s="181"/>
      <c r="H65" s="181"/>
      <c r="I65" s="181"/>
      <c r="J65" s="181"/>
      <c r="K65" s="181"/>
      <c r="L65" s="181"/>
      <c r="M65" s="200"/>
      <c r="N65" s="173"/>
      <c r="O65" s="175"/>
    </row>
    <row r="66" spans="2:15" x14ac:dyDescent="0.4">
      <c r="B66" s="235"/>
      <c r="C66" s="180" t="s">
        <v>1344</v>
      </c>
      <c r="D66" s="181"/>
      <c r="E66" s="47"/>
      <c r="F66" s="35" t="s">
        <v>1340</v>
      </c>
      <c r="G66" s="47"/>
      <c r="H66" s="35" t="s">
        <v>1356</v>
      </c>
      <c r="I66" s="174"/>
      <c r="J66" s="174"/>
      <c r="K66" s="163" t="s">
        <v>1357</v>
      </c>
      <c r="L66" s="163"/>
      <c r="M66" s="164"/>
      <c r="N66" s="173"/>
      <c r="O66" s="175"/>
    </row>
    <row r="67" spans="2:15" x14ac:dyDescent="0.4">
      <c r="B67" s="235"/>
      <c r="C67" s="180" t="s">
        <v>1345</v>
      </c>
      <c r="D67" s="181"/>
      <c r="E67" s="47"/>
      <c r="F67" s="35" t="s">
        <v>1340</v>
      </c>
      <c r="G67" s="47"/>
      <c r="H67" s="35" t="s">
        <v>1356</v>
      </c>
      <c r="I67" s="174"/>
      <c r="J67" s="174"/>
      <c r="K67" s="163" t="s">
        <v>1357</v>
      </c>
      <c r="L67" s="163"/>
      <c r="M67" s="164"/>
      <c r="N67" s="173"/>
      <c r="O67" s="175"/>
    </row>
    <row r="68" spans="2:15" x14ac:dyDescent="0.4">
      <c r="B68" s="235"/>
      <c r="C68" s="180" t="s">
        <v>1358</v>
      </c>
      <c r="D68" s="181"/>
      <c r="E68" s="181"/>
      <c r="F68" s="181"/>
      <c r="G68" s="181"/>
      <c r="H68" s="181"/>
      <c r="I68" s="174"/>
      <c r="J68" s="174"/>
      <c r="K68" s="174"/>
      <c r="L68" s="174"/>
      <c r="M68" s="237"/>
      <c r="N68" s="173"/>
      <c r="O68" s="175"/>
    </row>
    <row r="69" spans="2:15" x14ac:dyDescent="0.4">
      <c r="B69" s="235"/>
      <c r="C69" s="180" t="s">
        <v>1366</v>
      </c>
      <c r="D69" s="181"/>
      <c r="E69" s="181"/>
      <c r="F69" s="181"/>
      <c r="G69" s="181"/>
      <c r="H69" s="181"/>
      <c r="I69" s="181"/>
      <c r="J69" s="181"/>
      <c r="K69" s="181"/>
      <c r="L69" s="181"/>
      <c r="M69" s="200"/>
      <c r="N69" s="173"/>
      <c r="O69" s="175"/>
    </row>
    <row r="70" spans="2:15" x14ac:dyDescent="0.4">
      <c r="B70" s="235"/>
      <c r="C70" s="180" t="s">
        <v>1353</v>
      </c>
      <c r="D70" s="181"/>
      <c r="E70" s="181"/>
      <c r="F70" s="181"/>
      <c r="G70" s="181"/>
      <c r="H70" s="181"/>
      <c r="I70" s="181"/>
      <c r="J70" s="181"/>
      <c r="K70" s="181"/>
      <c r="L70" s="181"/>
      <c r="M70" s="200"/>
      <c r="N70" s="173"/>
      <c r="O70" s="175"/>
    </row>
    <row r="71" spans="2:15" ht="19.5" thickBot="1" x14ac:dyDescent="0.45">
      <c r="B71" s="236"/>
      <c r="C71" s="17" t="s">
        <v>1355</v>
      </c>
      <c r="D71" s="178"/>
      <c r="E71" s="178"/>
      <c r="F71" s="178"/>
      <c r="G71" s="178"/>
      <c r="H71" s="178"/>
      <c r="I71" s="178"/>
      <c r="J71" s="178"/>
      <c r="K71" s="178"/>
      <c r="L71" s="178"/>
      <c r="M71" s="178"/>
      <c r="N71" s="178"/>
      <c r="O71" s="19" t="s">
        <v>1354</v>
      </c>
    </row>
    <row r="72" spans="2:15" x14ac:dyDescent="0.4"/>
  </sheetData>
  <sheetProtection sheet="1" objects="1" scenarios="1" selectLockedCells="1"/>
  <mergeCells count="139">
    <mergeCell ref="B4:D4"/>
    <mergeCell ref="E4:F4"/>
    <mergeCell ref="G4:O4"/>
    <mergeCell ref="B5:C5"/>
    <mergeCell ref="E5:F5"/>
    <mergeCell ref="G5:O5"/>
    <mergeCell ref="B1:O1"/>
    <mergeCell ref="B2:D2"/>
    <mergeCell ref="F2:G2"/>
    <mergeCell ref="H2:O2"/>
    <mergeCell ref="B3:D3"/>
    <mergeCell ref="F3:G3"/>
    <mergeCell ref="H3:O3"/>
    <mergeCell ref="C13:G13"/>
    <mergeCell ref="I13:J13"/>
    <mergeCell ref="B14:M14"/>
    <mergeCell ref="N14:O14"/>
    <mergeCell ref="C15:H15"/>
    <mergeCell ref="I15:K15"/>
    <mergeCell ref="L15:M15"/>
    <mergeCell ref="N15:O15"/>
    <mergeCell ref="B7:O7"/>
    <mergeCell ref="I8:O8"/>
    <mergeCell ref="I9:O9"/>
    <mergeCell ref="B10:O10"/>
    <mergeCell ref="E11:G11"/>
    <mergeCell ref="C12:G12"/>
    <mergeCell ref="I12:L12"/>
    <mergeCell ref="M12:N12"/>
    <mergeCell ref="C22:D22"/>
    <mergeCell ref="I22:J22"/>
    <mergeCell ref="K22:M22"/>
    <mergeCell ref="N22:O22"/>
    <mergeCell ref="C23:D23"/>
    <mergeCell ref="I23:J23"/>
    <mergeCell ref="K23:M23"/>
    <mergeCell ref="N23:O23"/>
    <mergeCell ref="B16:B17"/>
    <mergeCell ref="C16:M17"/>
    <mergeCell ref="N16:O17"/>
    <mergeCell ref="B18:B27"/>
    <mergeCell ref="C18:M19"/>
    <mergeCell ref="N18:O19"/>
    <mergeCell ref="C20:M20"/>
    <mergeCell ref="N20:O20"/>
    <mergeCell ref="C21:M21"/>
    <mergeCell ref="N21:O21"/>
    <mergeCell ref="D27:N27"/>
    <mergeCell ref="B29:O29"/>
    <mergeCell ref="I30:O30"/>
    <mergeCell ref="I31:O31"/>
    <mergeCell ref="B32:O32"/>
    <mergeCell ref="E33:G33"/>
    <mergeCell ref="C24:H24"/>
    <mergeCell ref="I24:M24"/>
    <mergeCell ref="N24:O24"/>
    <mergeCell ref="C25:M25"/>
    <mergeCell ref="N25:O25"/>
    <mergeCell ref="C26:M26"/>
    <mergeCell ref="N26:O26"/>
    <mergeCell ref="C37:H37"/>
    <mergeCell ref="I37:K37"/>
    <mergeCell ref="L37:M37"/>
    <mergeCell ref="N37:O37"/>
    <mergeCell ref="B38:B39"/>
    <mergeCell ref="C38:M39"/>
    <mergeCell ref="N38:O39"/>
    <mergeCell ref="C34:G34"/>
    <mergeCell ref="I34:L34"/>
    <mergeCell ref="M34:N34"/>
    <mergeCell ref="C35:G35"/>
    <mergeCell ref="I35:J35"/>
    <mergeCell ref="B36:M36"/>
    <mergeCell ref="N36:O36"/>
    <mergeCell ref="N44:O44"/>
    <mergeCell ref="C45:D45"/>
    <mergeCell ref="I45:J45"/>
    <mergeCell ref="K45:M45"/>
    <mergeCell ref="N45:O45"/>
    <mergeCell ref="C46:H46"/>
    <mergeCell ref="I46:M46"/>
    <mergeCell ref="N46:O46"/>
    <mergeCell ref="B40:B49"/>
    <mergeCell ref="C40:M41"/>
    <mergeCell ref="N40:O41"/>
    <mergeCell ref="C42:M42"/>
    <mergeCell ref="N42:O42"/>
    <mergeCell ref="C43:M43"/>
    <mergeCell ref="N43:O43"/>
    <mergeCell ref="C44:D44"/>
    <mergeCell ref="I44:J44"/>
    <mergeCell ref="K44:M44"/>
    <mergeCell ref="I52:O52"/>
    <mergeCell ref="I53:O53"/>
    <mergeCell ref="B54:O54"/>
    <mergeCell ref="E55:G55"/>
    <mergeCell ref="C56:G56"/>
    <mergeCell ref="I56:L56"/>
    <mergeCell ref="M56:N56"/>
    <mergeCell ref="C47:M47"/>
    <mergeCell ref="N47:O47"/>
    <mergeCell ref="C48:M48"/>
    <mergeCell ref="N48:O48"/>
    <mergeCell ref="D49:N49"/>
    <mergeCell ref="B51:O51"/>
    <mergeCell ref="C57:G57"/>
    <mergeCell ref="I57:J57"/>
    <mergeCell ref="B58:M58"/>
    <mergeCell ref="N58:O58"/>
    <mergeCell ref="C59:H59"/>
    <mergeCell ref="I59:K59"/>
    <mergeCell ref="L59:M59"/>
    <mergeCell ref="N59:O59"/>
    <mergeCell ref="K67:M67"/>
    <mergeCell ref="N67:O67"/>
    <mergeCell ref="B60:B61"/>
    <mergeCell ref="C60:M61"/>
    <mergeCell ref="N60:O61"/>
    <mergeCell ref="B62:B71"/>
    <mergeCell ref="C62:M63"/>
    <mergeCell ref="N62:O63"/>
    <mergeCell ref="C64:M64"/>
    <mergeCell ref="N64:O64"/>
    <mergeCell ref="C65:M65"/>
    <mergeCell ref="N65:O65"/>
    <mergeCell ref="D71:N71"/>
    <mergeCell ref="C68:H68"/>
    <mergeCell ref="I68:M68"/>
    <mergeCell ref="N68:O68"/>
    <mergeCell ref="C69:M69"/>
    <mergeCell ref="N69:O69"/>
    <mergeCell ref="C70:M70"/>
    <mergeCell ref="N70:O70"/>
    <mergeCell ref="C66:D66"/>
    <mergeCell ref="I66:J66"/>
    <mergeCell ref="K66:M66"/>
    <mergeCell ref="N66:O66"/>
    <mergeCell ref="C67:D67"/>
    <mergeCell ref="I67:J67"/>
  </mergeCells>
  <phoneticPr fontId="2"/>
  <conditionalFormatting sqref="B8:O27 B30:O49 B52:O71">
    <cfRule type="cellIs" dxfId="18" priority="1" operator="notEqual">
      <formula>""</formula>
    </cfRule>
  </conditionalFormatting>
  <conditionalFormatting sqref="C11 C33 C55">
    <cfRule type="expression" dxfId="17" priority="10">
      <formula>$G8&lt;&gt;""</formula>
    </cfRule>
  </conditionalFormatting>
  <conditionalFormatting sqref="D27 D49 D71">
    <cfRule type="expression" dxfId="16" priority="6">
      <formula>OR($N25="○",$N26="○")</formula>
    </cfRule>
  </conditionalFormatting>
  <conditionalFormatting sqref="E8 G8">
    <cfRule type="cellIs" dxfId="15" priority="11" operator="equal">
      <formula>""</formula>
    </cfRule>
  </conditionalFormatting>
  <conditionalFormatting sqref="E30 G30 E52 G52">
    <cfRule type="expression" dxfId="14" priority="5">
      <formula>$G8&lt;&gt;""</formula>
    </cfRule>
  </conditionalFormatting>
  <conditionalFormatting sqref="I11 I33 I55">
    <cfRule type="expression" dxfId="13" priority="8">
      <formula>$C11="ハーフマラソン"</formula>
    </cfRule>
  </conditionalFormatting>
  <conditionalFormatting sqref="I15 E22:E23 G22:G23 I22:I24 I37 E44:E45 G44:G45 I44:I46 I59 E66:E67 G66:G67 I66:I68">
    <cfRule type="expression" dxfId="12" priority="9">
      <formula>$N15="○"</formula>
    </cfRule>
  </conditionalFormatting>
  <conditionalFormatting sqref="K11 M11 I12:N12 C12:G13 I13 L13 N13">
    <cfRule type="expression" dxfId="11" priority="4">
      <formula>$C$11&lt;&gt;""</formula>
    </cfRule>
  </conditionalFormatting>
  <conditionalFormatting sqref="K33 M33:M34 C34:C35 I34:I35 L35 N35">
    <cfRule type="expression" dxfId="10" priority="2">
      <formula>$C$33&lt;&gt;""</formula>
    </cfRule>
  </conditionalFormatting>
  <conditionalFormatting sqref="K55 M55 I56:N56 C56:G57 I57 L57 N57">
    <cfRule type="expression" dxfId="9" priority="3">
      <formula>$C$55&lt;&gt;""</formula>
    </cfRule>
  </conditionalFormatting>
  <conditionalFormatting sqref="O11 O33 O55">
    <cfRule type="expression" dxfId="8" priority="7">
      <formula>AND($C11&lt;&gt;"",$C11&lt;&gt;"ハーフマラソン")</formula>
    </cfRule>
  </conditionalFormatting>
  <dataValidations count="14">
    <dataValidation type="whole" imeMode="disabled" allowBlank="1" showInputMessage="1" showErrorMessage="1" errorTitle="エラー" error="正しい月を選択してください" sqref="G66:G67 G44:G45 G22:G23" xr:uid="{00000000-0002-0000-0800-000000000000}">
      <formula1>1</formula1>
      <formula2>12</formula2>
    </dataValidation>
    <dataValidation type="whole" imeMode="disabled" operator="lessThanOrEqual" allowBlank="1" showInputMessage="1" showErrorMessage="1" errorTitle="エラー" error="正しい記録を入力してください" sqref="O11 O33 O55" xr:uid="{00000000-0002-0000-0800-000001000000}">
      <formula1>99</formula1>
    </dataValidation>
    <dataValidation type="whole" imeMode="disabled" operator="lessThanOrEqual" allowBlank="1" showInputMessage="1" showErrorMessage="1" errorTitle="エラー" error="正しい記録を入力してください" sqref="M11 K11 K33 M33 K55 M55" xr:uid="{00000000-0002-0000-0800-000002000000}">
      <formula1>59</formula1>
    </dataValidation>
    <dataValidation imeMode="disabled" operator="greaterThanOrEqual" allowBlank="1" showInputMessage="1" showErrorMessage="1" sqref="E66:E67 I66:J67 I59:K59 E22:E23 I22:J23 I15:K15 I37:K37 E44:E45 I44:J45" xr:uid="{00000000-0002-0000-0800-000003000000}"/>
    <dataValidation type="list" imeMode="disabled" allowBlank="1" showInputMessage="1" showErrorMessage="1" sqref="I24:M24 I46:M46 I68:M68" xr:uid="{00000000-0002-0000-0800-000004000000}">
      <formula1>陸協記録集</formula1>
    </dataValidation>
    <dataValidation type="list" imeMode="disabled" allowBlank="1" showInputMessage="1" showErrorMessage="1" sqref="N15:O26 N37:O48 N59:O70" xr:uid="{00000000-0002-0000-0800-000005000000}">
      <formula1>選択</formula1>
    </dataValidation>
    <dataValidation type="whole" imeMode="disabled" allowBlank="1" showInputMessage="1" showErrorMessage="1" errorTitle="エラー" error="正しい登録番号を入力してください" sqref="G8 G30 G52" xr:uid="{00000000-0002-0000-0800-000006000000}">
      <formula1>1</formula1>
      <formula2>9999</formula2>
    </dataValidation>
    <dataValidation type="whole" imeMode="disabled" allowBlank="1" showInputMessage="1" showErrorMessage="1" errorTitle="エラー" error="正しい標準記録突破日を入力してください" sqref="N13 N35 N57" xr:uid="{00000000-0002-0000-0800-000007000000}">
      <formula1>1</formula1>
      <formula2>31</formula2>
    </dataValidation>
    <dataValidation type="whole" imeMode="disabled" allowBlank="1" showInputMessage="1" showErrorMessage="1" errorTitle="エラー" error="正しい標準記録突破日を入力してください" sqref="L13 L35 L57" xr:uid="{00000000-0002-0000-0800-000008000000}">
      <formula1>1</formula1>
      <formula2>12</formula2>
    </dataValidation>
    <dataValidation type="list" imeMode="disabled" allowBlank="1" showInputMessage="1" showErrorMessage="1" errorTitle="エラー" error="正しい標準記録突破日を入力してください" sqref="I13:J13 I35:J35 I57:J57" xr:uid="{00000000-0002-0000-0800-000009000000}">
      <formula1>標準記録突破年</formula1>
    </dataValidation>
    <dataValidation imeMode="disabled" allowBlank="1" showInputMessage="1" showErrorMessage="1" sqref="M12:N12 M34:N34 M56:N56 I11 I33 I55" xr:uid="{00000000-0002-0000-0800-00000A000000}"/>
    <dataValidation type="list" imeMode="disabled" allowBlank="1" showInputMessage="1" showErrorMessage="1" errorTitle="エラー" error="正しいラウンドを選択してください" promptTitle="ラウンド" prompt="記録会の場合は「記録会」を、その他競技会の場合はラウンドを選択してください" sqref="I12:L12 I34:L34 I56:L56" xr:uid="{00000000-0002-0000-0800-00000B000000}">
      <formula1>ラウンド</formula1>
    </dataValidation>
    <dataValidation type="list" imeMode="disabled" allowBlank="1" showInputMessage="1" showErrorMessage="1" errorTitle="エラー" error="正しい種目を選択してください" promptTitle="標準突破種目" prompt="標準記録を突破している種目を1つ選択してください" sqref="C11 C55 C33" xr:uid="{00000000-0002-0000-0800-00000C000000}">
      <formula1>女子リスト</formula1>
    </dataValidation>
    <dataValidation type="list" imeMode="disabled" allowBlank="1" showInputMessage="1" showErrorMessage="1" errorTitle="エラー" error="正しい区分を選択してください" promptTitle="区分" prompt="大学内でいずれの種目においても参加標準記録突破者がいない場合、「学校枠」として1名のみいずれかの種目に出場できます（走高跳、棒高跳、混成競技、リレーを除く）" sqref="E8 E30 E52" xr:uid="{00000000-0002-0000-0800-00000D000000}">
      <formula1>区分1</formula1>
    </dataValidation>
  </dataValidations>
  <printOptions horizontalCentered="1"/>
  <pageMargins left="0.70866141732283472" right="0.70866141732283472" top="0.74803149606299213" bottom="0.74803149606299213" header="0.31496062992125984" footer="0.31496062992125984"/>
  <pageSetup paperSize="9" scale="77" fitToWidth="0" fitToHeight="0" orientation="portrait" r:id="rId1"/>
  <rowBreaks count="1" manualBreakCount="1">
    <brk id="49" min="1" max="1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所属情報</vt:lpstr>
      <vt:lpstr>編集用</vt:lpstr>
      <vt:lpstr>男子登録情報</vt:lpstr>
      <vt:lpstr>女子登録情報</vt:lpstr>
      <vt:lpstr>完成マスター</vt:lpstr>
      <vt:lpstr>申込書</vt:lpstr>
      <vt:lpstr>男子対校の部申込</vt:lpstr>
      <vt:lpstr>男子オープンの部申込</vt:lpstr>
      <vt:lpstr>女子対校の部申込</vt:lpstr>
      <vt:lpstr>女子オープンの部申込</vt:lpstr>
      <vt:lpstr>申込確認表</vt:lpstr>
      <vt:lpstr>元マスター</vt:lpstr>
      <vt:lpstr>リスト</vt:lpstr>
      <vt:lpstr>女子対校の部申込!Print_Area</vt:lpstr>
      <vt:lpstr>男子対校の部申込!Print_Area</vt:lpstr>
      <vt:lpstr>女子対校の部申込!Print_Titles</vt:lpstr>
      <vt:lpstr>男子対校の部申込!Print_Titles</vt:lpstr>
      <vt:lpstr>オープン女子</vt:lpstr>
      <vt:lpstr>オープン男子</vt:lpstr>
      <vt:lpstr>ラウンド</vt:lpstr>
      <vt:lpstr>区分1</vt:lpstr>
      <vt:lpstr>区分2</vt:lpstr>
      <vt:lpstr>選択</vt:lpstr>
      <vt:lpstr>標準記録突破年</vt:lpstr>
      <vt:lpstr>陸協記録集</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OkadaKohei</dc:creator>
  <cp:lastModifiedBy>記録部 関西学連</cp:lastModifiedBy>
  <cp:lastPrinted>2022-03-22T06:52:24Z</cp:lastPrinted>
  <dcterms:created xsi:type="dcterms:W3CDTF">2022-03-05T08:04:26Z</dcterms:created>
  <dcterms:modified xsi:type="dcterms:W3CDTF">2025-03-06T03:06:54Z</dcterms:modified>
</cp:coreProperties>
</file>