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630" activeTab="0"/>
  </bookViews>
  <sheets>
    <sheet name="入力例" sheetId="1" r:id="rId1"/>
    <sheet name="申し込み表" sheetId="2" r:id="rId2"/>
    <sheet name="リレー" sheetId="3" r:id="rId3"/>
  </sheets>
  <definedNames>
    <definedName name="name" localSheetId="2">'リレー'!#REF!</definedName>
    <definedName name="_xlnm.Print_Area" localSheetId="2">'リレー'!$A$2:$P$3</definedName>
    <definedName name="_xlnm.Print_Area" localSheetId="1">'申し込み表'!$A$1:$AA$87</definedName>
    <definedName name="_xlnm.Print_Area" localSheetId="0">'入力例'!$A$1:$AA$87</definedName>
    <definedName name="_xlnm.Print_Titles" localSheetId="2">'リレー'!$3:$3</definedName>
    <definedName name="_xlnm.Print_Titles" localSheetId="1">'申し込み表'!$1:$12</definedName>
    <definedName name="_xlnm.Print_Titles" localSheetId="0">'入力例'!$1:$12</definedName>
    <definedName name="オーダー" localSheetId="0">'入力例'!$F$13:$F$87</definedName>
    <definedName name="オーダー">'申し込み表'!$F$13:$F$87</definedName>
    <definedName name="種目" localSheetId="0">'入力例'!$AH$88:$AI$107</definedName>
    <definedName name="種目">'申し込み表'!$AH$88:$AI$107</definedName>
    <definedName name="名前" localSheetId="2">'申し込み表'!$B$13:$F$87</definedName>
    <definedName name="名前" localSheetId="0">'入力例'!$B$13:$F$87</definedName>
    <definedName name="名前">'申し込み表'!$B$13:$F$87</definedName>
  </definedNames>
  <calcPr fullCalcOnLoad="1"/>
</workbook>
</file>

<file path=xl/comments1.xml><?xml version="1.0" encoding="utf-8"?>
<comments xmlns="http://schemas.openxmlformats.org/spreadsheetml/2006/main">
  <authors>
    <author>柳瀬典広</author>
  </authors>
  <commentList>
    <comment ref="J1" authorId="0">
      <text>
        <r>
          <rPr>
            <sz val="12"/>
            <rFont val="ＭＳ ゴシック"/>
            <family val="3"/>
          </rPr>
          <t>　　　　　　　　【大会申し込みプログラム】の使い方</t>
        </r>
        <r>
          <rPr>
            <sz val="6"/>
            <rFont val="ＭＳ ゴシック"/>
            <family val="3"/>
          </rPr>
          <t xml:space="preserve">
</t>
        </r>
        <r>
          <rPr>
            <sz val="4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①</t>
        </r>
        <r>
          <rPr>
            <sz val="12"/>
            <rFont val="ＭＳ ゴシック"/>
            <family val="3"/>
          </rPr>
          <t>団体名等の入力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黄色のセルに必要事項を入力してください。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②</t>
        </r>
        <r>
          <rPr>
            <sz val="12"/>
            <rFont val="ＭＳ ゴシック"/>
            <family val="3"/>
          </rPr>
          <t>競技者データの入力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Noｶｰﾄﾞ，性，氏名，ﾌﾘｶﾞﾅ，ﾛｰﾏ字+生年()，年(学年)，生年月日，都道府県 を入力してください。
　</t>
        </r>
        <r>
          <rPr>
            <u val="single"/>
            <sz val="10"/>
            <rFont val="ＭＳ ゴシック"/>
            <family val="3"/>
          </rPr>
          <t>リレーだけにエントリーする者も必ず入力をしてください</t>
        </r>
        <r>
          <rPr>
            <sz val="10"/>
            <rFont val="ＭＳ ゴシック"/>
            <family val="3"/>
          </rPr>
          <t>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③</t>
        </r>
        <r>
          <rPr>
            <sz val="12"/>
            <rFont val="ＭＳ ゴシック"/>
            <family val="3"/>
          </rPr>
          <t xml:space="preserve">個人種目の入力
●種目の入力　
　 </t>
        </r>
        <r>
          <rPr>
            <u val="single"/>
            <sz val="10"/>
            <rFont val="ＭＳ ゴシック"/>
            <family val="3"/>
          </rPr>
          <t>「種目１」から順に</t>
        </r>
        <r>
          <rPr>
            <sz val="10"/>
            <rFont val="ＭＳ ゴシック"/>
            <family val="3"/>
          </rPr>
          <t>，種目と公認最高記録（</t>
        </r>
        <r>
          <rPr>
            <b/>
            <sz val="10"/>
            <rFont val="ＭＳ ゴシック"/>
            <family val="3"/>
          </rPr>
          <t>半角５桁</t>
        </r>
        <r>
          <rPr>
            <sz val="8"/>
            <rFont val="ＭＳ ゴシック"/>
            <family val="3"/>
          </rPr>
          <t>または</t>
        </r>
        <r>
          <rPr>
            <b/>
            <sz val="10"/>
            <rFont val="ＭＳ ゴシック"/>
            <family val="3"/>
          </rPr>
          <t>７桁</t>
        </r>
        <r>
          <rPr>
            <sz val="10"/>
            <rFont val="ＭＳ ゴシック"/>
            <family val="3"/>
          </rPr>
          <t xml:space="preserve">）を入力してくだ
　さい。種目は▼を押して表示されるリストから選択してください。種目Codeは自動で
　表示します。
</t>
        </r>
        <r>
          <rPr>
            <sz val="12"/>
            <rFont val="ＭＳ ゴシック"/>
            <family val="3"/>
          </rPr>
          <t>●記録の入力</t>
        </r>
        <r>
          <rPr>
            <sz val="10"/>
            <rFont val="ＭＳ ゴシック"/>
            <family val="3"/>
          </rPr>
          <t xml:space="preserve">
　トラック　　</t>
        </r>
        <r>
          <rPr>
            <b/>
            <sz val="10"/>
            <rFont val="ＭＳ ゴシック"/>
            <family val="3"/>
          </rPr>
          <t>半角７桁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半角７桁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11"22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0001122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10'18"2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010182_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 xml:space="preserve"> </t>
        </r>
        <r>
          <rPr>
            <b/>
            <sz val="10"/>
            <rFont val="Arial"/>
            <family val="2"/>
          </rPr>
          <t>_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リレー　　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半角５桁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54"32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05432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1'34"5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1345_ </t>
        </r>
        <r>
          <rPr>
            <sz val="10"/>
            <rFont val="ＭＳ ゴシック"/>
            <family val="3"/>
          </rPr>
          <t xml:space="preserve">　  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 xml:space="preserve">) _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フィールド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5m43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00543
</t>
        </r>
        <r>
          <rPr>
            <sz val="10"/>
            <rFont val="ＭＳ ゴシック"/>
            <family val="3"/>
          </rPr>
          <t>　混成競技　半角５桁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5432</t>
        </r>
        <r>
          <rPr>
            <sz val="10"/>
            <rFont val="ＭＳ ゴシック"/>
            <family val="3"/>
          </rPr>
          <t>点→</t>
        </r>
        <r>
          <rPr>
            <sz val="10"/>
            <rFont val="Arial"/>
            <family val="2"/>
          </rPr>
          <t xml:space="preserve">05432
</t>
        </r>
        <r>
          <rPr>
            <b/>
            <sz val="16"/>
            <rFont val="ＭＳ ゴシック"/>
            <family val="3"/>
          </rPr>
          <t>④</t>
        </r>
        <r>
          <rPr>
            <sz val="12"/>
            <rFont val="ＭＳ ゴシック"/>
            <family val="3"/>
          </rPr>
          <t>リレー種目の入力
　</t>
        </r>
        <r>
          <rPr>
            <sz val="10"/>
            <rFont val="ＭＳ ゴシック"/>
            <family val="3"/>
          </rPr>
          <t>　性別，種目，最高タイム（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），予選エントリー選手を入力してください。
　最高タイム以外は，セルの右側に表示される▼をクリックすると，リストが表示され
　ますので，リストから選択してください。最高タイムの入力様式は「●記録の入力」
　を参考にしてください。
</t>
        </r>
        <r>
          <rPr>
            <b/>
            <sz val="16"/>
            <rFont val="ＭＳ ゴシック"/>
            <family val="3"/>
          </rPr>
          <t>⑤</t>
        </r>
        <r>
          <rPr>
            <sz val="12"/>
            <rFont val="ＭＳ ゴシック"/>
            <family val="3"/>
          </rPr>
          <t xml:space="preserve">印刷
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>A4</t>
        </r>
        <r>
          <rPr>
            <sz val="10"/>
            <rFont val="ＭＳ ゴシック"/>
            <family val="3"/>
          </rPr>
          <t>用紙に</t>
        </r>
        <r>
          <rPr>
            <sz val="10"/>
            <rFont val="Arial"/>
            <family val="2"/>
          </rPr>
          <t>25</t>
        </r>
        <r>
          <rPr>
            <sz val="10"/>
            <rFont val="ＭＳ ゴシック"/>
            <family val="3"/>
          </rPr>
          <t xml:space="preserve">人ずつ印刷します。
</t>
        </r>
        <r>
          <rPr>
            <sz val="10"/>
            <rFont val="Arial"/>
            <family val="2"/>
          </rPr>
          <t xml:space="preserve">
</t>
        </r>
      </text>
    </comment>
    <comment ref="P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12"/>
            <rFont val="ＭＳ Ｐゴシック"/>
            <family val="3"/>
          </rPr>
          <t xml:space="preserve">
</t>
        </r>
      </text>
    </comment>
    <comment ref="Q1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R1" authorId="0">
      <text>
        <r>
          <rPr>
            <sz val="12"/>
            <rFont val="ＭＳ ゴシック"/>
            <family val="3"/>
          </rPr>
          <t xml:space="preserve">半角５桁で入力
</t>
        </r>
        <r>
          <rPr>
            <sz val="9"/>
            <rFont val="ＭＳ ゴシック"/>
            <family val="3"/>
          </rPr>
          <t>　手動計時の場合はスペース
　で埋めて半角５桁にする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43"21 </t>
        </r>
        <r>
          <rPr>
            <sz val="6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04321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3'32"5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3321_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_ </t>
        </r>
        <r>
          <rPr>
            <sz val="9"/>
            <rFont val="ＭＳ ゴシック"/>
            <family val="3"/>
          </rPr>
          <t>はスペースを入力</t>
        </r>
      </text>
    </comment>
    <comment ref="S1" authorId="0">
      <text>
        <r>
          <rPr>
            <sz val="12"/>
            <rFont val="ＭＳ ゴシック"/>
            <family val="3"/>
          </rPr>
          <t xml:space="preserve">リストから選択してください。
</t>
        </r>
        <r>
          <rPr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>人目から順に，予選のオーダーを最低</t>
        </r>
        <r>
          <rPr>
            <sz val="12"/>
            <rFont val="Arial"/>
            <family val="2"/>
          </rPr>
          <t>4</t>
        </r>
        <r>
          <rPr>
            <sz val="12"/>
            <rFont val="ＭＳ ゴシック"/>
            <family val="3"/>
          </rPr>
          <t>人は登録すること。</t>
        </r>
      </text>
    </comment>
    <comment ref="E3" authorId="0">
      <text>
        <r>
          <rPr>
            <sz val="12"/>
            <rFont val="ＭＳ ゴシック"/>
            <family val="3"/>
          </rPr>
          <t>全角換算で７文字までで入力してください。
ここに入力した名称がプログラムに印刷されます。</t>
        </r>
      </text>
    </comment>
    <comment ref="G3" authorId="0">
      <text>
        <r>
          <rPr>
            <sz val="12"/>
            <rFont val="ＭＳ ゴシック"/>
            <family val="3"/>
          </rPr>
          <t>半角英数，半角ｶﾀｶﾅで入力してください。
ここに入力した名称が電光掲示板に表示されます。</t>
        </r>
      </text>
    </comment>
    <comment ref="J3" authorId="0">
      <text>
        <r>
          <rPr>
            <sz val="12"/>
            <rFont val="Arial"/>
            <family val="2"/>
          </rPr>
          <t>49</t>
        </r>
        <r>
          <rPr>
            <sz val="12"/>
            <rFont val="ＭＳ ゴシック"/>
            <family val="3"/>
          </rPr>
          <t>から始まる</t>
        </r>
        <r>
          <rPr>
            <sz val="12"/>
            <rFont val="Arial"/>
            <family val="2"/>
          </rPr>
          <t>6</t>
        </r>
        <r>
          <rPr>
            <sz val="12"/>
            <rFont val="ＭＳ ゴシック"/>
            <family val="3"/>
          </rPr>
          <t xml:space="preserve">桁の数字を入力してください。
</t>
        </r>
      </text>
    </comment>
    <comment ref="B7" authorId="0">
      <text>
        <r>
          <rPr>
            <sz val="12"/>
            <rFont val="ＭＳ ゴシック"/>
            <family val="3"/>
          </rPr>
          <t>プログラム編成会議のときに，この番号に問い合わせをします。連絡のとれる電話番号を入力してください。</t>
        </r>
      </text>
    </comment>
    <comment ref="C11" authorId="0">
      <text>
        <r>
          <rPr>
            <sz val="12"/>
            <rFont val="ＭＳ ゴシック"/>
            <family val="3"/>
          </rPr>
          <t>学連登録番号のハイフン</t>
        </r>
        <r>
          <rPr>
            <sz val="12"/>
            <rFont val="Arial"/>
            <family val="2"/>
          </rPr>
          <t>(</t>
        </r>
        <r>
          <rPr>
            <sz val="12"/>
            <rFont val="ＭＳ ゴシック"/>
            <family val="3"/>
          </rPr>
          <t>-</t>
        </r>
        <r>
          <rPr>
            <sz val="12"/>
            <rFont val="Arial"/>
            <family val="2"/>
          </rPr>
          <t>)</t>
        </r>
        <r>
          <rPr>
            <sz val="12"/>
            <rFont val="ＭＳ ゴシック"/>
            <family val="3"/>
          </rPr>
          <t>以下の数字を入力してください。
例</t>
        </r>
        <r>
          <rPr>
            <sz val="12"/>
            <rFont val="Arial"/>
            <family val="2"/>
          </rPr>
          <t>) 7-123</t>
        </r>
        <r>
          <rPr>
            <sz val="12"/>
            <rFont val="ＭＳ ゴシック"/>
            <family val="3"/>
          </rPr>
          <t>→</t>
        </r>
        <r>
          <rPr>
            <b/>
            <sz val="12"/>
            <rFont val="Arial"/>
            <family val="2"/>
          </rPr>
          <t>123</t>
        </r>
      </text>
    </comment>
    <comment ref="E1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sz val="12"/>
            <rFont val="ＭＳ ゴシック"/>
            <family val="3"/>
          </rPr>
          <t>【全角で入力】
姓と名前の間を，１文字あけてください。
例：高知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
　　</t>
        </r>
        <r>
          <rPr>
            <sz val="9"/>
            <color indexed="10"/>
            <rFont val="ＭＳ ゴシック"/>
            <family val="3"/>
          </rPr>
          <t>□</t>
        </r>
        <r>
          <rPr>
            <sz val="9"/>
            <rFont val="ＭＳ ゴシック"/>
            <family val="3"/>
          </rPr>
          <t>は全角スペース</t>
        </r>
      </text>
    </comment>
    <comment ref="G11" authorId="0">
      <text>
        <r>
          <rPr>
            <sz val="12"/>
            <rFont val="ＭＳ ゴシック"/>
            <family val="3"/>
          </rPr>
          <t>【半角ｶﾀｶﾅで入力】
姓と名前の間を，１文字あけてください。
例：ｺｳﾁ</t>
        </r>
        <r>
          <rPr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ﾀﾛｳ
　　</t>
        </r>
        <r>
          <rPr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>は半角スペース</t>
        </r>
      </text>
    </comment>
    <comment ref="H11" authorId="0">
      <text>
        <r>
          <rPr>
            <sz val="12"/>
            <rFont val="ＭＳ ゴシック"/>
            <family val="3"/>
          </rPr>
          <t>【ローマ字で入力】
日本陸連登録時と同じ表記で，
名→姓の順。名は先頭のみ大
文字，姓は全て大文字。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太郎→Taro</t>
        </r>
        <r>
          <rPr>
            <b/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YAMADA(01)
※</t>
        </r>
        <r>
          <rPr>
            <b/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 xml:space="preserve"> は半角スペース</t>
        </r>
      </text>
    </comment>
    <comment ref="K11" authorId="0">
      <text>
        <r>
          <rPr>
            <sz val="12"/>
            <rFont val="ＭＳ ゴシック"/>
            <family val="3"/>
          </rPr>
          <t>【半角で入力】
院生は</t>
        </r>
        <r>
          <rPr>
            <sz val="12"/>
            <rFont val="Arial"/>
            <family val="2"/>
          </rPr>
          <t>M1</t>
        </r>
        <r>
          <rPr>
            <sz val="12"/>
            <rFont val="ＭＳ ゴシック"/>
            <family val="3"/>
          </rPr>
          <t>，</t>
        </r>
        <r>
          <rPr>
            <sz val="12"/>
            <rFont val="Arial"/>
            <family val="2"/>
          </rPr>
          <t>D1</t>
        </r>
        <r>
          <rPr>
            <sz val="12"/>
            <rFont val="ＭＳ ゴシック"/>
            <family val="3"/>
          </rPr>
          <t>のように入力してください。</t>
        </r>
      </text>
    </comment>
    <comment ref="L11" authorId="0">
      <text>
        <r>
          <rPr>
            <sz val="12"/>
            <rFont val="ＭＳ ゴシック"/>
            <family val="3"/>
          </rPr>
          <t>【半角で入力】
西暦下</t>
        </r>
        <r>
          <rPr>
            <sz val="12"/>
            <rFont val="Arial"/>
            <family val="2"/>
          </rPr>
          <t>2</t>
        </r>
        <r>
          <rPr>
            <sz val="12"/>
            <rFont val="ＭＳ ゴシック"/>
            <family val="3"/>
          </rPr>
          <t>桁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月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日の形式で，スラッシュ(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)で区切って入力してください。</t>
        </r>
      </text>
    </comment>
    <comment ref="M11" authorId="0">
      <text>
        <r>
          <rPr>
            <sz val="12"/>
            <rFont val="ＭＳ ゴシック"/>
            <family val="3"/>
          </rPr>
          <t>右の｢都道府県｣を入力すると，自動表示されます。</t>
        </r>
      </text>
    </comment>
    <comment ref="N11" authorId="0">
      <text>
        <r>
          <rPr>
            <sz val="12"/>
            <rFont val="ＭＳ ゴシック"/>
            <family val="3"/>
          </rPr>
          <t>セル【</t>
        </r>
        <r>
          <rPr>
            <sz val="12"/>
            <rFont val="Arial"/>
            <family val="2"/>
          </rPr>
          <t>C3</t>
        </r>
        <r>
          <rPr>
            <sz val="12"/>
            <rFont val="ＭＳ ゴシック"/>
            <family val="3"/>
          </rPr>
          <t>】へ入力した団体の所在地の都道府県を表示します。
注：大学生で，出身地の都道府県
　に登録している者は，リストよ
　り選択して修正してください。</t>
        </r>
      </text>
    </comment>
    <comment ref="O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Q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R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S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T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U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V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W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X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Y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Z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AA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</commentList>
</comments>
</file>

<file path=xl/comments2.xml><?xml version="1.0" encoding="utf-8"?>
<comments xmlns="http://schemas.openxmlformats.org/spreadsheetml/2006/main">
  <authors>
    <author>柳瀬典広</author>
  </authors>
  <commentList>
    <comment ref="R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S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C11" authorId="0">
      <text>
        <r>
          <rPr>
            <sz val="12"/>
            <rFont val="ＭＳ ゴシック"/>
            <family val="3"/>
          </rPr>
          <t>学連登録番号のハイフン</t>
        </r>
        <r>
          <rPr>
            <sz val="12"/>
            <rFont val="Arial"/>
            <family val="2"/>
          </rPr>
          <t>(</t>
        </r>
        <r>
          <rPr>
            <sz val="12"/>
            <rFont val="ＭＳ ゴシック"/>
            <family val="3"/>
          </rPr>
          <t>-</t>
        </r>
        <r>
          <rPr>
            <sz val="12"/>
            <rFont val="Arial"/>
            <family val="2"/>
          </rPr>
          <t>)</t>
        </r>
        <r>
          <rPr>
            <sz val="12"/>
            <rFont val="ＭＳ ゴシック"/>
            <family val="3"/>
          </rPr>
          <t>以下の数字を入力してください。
例</t>
        </r>
        <r>
          <rPr>
            <sz val="12"/>
            <rFont val="Arial"/>
            <family val="2"/>
          </rPr>
          <t>) 7-123</t>
        </r>
        <r>
          <rPr>
            <sz val="12"/>
            <rFont val="ＭＳ ゴシック"/>
            <family val="3"/>
          </rPr>
          <t>→</t>
        </r>
        <r>
          <rPr>
            <b/>
            <sz val="12"/>
            <rFont val="Arial"/>
            <family val="2"/>
          </rPr>
          <t>123</t>
        </r>
      </text>
    </comment>
    <comment ref="J1" authorId="0">
      <text>
        <r>
          <rPr>
            <sz val="12"/>
            <rFont val="ＭＳ ゴシック"/>
            <family val="3"/>
          </rPr>
          <t>　　　　　　　　【大会申し込みプログラム】の使い方</t>
        </r>
        <r>
          <rPr>
            <sz val="6"/>
            <rFont val="ＭＳ ゴシック"/>
            <family val="3"/>
          </rPr>
          <t xml:space="preserve">
</t>
        </r>
        <r>
          <rPr>
            <sz val="4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①</t>
        </r>
        <r>
          <rPr>
            <sz val="12"/>
            <rFont val="ＭＳ ゴシック"/>
            <family val="3"/>
          </rPr>
          <t>団体名等の入力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黄色のセルに必要事項を入力してください。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②</t>
        </r>
        <r>
          <rPr>
            <sz val="12"/>
            <rFont val="ＭＳ ゴシック"/>
            <family val="3"/>
          </rPr>
          <t>競技者データの入力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Noｶｰﾄﾞ，性，氏名，ﾌﾘｶﾞﾅ，ﾛｰﾏ字+生年()，年(学年)，生年月日，都道府県 を入力してください。
　</t>
        </r>
        <r>
          <rPr>
            <u val="single"/>
            <sz val="10"/>
            <rFont val="ＭＳ ゴシック"/>
            <family val="3"/>
          </rPr>
          <t>リレーだけにエントリーする者も必ず入力をしてください</t>
        </r>
        <r>
          <rPr>
            <sz val="10"/>
            <rFont val="ＭＳ ゴシック"/>
            <family val="3"/>
          </rPr>
          <t>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③</t>
        </r>
        <r>
          <rPr>
            <sz val="12"/>
            <rFont val="ＭＳ ゴシック"/>
            <family val="3"/>
          </rPr>
          <t xml:space="preserve">個人種目の入力
●種目の入力　
　 </t>
        </r>
        <r>
          <rPr>
            <u val="single"/>
            <sz val="10"/>
            <rFont val="ＭＳ ゴシック"/>
            <family val="3"/>
          </rPr>
          <t>「種目１」から順に</t>
        </r>
        <r>
          <rPr>
            <sz val="10"/>
            <rFont val="ＭＳ ゴシック"/>
            <family val="3"/>
          </rPr>
          <t>，種目と公認最高記録（</t>
        </r>
        <r>
          <rPr>
            <b/>
            <sz val="10"/>
            <rFont val="ＭＳ ゴシック"/>
            <family val="3"/>
          </rPr>
          <t>半角５桁</t>
        </r>
        <r>
          <rPr>
            <sz val="8"/>
            <rFont val="ＭＳ ゴシック"/>
            <family val="3"/>
          </rPr>
          <t>または</t>
        </r>
        <r>
          <rPr>
            <b/>
            <sz val="10"/>
            <rFont val="ＭＳ ゴシック"/>
            <family val="3"/>
          </rPr>
          <t>７桁</t>
        </r>
        <r>
          <rPr>
            <sz val="10"/>
            <rFont val="ＭＳ ゴシック"/>
            <family val="3"/>
          </rPr>
          <t xml:space="preserve">）を入力してくだ
　さい。種目は▼を押して表示されるリストから選択してください。種目Codeは自動で
　表示します。
</t>
        </r>
        <r>
          <rPr>
            <sz val="12"/>
            <rFont val="ＭＳ ゴシック"/>
            <family val="3"/>
          </rPr>
          <t>●記録の入力</t>
        </r>
        <r>
          <rPr>
            <sz val="10"/>
            <rFont val="ＭＳ ゴシック"/>
            <family val="3"/>
          </rPr>
          <t xml:space="preserve">
　トラック　　</t>
        </r>
        <r>
          <rPr>
            <b/>
            <sz val="10"/>
            <rFont val="ＭＳ ゴシック"/>
            <family val="3"/>
          </rPr>
          <t>半角７桁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半角７桁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11"22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0001122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10'18"2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010182_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 xml:space="preserve"> </t>
        </r>
        <r>
          <rPr>
            <b/>
            <sz val="10"/>
            <rFont val="Arial"/>
            <family val="2"/>
          </rPr>
          <t>_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リレー　　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半角５桁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54"32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05432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1'34"5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1345_ </t>
        </r>
        <r>
          <rPr>
            <sz val="10"/>
            <rFont val="ＭＳ ゴシック"/>
            <family val="3"/>
          </rPr>
          <t xml:space="preserve">　  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 xml:space="preserve">) _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フィールド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5m43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00543
</t>
        </r>
        <r>
          <rPr>
            <sz val="10"/>
            <rFont val="ＭＳ ゴシック"/>
            <family val="3"/>
          </rPr>
          <t>　混成競技　半角５桁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5432</t>
        </r>
        <r>
          <rPr>
            <sz val="10"/>
            <rFont val="ＭＳ ゴシック"/>
            <family val="3"/>
          </rPr>
          <t>点→</t>
        </r>
        <r>
          <rPr>
            <sz val="10"/>
            <rFont val="Arial"/>
            <family val="2"/>
          </rPr>
          <t xml:space="preserve">05432
</t>
        </r>
        <r>
          <rPr>
            <b/>
            <sz val="16"/>
            <rFont val="ＭＳ ゴシック"/>
            <family val="3"/>
          </rPr>
          <t>④</t>
        </r>
        <r>
          <rPr>
            <sz val="12"/>
            <rFont val="ＭＳ ゴシック"/>
            <family val="3"/>
          </rPr>
          <t>リレー種目の入力
　</t>
        </r>
        <r>
          <rPr>
            <sz val="10"/>
            <rFont val="ＭＳ ゴシック"/>
            <family val="3"/>
          </rPr>
          <t>　性別，種目，最高タイム（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），予選エントリー選手を入力してください。
　最高タイム以外は，セルの右側に表示される▼をクリックすると，リストが表示され
　ますので，リストから選択してください。最高タイムの入力様式は「●記録の入力」
　を参考にしてください。
</t>
        </r>
        <r>
          <rPr>
            <b/>
            <sz val="16"/>
            <rFont val="ＭＳ ゴシック"/>
            <family val="3"/>
          </rPr>
          <t>⑤</t>
        </r>
        <r>
          <rPr>
            <sz val="12"/>
            <rFont val="ＭＳ ゴシック"/>
            <family val="3"/>
          </rPr>
          <t xml:space="preserve">印刷
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>A4</t>
        </r>
        <r>
          <rPr>
            <sz val="10"/>
            <rFont val="ＭＳ ゴシック"/>
            <family val="3"/>
          </rPr>
          <t>用紙に</t>
        </r>
        <r>
          <rPr>
            <sz val="10"/>
            <rFont val="Arial"/>
            <family val="2"/>
          </rPr>
          <t>25</t>
        </r>
        <r>
          <rPr>
            <sz val="10"/>
            <rFont val="ＭＳ ゴシック"/>
            <family val="3"/>
          </rPr>
          <t xml:space="preserve">人ずつ印刷します。
</t>
        </r>
        <r>
          <rPr>
            <sz val="10"/>
            <rFont val="Arial"/>
            <family val="2"/>
          </rPr>
          <t xml:space="preserve">
</t>
        </r>
      </text>
    </comment>
    <comment ref="S1" authorId="0">
      <text>
        <r>
          <rPr>
            <sz val="12"/>
            <rFont val="ＭＳ ゴシック"/>
            <family val="3"/>
          </rPr>
          <t xml:space="preserve">リストから選択してください。
</t>
        </r>
        <r>
          <rPr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>人目から順に，予選のオーダーを最低</t>
        </r>
        <r>
          <rPr>
            <sz val="12"/>
            <rFont val="Arial"/>
            <family val="2"/>
          </rPr>
          <t>4</t>
        </r>
        <r>
          <rPr>
            <sz val="12"/>
            <rFont val="ＭＳ ゴシック"/>
            <family val="3"/>
          </rPr>
          <t>人は登録すること。</t>
        </r>
      </text>
    </comment>
    <comment ref="P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12"/>
            <rFont val="ＭＳ Ｐゴシック"/>
            <family val="3"/>
          </rPr>
          <t xml:space="preserve">
</t>
        </r>
      </text>
    </comment>
    <comment ref="Q1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R1" authorId="0">
      <text>
        <r>
          <rPr>
            <sz val="12"/>
            <rFont val="ＭＳ ゴシック"/>
            <family val="3"/>
          </rPr>
          <t xml:space="preserve">半角５桁で入力
</t>
        </r>
        <r>
          <rPr>
            <sz val="9"/>
            <rFont val="ＭＳ ゴシック"/>
            <family val="3"/>
          </rPr>
          <t>　手動計時の場合はスペース
　で埋めて半角５桁にする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43"21 </t>
        </r>
        <r>
          <rPr>
            <sz val="6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04321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3'32"5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3321_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_ </t>
        </r>
        <r>
          <rPr>
            <sz val="9"/>
            <rFont val="ＭＳ ゴシック"/>
            <family val="3"/>
          </rPr>
          <t>はスペースを入力</t>
        </r>
      </text>
    </comment>
    <comment ref="E1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sz val="12"/>
            <rFont val="ＭＳ ゴシック"/>
            <family val="3"/>
          </rPr>
          <t>【全角で入力】
姓と名前の間を，１文字あけてください。
例：高知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
　　</t>
        </r>
        <r>
          <rPr>
            <sz val="9"/>
            <color indexed="10"/>
            <rFont val="ＭＳ ゴシック"/>
            <family val="3"/>
          </rPr>
          <t>□</t>
        </r>
        <r>
          <rPr>
            <sz val="9"/>
            <rFont val="ＭＳ ゴシック"/>
            <family val="3"/>
          </rPr>
          <t>は全角スペース</t>
        </r>
      </text>
    </comment>
    <comment ref="G11" authorId="0">
      <text>
        <r>
          <rPr>
            <sz val="12"/>
            <rFont val="ＭＳ ゴシック"/>
            <family val="3"/>
          </rPr>
          <t>【半角ｶﾀｶﾅで入力】
姓と名前の間を，１文字あけてください。
例：ｺｳﾁ</t>
        </r>
        <r>
          <rPr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ﾀﾛｳ
　　</t>
        </r>
        <r>
          <rPr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>は半角スペース</t>
        </r>
      </text>
    </comment>
    <comment ref="K11" authorId="0">
      <text>
        <r>
          <rPr>
            <sz val="12"/>
            <rFont val="ＭＳ ゴシック"/>
            <family val="3"/>
          </rPr>
          <t>【半角で入力】
院生は</t>
        </r>
        <r>
          <rPr>
            <sz val="12"/>
            <rFont val="Arial"/>
            <family val="2"/>
          </rPr>
          <t>M1</t>
        </r>
        <r>
          <rPr>
            <sz val="12"/>
            <rFont val="ＭＳ ゴシック"/>
            <family val="3"/>
          </rPr>
          <t>，</t>
        </r>
        <r>
          <rPr>
            <sz val="12"/>
            <rFont val="Arial"/>
            <family val="2"/>
          </rPr>
          <t>D1</t>
        </r>
        <r>
          <rPr>
            <sz val="12"/>
            <rFont val="ＭＳ ゴシック"/>
            <family val="3"/>
          </rPr>
          <t>のように入力してください。</t>
        </r>
      </text>
    </comment>
    <comment ref="L11" authorId="0">
      <text>
        <r>
          <rPr>
            <sz val="12"/>
            <rFont val="ＭＳ ゴシック"/>
            <family val="3"/>
          </rPr>
          <t>【半角で入力】
西暦下</t>
        </r>
        <r>
          <rPr>
            <sz val="12"/>
            <rFont val="Arial"/>
            <family val="2"/>
          </rPr>
          <t>2</t>
        </r>
        <r>
          <rPr>
            <sz val="12"/>
            <rFont val="ＭＳ ゴシック"/>
            <family val="3"/>
          </rPr>
          <t>桁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月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日の形式で，スラッシュ(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)で区切って入力してください。</t>
        </r>
      </text>
    </comment>
    <comment ref="M11" authorId="0">
      <text>
        <r>
          <rPr>
            <sz val="12"/>
            <rFont val="ＭＳ ゴシック"/>
            <family val="3"/>
          </rPr>
          <t>右の｢都道府県｣を入力すると，自動表示されます。</t>
        </r>
      </text>
    </comment>
    <comment ref="N11" authorId="0">
      <text>
        <r>
          <rPr>
            <sz val="12"/>
            <rFont val="ＭＳ ゴシック"/>
            <family val="3"/>
          </rPr>
          <t>セル【</t>
        </r>
        <r>
          <rPr>
            <sz val="12"/>
            <rFont val="Arial"/>
            <family val="2"/>
          </rPr>
          <t>C3</t>
        </r>
        <r>
          <rPr>
            <sz val="12"/>
            <rFont val="ＭＳ ゴシック"/>
            <family val="3"/>
          </rPr>
          <t>】へ入力した団体の所在地の都道府県を表示します。
注：大学生で，出身地の都道府県
　に登録している者は，リストよ
　り選択して修正してください。</t>
        </r>
      </text>
    </comment>
    <comment ref="E3" authorId="0">
      <text>
        <r>
          <rPr>
            <sz val="12"/>
            <rFont val="ＭＳ ゴシック"/>
            <family val="3"/>
          </rPr>
          <t>全角換算で７文字までで入力してください。
ここに入力した名称がプログラムに印刷されます。</t>
        </r>
      </text>
    </comment>
    <comment ref="G3" authorId="0">
      <text>
        <r>
          <rPr>
            <sz val="12"/>
            <rFont val="ＭＳ ゴシック"/>
            <family val="3"/>
          </rPr>
          <t>半角英数，半角ｶﾀｶﾅで入力してください。
ここに入力した名称が電光掲示板に表示されます。</t>
        </r>
      </text>
    </comment>
    <comment ref="J3" authorId="0">
      <text>
        <r>
          <rPr>
            <sz val="12"/>
            <rFont val="Arial"/>
            <family val="2"/>
          </rPr>
          <t>49</t>
        </r>
        <r>
          <rPr>
            <sz val="12"/>
            <rFont val="ＭＳ ゴシック"/>
            <family val="3"/>
          </rPr>
          <t>から始まる</t>
        </r>
        <r>
          <rPr>
            <sz val="12"/>
            <rFont val="Arial"/>
            <family val="2"/>
          </rPr>
          <t>6</t>
        </r>
        <r>
          <rPr>
            <sz val="12"/>
            <rFont val="ＭＳ ゴシック"/>
            <family val="3"/>
          </rPr>
          <t xml:space="preserve">桁の数字を入力してください。
</t>
        </r>
      </text>
    </comment>
    <comment ref="B7" authorId="0">
      <text>
        <r>
          <rPr>
            <sz val="12"/>
            <rFont val="ＭＳ ゴシック"/>
            <family val="3"/>
          </rPr>
          <t>プログラム編成会議のときに，この番号に問い合わせをします。連絡のとれる電話番号を入力してください。</t>
        </r>
      </text>
    </comment>
    <comment ref="Q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O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W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AA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T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X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V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Z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H11" authorId="0">
      <text>
        <r>
          <rPr>
            <sz val="12"/>
            <rFont val="ＭＳ ゴシック"/>
            <family val="3"/>
          </rPr>
          <t>【ローマ字で入力】
日本陸連登録時と同じ表記で，
名→姓の順。名は先頭のみ大
文字，姓は全て大文字。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太郎→Taro</t>
        </r>
        <r>
          <rPr>
            <b/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YAMADA(01)
※</t>
        </r>
        <r>
          <rPr>
            <b/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 xml:space="preserve"> は半角スペース</t>
        </r>
      </text>
    </comment>
    <comment ref="U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Y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<sst xmlns="http://schemas.openxmlformats.org/spreadsheetml/2006/main" count="553" uniqueCount="237">
  <si>
    <t>個人ｺｰﾄﾞ</t>
  </si>
  <si>
    <t>氏名</t>
  </si>
  <si>
    <t>所属</t>
  </si>
  <si>
    <t>生年月日</t>
  </si>
  <si>
    <t>年</t>
  </si>
  <si>
    <t>Code</t>
  </si>
  <si>
    <t>種目２</t>
  </si>
  <si>
    <t>種目３</t>
  </si>
  <si>
    <t>Code</t>
  </si>
  <si>
    <t>最高記録</t>
  </si>
  <si>
    <t>種目１</t>
  </si>
  <si>
    <t>手</t>
  </si>
  <si>
    <r>
      <t>1</t>
    </r>
    <r>
      <rPr>
        <sz val="10"/>
        <rFont val="ＭＳ ゴシック"/>
        <family val="3"/>
      </rPr>
      <t>人目</t>
    </r>
  </si>
  <si>
    <r>
      <t>2</t>
    </r>
    <r>
      <rPr>
        <sz val="10"/>
        <rFont val="ＭＳ ゴシック"/>
        <family val="3"/>
      </rPr>
      <t>人目</t>
    </r>
  </si>
  <si>
    <r>
      <t>3</t>
    </r>
    <r>
      <rPr>
        <sz val="10"/>
        <rFont val="ＭＳ ゴシック"/>
        <family val="3"/>
      </rPr>
      <t>人目</t>
    </r>
  </si>
  <si>
    <r>
      <t>4</t>
    </r>
    <r>
      <rPr>
        <sz val="10"/>
        <rFont val="ＭＳ ゴシック"/>
        <family val="3"/>
      </rPr>
      <t>人目</t>
    </r>
  </si>
  <si>
    <r>
      <t>5</t>
    </r>
    <r>
      <rPr>
        <sz val="10"/>
        <rFont val="ＭＳ ゴシック"/>
        <family val="3"/>
      </rPr>
      <t>人目</t>
    </r>
  </si>
  <si>
    <r>
      <t>6</t>
    </r>
    <r>
      <rPr>
        <sz val="10"/>
        <rFont val="ＭＳ ゴシック"/>
        <family val="3"/>
      </rPr>
      <t>人目</t>
    </r>
  </si>
  <si>
    <t>県
Code</t>
  </si>
  <si>
    <t>参加人数･種目数</t>
  </si>
  <si>
    <t>男子</t>
  </si>
  <si>
    <t>女子</t>
  </si>
  <si>
    <t xml:space="preserve">リ レ ー </t>
  </si>
  <si>
    <t xml:space="preserve">参加人数 </t>
  </si>
  <si>
    <t>Noｶｰﾄﾞ</t>
  </si>
  <si>
    <t>リレー種目</t>
  </si>
  <si>
    <t>2</t>
  </si>
  <si>
    <t>3</t>
  </si>
  <si>
    <t>4</t>
  </si>
  <si>
    <t>この画面には入力しません</t>
  </si>
  <si>
    <t xml:space="preserve">個人種目 </t>
  </si>
  <si>
    <t xml:space="preserve">保険料･参加料 </t>
  </si>
  <si>
    <t>都道府県</t>
  </si>
  <si>
    <t>所属名称(略称)</t>
  </si>
  <si>
    <t>ここに入力</t>
  </si>
  <si>
    <t>印</t>
  </si>
  <si>
    <t>連絡先(TEL)</t>
  </si>
  <si>
    <r>
      <t>ここに入力</t>
    </r>
    <r>
      <rPr>
        <sz val="8"/>
        <rFont val="ＭＳ ゴシック"/>
        <family val="3"/>
      </rPr>
      <t>(携帯電話の番号を入力)</t>
    </r>
  </si>
  <si>
    <t>所属名称(ｶﾅ)</t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</si>
  <si>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</si>
  <si>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</si>
  <si>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</si>
  <si>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</si>
  <si>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</si>
  <si>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</si>
  <si>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</si>
  <si>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</si>
  <si>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</si>
  <si>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</si>
  <si>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</si>
  <si>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</si>
  <si>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</si>
  <si>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</si>
  <si>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</si>
  <si>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</si>
  <si>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</si>
  <si>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</si>
  <si>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</si>
  <si>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</si>
  <si>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</si>
  <si>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</si>
  <si>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</si>
  <si>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</si>
  <si>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</si>
  <si>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</si>
  <si>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</si>
  <si>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</si>
  <si>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</si>
  <si>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</si>
  <si>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</si>
  <si>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</si>
  <si>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</si>
  <si>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</si>
  <si>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</si>
  <si>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</si>
  <si>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</si>
  <si>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</si>
  <si>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</si>
  <si>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</si>
  <si>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</si>
  <si>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</si>
  <si>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</si>
  <si>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</si>
  <si>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</si>
  <si>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</si>
  <si>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鹿児島</t>
  </si>
  <si>
    <t>沖縄</t>
  </si>
  <si>
    <t>relay.csv</t>
  </si>
  <si>
    <t>HELP</t>
  </si>
  <si>
    <t xml:space="preserve"> </t>
  </si>
  <si>
    <t>全種目数</t>
  </si>
  <si>
    <r>
      <t>1</t>
    </r>
    <r>
      <rPr>
        <sz val="11"/>
        <rFont val="ＭＳ Ｐゴシック"/>
        <family val="3"/>
      </rPr>
      <t>人目</t>
    </r>
  </si>
  <si>
    <r>
      <t>2</t>
    </r>
    <r>
      <rPr>
        <sz val="11"/>
        <rFont val="ＭＳ Ｐゴシック"/>
        <family val="3"/>
      </rPr>
      <t>人目</t>
    </r>
  </si>
  <si>
    <r>
      <t>3</t>
    </r>
    <r>
      <rPr>
        <sz val="11"/>
        <rFont val="ＭＳ Ｐゴシック"/>
        <family val="3"/>
      </rPr>
      <t>人目</t>
    </r>
  </si>
  <si>
    <r>
      <t>4</t>
    </r>
    <r>
      <rPr>
        <sz val="11"/>
        <rFont val="ＭＳ Ｐゴシック"/>
        <family val="3"/>
      </rPr>
      <t>人目</t>
    </r>
  </si>
  <si>
    <r>
      <t>5</t>
    </r>
    <r>
      <rPr>
        <sz val="11"/>
        <rFont val="ＭＳ Ｐゴシック"/>
        <family val="3"/>
      </rPr>
      <t>人目</t>
    </r>
  </si>
  <si>
    <r>
      <t>6</t>
    </r>
    <r>
      <rPr>
        <sz val="11"/>
        <rFont val="ＭＳ Ｐゴシック"/>
        <family val="3"/>
      </rPr>
      <t>人目</t>
    </r>
  </si>
  <si>
    <t>60100</t>
  </si>
  <si>
    <t>高知</t>
  </si>
  <si>
    <t>男</t>
  </si>
  <si>
    <t>女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</si>
  <si>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</si>
  <si>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</si>
  <si>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</si>
  <si>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</si>
  <si>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</si>
  <si>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</si>
  <si>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</si>
  <si>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</si>
  <si>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04400</t>
  </si>
  <si>
    <t>07100</t>
  </si>
  <si>
    <t>07200</t>
  </si>
  <si>
    <t>07300</t>
  </si>
  <si>
    <t>07400</t>
  </si>
  <si>
    <t>08100</t>
  </si>
  <si>
    <t>08400</t>
  </si>
  <si>
    <t>08600</t>
  </si>
  <si>
    <t>08800</t>
  </si>
  <si>
    <t>09200</t>
  </si>
  <si>
    <t>09300</t>
  </si>
  <si>
    <t>60300</t>
  </si>
  <si>
    <t>性
Code</t>
  </si>
  <si>
    <t>所属Code</t>
  </si>
  <si>
    <t>1と2</t>
  </si>
  <si>
    <t>1と3</t>
  </si>
  <si>
    <t>1と4</t>
  </si>
  <si>
    <t>1と5</t>
  </si>
  <si>
    <t>1と6</t>
  </si>
  <si>
    <t>2と3</t>
  </si>
  <si>
    <t>2と4</t>
  </si>
  <si>
    <t>2と5</t>
  </si>
  <si>
    <t>2と6</t>
  </si>
  <si>
    <t>3と4</t>
  </si>
  <si>
    <t>3と5</t>
  </si>
  <si>
    <t>3と6</t>
  </si>
  <si>
    <t>4と5</t>
  </si>
  <si>
    <t>4と6</t>
  </si>
  <si>
    <t>5と6</t>
  </si>
  <si>
    <t>種目</t>
  </si>
  <si>
    <t>登録団体代表者(所属長名)</t>
  </si>
  <si>
    <t>性</t>
  </si>
  <si>
    <t>1</t>
  </si>
  <si>
    <t>申込責任者(引率者氏名)</t>
  </si>
  <si>
    <t>職印</t>
  </si>
  <si>
    <t>ﾘｽﾄから選択</t>
  </si>
  <si>
    <t>ﾌﾘｶﾞﾅ</t>
  </si>
  <si>
    <t>福井</t>
  </si>
  <si>
    <t>山梨</t>
  </si>
  <si>
    <t>佐賀</t>
  </si>
  <si>
    <t>長崎</t>
  </si>
  <si>
    <t>熊本</t>
  </si>
  <si>
    <t>大分</t>
  </si>
  <si>
    <t>宮崎</t>
  </si>
  <si>
    <t>01200</t>
  </si>
  <si>
    <t>05300</t>
  </si>
  <si>
    <t>08900</t>
  </si>
  <si>
    <t>100m</t>
  </si>
  <si>
    <t>200m</t>
  </si>
  <si>
    <t>400m</t>
  </si>
  <si>
    <t>800m</t>
  </si>
  <si>
    <t>走高跳</t>
  </si>
  <si>
    <t>走幅跳</t>
  </si>
  <si>
    <t>三段跳</t>
  </si>
  <si>
    <t>4x100mR</t>
  </si>
  <si>
    <t>4x400mR</t>
  </si>
  <si>
    <t>4x100mR</t>
  </si>
  <si>
    <t>4x400mR</t>
  </si>
  <si>
    <t>使用方法</t>
  </si>
  <si>
    <t>②</t>
  </si>
  <si>
    <t>③</t>
  </si>
  <si>
    <t>①</t>
  </si>
  <si>
    <r>
      <t>はじめに，画面左上の黄色のセル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か所に入力をしてください．</t>
    </r>
  </si>
  <si>
    <r>
      <t>HELP</t>
    </r>
    <r>
      <rPr>
        <sz val="10"/>
        <rFont val="ＭＳ Ｐゴシック"/>
        <family val="3"/>
      </rPr>
      <t>または右上に赤い印のあるセルにマウスカーソルを合わせると，説明が表示されます．</t>
    </r>
  </si>
  <si>
    <t>5000m</t>
  </si>
  <si>
    <t>1500m</t>
  </si>
  <si>
    <t>10000m</t>
  </si>
  <si>
    <t>110mH</t>
  </si>
  <si>
    <t>400mH</t>
  </si>
  <si>
    <t>3000mSC</t>
  </si>
  <si>
    <t>棒高跳</t>
  </si>
  <si>
    <t>走幅跳</t>
  </si>
  <si>
    <t>砲丸投</t>
  </si>
  <si>
    <t>円盤投</t>
  </si>
  <si>
    <t>ﾊﾝﾏｰ投</t>
  </si>
  <si>
    <t>やり投</t>
  </si>
  <si>
    <t>100mH</t>
  </si>
  <si>
    <t>砲丸投</t>
  </si>
  <si>
    <t>円盤投</t>
  </si>
  <si>
    <t>やり投</t>
  </si>
  <si>
    <t>10000mW</t>
  </si>
  <si>
    <t>06200</t>
  </si>
  <si>
    <t>04600</t>
  </si>
  <si>
    <t>05400</t>
  </si>
  <si>
    <t>09400</t>
  </si>
  <si>
    <t>十種競技</t>
  </si>
  <si>
    <t>20100</t>
  </si>
  <si>
    <t>七種競技</t>
  </si>
  <si>
    <t>20200</t>
  </si>
  <si>
    <t xml:space="preserve">参 加 料 </t>
  </si>
  <si>
    <t>ﾛｰﾏ字＋生年()</t>
  </si>
  <si>
    <r>
      <t>1</t>
    </r>
    <r>
      <rPr>
        <sz val="10"/>
        <rFont val="ＭＳ Ｐゴシック"/>
        <family val="3"/>
      </rPr>
      <t>行目から</t>
    </r>
    <r>
      <rPr>
        <sz val="10"/>
        <rFont val="Arial"/>
        <family val="2"/>
      </rPr>
      <t>No</t>
    </r>
    <r>
      <rPr>
        <sz val="10"/>
        <rFont val="ＭＳ Ｐゴシック"/>
        <family val="3"/>
      </rPr>
      <t>ｶｰﾄﾞ，性，氏名，ﾌﾘｶﾞﾅ，ﾛｰﾏ字</t>
    </r>
    <r>
      <rPr>
        <sz val="10"/>
        <rFont val="Arial"/>
        <family val="2"/>
      </rPr>
      <t>+</t>
    </r>
    <r>
      <rPr>
        <sz val="10"/>
        <rFont val="游ゴシック"/>
        <family val="3"/>
      </rPr>
      <t>生年</t>
    </r>
    <r>
      <rPr>
        <sz val="10"/>
        <rFont val="Arial"/>
        <family val="2"/>
      </rPr>
      <t>()</t>
    </r>
    <r>
      <rPr>
        <sz val="10"/>
        <rFont val="游ゴシック"/>
        <family val="3"/>
      </rPr>
      <t>，</t>
    </r>
    <r>
      <rPr>
        <sz val="10"/>
        <rFont val="ＭＳ Ｐゴシック"/>
        <family val="3"/>
      </rPr>
      <t>年，生年月日，登録都道府県，種目を入力してください．</t>
    </r>
  </si>
  <si>
    <t>第75回中国四国学生陸上競技対校選手権大会</t>
  </si>
  <si>
    <t>中四IC大</t>
  </si>
  <si>
    <t>ﾁｭｳｼICﾀﾞｲ</t>
  </si>
  <si>
    <t>インカレ　太郎</t>
  </si>
  <si>
    <t>090-1234-5678</t>
  </si>
  <si>
    <t>入力　例</t>
  </si>
  <si>
    <t>男</t>
  </si>
  <si>
    <t>女</t>
  </si>
  <si>
    <t>インカレ　一郎</t>
  </si>
  <si>
    <t>インカレ　二郎</t>
  </si>
  <si>
    <t>インカレ　三郎</t>
  </si>
  <si>
    <t>インカレ　四郎</t>
  </si>
  <si>
    <t>インカレ　花子</t>
  </si>
  <si>
    <t>インカレ　五郎</t>
  </si>
  <si>
    <t>ｲﾝｶﾚ ｲﾁﾛｳ</t>
  </si>
  <si>
    <t>ｲﾝｶﾚ ｼﾞﾛｳ</t>
  </si>
  <si>
    <t>ｲﾝｶﾚ ｻﾌﾞﾛｳ</t>
  </si>
  <si>
    <t>ｲﾝｶﾚ ﾊﾅｺ</t>
  </si>
  <si>
    <t>ｲﾝｶﾚ ｼﾛｳ</t>
  </si>
  <si>
    <t>ｲﾝｶﾚ ｺﾞﾛｳ</t>
  </si>
  <si>
    <t>Ichiro INKARE(07)</t>
  </si>
  <si>
    <t>Jiro INKARE(08)</t>
  </si>
  <si>
    <t>Saburo INKARE(09)</t>
  </si>
  <si>
    <t>Shiro INKARE(10)</t>
  </si>
  <si>
    <t>Hanako INKARE(09)</t>
  </si>
  <si>
    <t>Goro INKARE(10)</t>
  </si>
  <si>
    <t>5000m</t>
  </si>
  <si>
    <t>0001111</t>
  </si>
  <si>
    <t>0002345</t>
  </si>
  <si>
    <t>0005001</t>
  </si>
  <si>
    <t>0005002</t>
  </si>
  <si>
    <t>00165</t>
  </si>
  <si>
    <t>0141234</t>
  </si>
  <si>
    <t>0002222</t>
  </si>
  <si>
    <t>4x100mR</t>
  </si>
  <si>
    <t>04321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</si>
</sst>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\=\i\f\(\n\1\3\&gt;\9\9\9\9##&quot;:&quot;#,#&quot;.&quot;##;##&quot;.&quot;##"/>
    <numFmt numFmtId="182" formatCode="yy/m/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9">
    <font>
      <sz val="11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4"/>
      <name val="ＭＳ ゴシック"/>
      <family val="3"/>
    </font>
    <font>
      <sz val="8"/>
      <name val="Arial"/>
      <family val="2"/>
    </font>
    <font>
      <sz val="6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sz val="6"/>
      <name val="ＭＳ ゴシック"/>
      <family val="3"/>
    </font>
    <font>
      <b/>
      <sz val="11"/>
      <color indexed="10"/>
      <name val="Arial"/>
      <family val="2"/>
    </font>
    <font>
      <sz val="13"/>
      <name val="ＭＳ ゴシック"/>
      <family val="3"/>
    </font>
    <font>
      <sz val="11"/>
      <name val="Arial Narrow"/>
      <family val="2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i/>
      <sz val="24"/>
      <name val="ＭＳ Ｐゴシック"/>
      <family val="3"/>
    </font>
    <font>
      <b/>
      <sz val="9"/>
      <color indexed="10"/>
      <name val="ＭＳ ゴシック"/>
      <family val="3"/>
    </font>
    <font>
      <b/>
      <sz val="11"/>
      <name val="Arial"/>
      <family val="2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Arial"/>
      <family val="2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12"/>
      <color indexed="10"/>
      <name val="ＭＳ ゴシック"/>
      <family val="3"/>
    </font>
    <font>
      <sz val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5" fontId="5" fillId="0" borderId="0" xfId="0" applyNumberFormat="1" applyFont="1" applyFill="1" applyBorder="1" applyAlignment="1" applyProtection="1">
      <alignment horizontal="right"/>
      <protection hidden="1"/>
    </xf>
    <xf numFmtId="0" fontId="24" fillId="0" borderId="11" xfId="0" applyFont="1" applyFill="1" applyBorder="1" applyAlignment="1" applyProtection="1">
      <alignment vertical="center"/>
      <protection hidden="1"/>
    </xf>
    <xf numFmtId="176" fontId="23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3" xfId="0" applyNumberFormat="1" applyFont="1" applyFill="1" applyBorder="1" applyAlignment="1" applyProtection="1">
      <alignment/>
      <protection hidden="1"/>
    </xf>
    <xf numFmtId="176" fontId="3" fillId="0" borderId="0" xfId="0" applyNumberFormat="1" applyFont="1" applyFill="1" applyBorder="1" applyAlignment="1" applyProtection="1">
      <alignment horizontal="left" vertical="center"/>
      <protection hidden="1"/>
    </xf>
    <xf numFmtId="5" fontId="4" fillId="0" borderId="11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right" vertical="center"/>
      <protection hidden="1"/>
    </xf>
    <xf numFmtId="49" fontId="0" fillId="0" borderId="15" xfId="0" applyNumberFormat="1" applyFont="1" applyFill="1" applyBorder="1" applyAlignment="1" applyProtection="1">
      <alignment/>
      <protection hidden="1"/>
    </xf>
    <xf numFmtId="49" fontId="0" fillId="0" borderId="16" xfId="0" applyNumberFormat="1" applyFont="1" applyFill="1" applyBorder="1" applyAlignment="1" applyProtection="1">
      <alignment/>
      <protection hidden="1"/>
    </xf>
    <xf numFmtId="0" fontId="0" fillId="0" borderId="17" xfId="0" applyNumberFormat="1" applyFont="1" applyFill="1" applyBorder="1" applyAlignment="1" applyProtection="1">
      <alignment/>
      <protection hidden="1"/>
    </xf>
    <xf numFmtId="49" fontId="0" fillId="0" borderId="17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11" xfId="0" applyNumberFormat="1" applyFont="1" applyFill="1" applyBorder="1" applyAlignment="1" applyProtection="1">
      <alignment horizontal="left" vertical="center"/>
      <protection hidden="1"/>
    </xf>
    <xf numFmtId="49" fontId="16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NumberFormat="1" applyFill="1" applyBorder="1" applyAlignment="1" applyProtection="1">
      <alignment/>
      <protection hidden="1"/>
    </xf>
    <xf numFmtId="58" fontId="30" fillId="0" borderId="0" xfId="0" applyNumberFormat="1" applyFont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31" fillId="0" borderId="0" xfId="0" applyNumberFormat="1" applyFont="1" applyFill="1" applyAlignment="1" applyProtection="1">
      <alignment/>
      <protection hidden="1"/>
    </xf>
    <xf numFmtId="176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/>
      <protection hidden="1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hidden="1"/>
    </xf>
    <xf numFmtId="58" fontId="30" fillId="0" borderId="0" xfId="0" applyNumberFormat="1" applyFont="1" applyAlignment="1" applyProtection="1" quotePrefix="1">
      <alignment horizontal="left"/>
      <protection hidden="1"/>
    </xf>
    <xf numFmtId="58" fontId="30" fillId="0" borderId="0" xfId="0" applyNumberFormat="1" applyFont="1" applyFill="1" applyBorder="1" applyAlignment="1" applyProtection="1" quotePrefix="1">
      <alignment horizontal="left"/>
      <protection hidden="1"/>
    </xf>
    <xf numFmtId="0" fontId="30" fillId="0" borderId="0" xfId="0" applyFont="1" applyFill="1" applyAlignment="1" applyProtection="1" quotePrefix="1">
      <alignment horizontal="left"/>
      <protection hidden="1"/>
    </xf>
    <xf numFmtId="0" fontId="30" fillId="0" borderId="0" xfId="0" applyFont="1" applyFill="1" applyBorder="1" applyAlignment="1" applyProtection="1" quotePrefix="1">
      <alignment horizontal="left"/>
      <protection hidden="1"/>
    </xf>
    <xf numFmtId="0" fontId="0" fillId="0" borderId="11" xfId="0" applyNumberFormat="1" applyFill="1" applyBorder="1" applyAlignment="1" applyProtection="1">
      <alignment horizontal="left"/>
      <protection hidden="1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56" fontId="0" fillId="0" borderId="0" xfId="0" applyNumberFormat="1" applyFill="1" applyAlignment="1" applyProtection="1">
      <alignment horizontal="center"/>
      <protection hidden="1"/>
    </xf>
    <xf numFmtId="0" fontId="30" fillId="0" borderId="0" xfId="0" applyNumberFormat="1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 quotePrefix="1">
      <alignment/>
      <protection hidden="1"/>
    </xf>
    <xf numFmtId="0" fontId="0" fillId="0" borderId="25" xfId="0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82" fontId="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176" fontId="15" fillId="0" borderId="26" xfId="0" applyNumberFormat="1" applyFont="1" applyFill="1" applyBorder="1" applyAlignment="1" applyProtection="1">
      <alignment horizontal="left" vertical="center"/>
      <protection locked="0"/>
    </xf>
    <xf numFmtId="49" fontId="0" fillId="0" borderId="26" xfId="0" applyNumberForma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30" fillId="0" borderId="27" xfId="0" applyNumberFormat="1" applyFont="1" applyBorder="1" applyAlignment="1" applyProtection="1">
      <alignment horizontal="center" vertical="center"/>
      <protection hidden="1"/>
    </xf>
    <xf numFmtId="176" fontId="2" fillId="0" borderId="28" xfId="0" applyNumberFormat="1" applyFont="1" applyFill="1" applyBorder="1" applyAlignment="1" applyProtection="1">
      <alignment horizontal="right" vertical="center"/>
      <protection hidden="1"/>
    </xf>
    <xf numFmtId="0" fontId="0" fillId="33" borderId="29" xfId="0" applyNumberFormat="1" applyFill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hidden="1"/>
    </xf>
    <xf numFmtId="176" fontId="15" fillId="0" borderId="31" xfId="0" applyNumberFormat="1" applyFont="1" applyFill="1" applyBorder="1" applyAlignment="1" applyProtection="1">
      <alignment horizontal="left" vertical="center"/>
      <protection hidden="1"/>
    </xf>
    <xf numFmtId="0" fontId="22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31" xfId="0" applyNumberFormat="1" applyFill="1" applyBorder="1" applyAlignment="1" applyProtection="1">
      <alignment horizontal="left" vertical="center"/>
      <protection hidden="1"/>
    </xf>
    <xf numFmtId="176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28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33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35" borderId="25" xfId="0" applyFill="1" applyBorder="1" applyAlignment="1" applyProtection="1">
      <alignment vertical="center"/>
      <protection locked="0"/>
    </xf>
    <xf numFmtId="5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30" xfId="0" applyNumberFormat="1" applyFont="1" applyFill="1" applyBorder="1" applyAlignment="1" applyProtection="1">
      <alignment horizontal="left" vertical="center"/>
      <protection locked="0"/>
    </xf>
    <xf numFmtId="5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shrinkToFit="1"/>
      <protection hidden="1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vertical="center" shrinkToFit="1"/>
      <protection locked="0"/>
    </xf>
    <xf numFmtId="176" fontId="15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26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11" xfId="0" applyNumberFormat="1" applyFont="1" applyFill="1" applyBorder="1" applyAlignment="1" applyProtection="1">
      <alignment horizontal="left" vertical="center"/>
      <protection hidden="1"/>
    </xf>
    <xf numFmtId="49" fontId="0" fillId="0" borderId="11" xfId="0" applyNumberFormat="1" applyFill="1" applyBorder="1" applyAlignment="1" applyProtection="1">
      <alignment horizontal="left" vertical="center"/>
      <protection hidden="1"/>
    </xf>
    <xf numFmtId="176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35" borderId="25" xfId="0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76" fontId="15" fillId="0" borderId="26" xfId="0" applyNumberFormat="1" applyFont="1" applyFill="1" applyBorder="1" applyAlignment="1" applyProtection="1">
      <alignment horizontal="left" vertical="center"/>
      <protection hidden="1"/>
    </xf>
    <xf numFmtId="49" fontId="0" fillId="0" borderId="26" xfId="0" applyNumberFormat="1" applyFill="1" applyBorder="1" applyAlignment="1" applyProtection="1">
      <alignment horizontal="left" vertical="center"/>
      <protection hidden="1"/>
    </xf>
    <xf numFmtId="176" fontId="15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 shrinkToFit="1"/>
      <protection hidden="1"/>
    </xf>
    <xf numFmtId="0" fontId="4" fillId="0" borderId="19" xfId="0" applyFont="1" applyFill="1" applyBorder="1" applyAlignment="1" applyProtection="1">
      <alignment vertical="center" shrinkToFit="1"/>
      <protection hidden="1"/>
    </xf>
    <xf numFmtId="0" fontId="24" fillId="0" borderId="19" xfId="0" applyFont="1" applyFill="1" applyBorder="1" applyAlignment="1" applyProtection="1">
      <alignment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82" fontId="0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Font="1" applyFill="1" applyBorder="1" applyAlignment="1" applyProtection="1">
      <alignment horizontal="left" vertical="center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49" fontId="0" fillId="0" borderId="10" xfId="0" applyNumberFormat="1" applyFill="1" applyBorder="1" applyAlignment="1" applyProtection="1">
      <alignment vertical="center"/>
      <protection hidden="1"/>
    </xf>
    <xf numFmtId="176" fontId="0" fillId="0" borderId="22" xfId="0" applyNumberFormat="1" applyFont="1" applyFill="1" applyBorder="1" applyAlignment="1" applyProtection="1">
      <alignment vertical="center"/>
      <protection hidden="1"/>
    </xf>
    <xf numFmtId="0" fontId="39" fillId="0" borderId="19" xfId="0" applyFont="1" applyFill="1" applyBorder="1" applyAlignment="1" applyProtection="1">
      <alignment vertical="center" shrinkToFit="1"/>
      <protection hidden="1"/>
    </xf>
    <xf numFmtId="0" fontId="0" fillId="0" borderId="34" xfId="0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7" fillId="0" borderId="14" xfId="0" applyFont="1" applyBorder="1" applyAlignment="1" applyProtection="1">
      <alignment horizontal="righ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6" fontId="15" fillId="33" borderId="19" xfId="0" applyNumberFormat="1" applyFont="1" applyFill="1" applyBorder="1" applyAlignment="1" applyProtection="1">
      <alignment horizontal="left" vertical="center"/>
      <protection hidden="1"/>
    </xf>
    <xf numFmtId="176" fontId="15" fillId="33" borderId="30" xfId="0" applyNumberFormat="1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176" fontId="15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 vertical="center" shrinkToFi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76" fontId="15" fillId="0" borderId="12" xfId="0" applyNumberFormat="1" applyFont="1" applyFill="1" applyBorder="1" applyAlignment="1" applyProtection="1">
      <alignment horizontal="left" vertical="center" shrinkToFit="1"/>
      <protection hidden="1"/>
    </xf>
    <xf numFmtId="176" fontId="15" fillId="0" borderId="35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176" fontId="15" fillId="0" borderId="31" xfId="0" applyNumberFormat="1" applyFont="1" applyFill="1" applyBorder="1" applyAlignment="1" applyProtection="1">
      <alignment horizontal="left" vertical="center"/>
      <protection hidden="1"/>
    </xf>
    <xf numFmtId="49" fontId="0" fillId="0" borderId="25" xfId="0" applyNumberForma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horizontal="center" vertical="center"/>
      <protection hidden="1"/>
    </xf>
    <xf numFmtId="176" fontId="3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5" fontId="2" fillId="0" borderId="12" xfId="0" applyNumberFormat="1" applyFont="1" applyFill="1" applyBorder="1" applyAlignment="1" applyProtection="1">
      <alignment horizontal="center" vertical="center"/>
      <protection hidden="1"/>
    </xf>
    <xf numFmtId="5" fontId="2" fillId="0" borderId="35" xfId="0" applyNumberFormat="1" applyFont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left"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 wrapText="1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40" xfId="0" applyNumberFormat="1" applyFill="1" applyBorder="1" applyAlignment="1" applyProtection="1">
      <alignment vertical="center"/>
      <protection hidden="1"/>
    </xf>
    <xf numFmtId="176" fontId="15" fillId="0" borderId="19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30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19</xdr:row>
      <xdr:rowOff>133350</xdr:rowOff>
    </xdr:from>
    <xdr:to>
      <xdr:col>6</xdr:col>
      <xdr:colOff>466725</xdr:colOff>
      <xdr:row>25</xdr:row>
      <xdr:rowOff>104775</xdr:rowOff>
    </xdr:to>
    <xdr:sp>
      <xdr:nvSpPr>
        <xdr:cNvPr id="1" name="吹き出し: 線 2"/>
        <xdr:cNvSpPr>
          <a:spLocks/>
        </xdr:cNvSpPr>
      </xdr:nvSpPr>
      <xdr:spPr>
        <a:xfrm flipV="1">
          <a:off x="1400175" y="4581525"/>
          <a:ext cx="1590675" cy="1685925"/>
        </a:xfrm>
        <a:prstGeom prst="borderCallout1">
          <a:avLst>
            <a:gd name="adj1" fmla="val -99569"/>
            <a:gd name="adj2" fmla="val 97069"/>
            <a:gd name="adj3" fmla="val -51726"/>
            <a:gd name="adj4" fmla="val -17671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学連登録の番号を除いて入力してください。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『</a:t>
          </a:r>
          <a:r>
            <a:rPr lang="en-US" cap="none" sz="1800" b="1" i="0" u="none" baseline="0">
              <a:solidFill>
                <a:srgbClr val="000000"/>
              </a:solidFill>
            </a:rPr>
            <a:t>7-</a:t>
          </a:r>
          <a:r>
            <a:rPr lang="en-US" cap="none" sz="1800" b="1" i="0" u="none" baseline="0">
              <a:solidFill>
                <a:srgbClr val="000000"/>
              </a:solidFill>
            </a:rPr>
            <a:t>』</a:t>
          </a:r>
          <a:r>
            <a:rPr lang="en-US" cap="none" sz="1800" b="1" i="0" u="none" baseline="0">
              <a:solidFill>
                <a:srgbClr val="000000"/>
              </a:solidFill>
            </a:rPr>
            <a:t>は入力しない。</a:t>
          </a:r>
        </a:p>
      </xdr:txBody>
    </xdr:sp>
    <xdr:clientData/>
  </xdr:twoCellAnchor>
  <xdr:twoCellAnchor>
    <xdr:from>
      <xdr:col>6</xdr:col>
      <xdr:colOff>1095375</xdr:colOff>
      <xdr:row>20</xdr:row>
      <xdr:rowOff>180975</xdr:rowOff>
    </xdr:from>
    <xdr:to>
      <xdr:col>9</xdr:col>
      <xdr:colOff>638175</xdr:colOff>
      <xdr:row>24</xdr:row>
      <xdr:rowOff>152400</xdr:rowOff>
    </xdr:to>
    <xdr:sp>
      <xdr:nvSpPr>
        <xdr:cNvPr id="2" name="吹き出し: 線 3"/>
        <xdr:cNvSpPr>
          <a:spLocks/>
        </xdr:cNvSpPr>
      </xdr:nvSpPr>
      <xdr:spPr>
        <a:xfrm flipV="1">
          <a:off x="3619500" y="4914900"/>
          <a:ext cx="2514600" cy="1114425"/>
        </a:xfrm>
        <a:prstGeom prst="borderCallout1">
          <a:avLst>
            <a:gd name="adj1" fmla="val -52375"/>
            <a:gd name="adj2" fmla="val 150523"/>
            <a:gd name="adj3" fmla="val -32796"/>
            <a:gd name="adj4" fmla="val 50416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男女混在，</a:t>
          </a:r>
          <a:r>
            <a:rPr lang="en-US" cap="none" sz="1400" b="0" i="0" u="none" baseline="0">
              <a:solidFill>
                <a:srgbClr val="000000"/>
              </a:solidFill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カードの番号は若い順でなくてもかまいません。空白行をつくらずに入力してください</a:t>
          </a:r>
        </a:p>
      </xdr:txBody>
    </xdr:sp>
    <xdr:clientData/>
  </xdr:twoCellAnchor>
  <xdr:twoCellAnchor>
    <xdr:from>
      <xdr:col>14</xdr:col>
      <xdr:colOff>400050</xdr:colOff>
      <xdr:row>18</xdr:row>
      <xdr:rowOff>238125</xdr:rowOff>
    </xdr:from>
    <xdr:to>
      <xdr:col>17</xdr:col>
      <xdr:colOff>323850</xdr:colOff>
      <xdr:row>22</xdr:row>
      <xdr:rowOff>219075</xdr:rowOff>
    </xdr:to>
    <xdr:sp>
      <xdr:nvSpPr>
        <xdr:cNvPr id="3" name="吹き出し: 線 4"/>
        <xdr:cNvSpPr>
          <a:spLocks/>
        </xdr:cNvSpPr>
      </xdr:nvSpPr>
      <xdr:spPr>
        <a:xfrm flipV="1">
          <a:off x="9534525" y="4400550"/>
          <a:ext cx="1609725" cy="1123950"/>
        </a:xfrm>
        <a:prstGeom prst="borderCallout1">
          <a:avLst>
            <a:gd name="adj1" fmla="val -92962"/>
            <a:gd name="adj2" fmla="val 138680"/>
            <a:gd name="adj3" fmla="val -11162"/>
            <a:gd name="adj4" fmla="val 54824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出身の都道府県に登録している競技者は変更してください。</a:t>
          </a:r>
        </a:p>
      </xdr:txBody>
    </xdr:sp>
    <xdr:clientData/>
  </xdr:twoCellAnchor>
  <xdr:twoCellAnchor>
    <xdr:from>
      <xdr:col>20</xdr:col>
      <xdr:colOff>895350</xdr:colOff>
      <xdr:row>27</xdr:row>
      <xdr:rowOff>200025</xdr:rowOff>
    </xdr:from>
    <xdr:to>
      <xdr:col>26</xdr:col>
      <xdr:colOff>104775</xdr:colOff>
      <xdr:row>33</xdr:row>
      <xdr:rowOff>104775</xdr:rowOff>
    </xdr:to>
    <xdr:sp>
      <xdr:nvSpPr>
        <xdr:cNvPr id="4" name="吹き出し: 線 5"/>
        <xdr:cNvSpPr>
          <a:spLocks/>
        </xdr:cNvSpPr>
      </xdr:nvSpPr>
      <xdr:spPr>
        <a:xfrm flipV="1">
          <a:off x="13601700" y="6934200"/>
          <a:ext cx="3905250" cy="1619250"/>
        </a:xfrm>
        <a:prstGeom prst="borderCallout1">
          <a:avLst>
            <a:gd name="adj1" fmla="val -6504"/>
            <a:gd name="adj2" fmla="val 455263"/>
            <a:gd name="adj3" fmla="val 30347"/>
            <a:gd name="adj4" fmla="val 5375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ここには直接入力しません。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個人種目にエントリーしない競技者であっても，下の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75</a:t>
          </a:r>
          <a:r>
            <a:rPr lang="en-US" cap="none" sz="1400" b="0" i="0" u="none" baseline="0">
              <a:solidFill>
                <a:srgbClr val="000000"/>
              </a:solidFill>
            </a:rPr>
            <a:t>に空白行をつくらずに入力してください。入力すると，ドロップダウンリストから選択できます。</a:t>
          </a:r>
        </a:p>
      </xdr:txBody>
    </xdr:sp>
    <xdr:clientData/>
  </xdr:twoCellAnchor>
  <xdr:twoCellAnchor>
    <xdr:from>
      <xdr:col>14</xdr:col>
      <xdr:colOff>142875</xdr:colOff>
      <xdr:row>23</xdr:row>
      <xdr:rowOff>123825</xdr:rowOff>
    </xdr:from>
    <xdr:to>
      <xdr:col>20</xdr:col>
      <xdr:colOff>200025</xdr:colOff>
      <xdr:row>28</xdr:row>
      <xdr:rowOff>266700</xdr:rowOff>
    </xdr:to>
    <xdr:sp>
      <xdr:nvSpPr>
        <xdr:cNvPr id="5" name="吹き出し: 線 6"/>
        <xdr:cNvSpPr>
          <a:spLocks/>
        </xdr:cNvSpPr>
      </xdr:nvSpPr>
      <xdr:spPr>
        <a:xfrm flipV="1">
          <a:off x="9277350" y="5715000"/>
          <a:ext cx="3629025" cy="1571625"/>
        </a:xfrm>
        <a:prstGeom prst="borderCallout1">
          <a:avLst>
            <a:gd name="adj1" fmla="val 14000"/>
            <a:gd name="adj2" fmla="val 158625"/>
            <a:gd name="adj3" fmla="val 30347"/>
            <a:gd name="adj4" fmla="val 5375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最高記録は，半角数字で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トラック</a:t>
          </a:r>
          <a:r>
            <a:rPr lang="en-US" cap="none" sz="1400" b="0" i="0" u="none" baseline="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フィールド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桁です。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トラック：時</a:t>
          </a:r>
          <a:r>
            <a:rPr lang="en-US" cap="none" sz="1400" b="0" i="0" u="none" baseline="0">
              <a:solidFill>
                <a:srgbClr val="000000"/>
              </a:solidFill>
            </a:rPr>
            <a:t>|</a:t>
          </a:r>
          <a:r>
            <a:rPr lang="en-US" cap="none" sz="1400" b="0" i="0" u="none" baseline="0">
              <a:solidFill>
                <a:srgbClr val="000000"/>
              </a:solidFill>
            </a:rPr>
            <a:t>分分</a:t>
          </a:r>
          <a:r>
            <a:rPr lang="en-US" cap="none" sz="1400" b="0" i="0" u="none" baseline="0">
              <a:solidFill>
                <a:srgbClr val="000000"/>
              </a:solidFill>
            </a:rPr>
            <a:t>|</a:t>
          </a:r>
          <a:r>
            <a:rPr lang="en-US" cap="none" sz="1400" b="0" i="0" u="none" baseline="0">
              <a:solidFill>
                <a:srgbClr val="000000"/>
              </a:solidFill>
            </a:rPr>
            <a:t>秒秒</a:t>
          </a:r>
          <a:r>
            <a:rPr lang="en-US" cap="none" sz="1400" b="0" i="0" u="none" baseline="0">
              <a:solidFill>
                <a:srgbClr val="000000"/>
              </a:solidFill>
            </a:rPr>
            <a:t>|1/10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1/100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フィールド：</a:t>
          </a:r>
          <a:r>
            <a:rPr lang="en-US" cap="none" sz="1400" b="0" i="0" u="none" baseline="0">
              <a:solidFill>
                <a:srgbClr val="000000"/>
              </a:solidFill>
            </a:rPr>
            <a:t>m m m|cm</a:t>
          </a:r>
          <a:r>
            <a:rPr lang="en-US" cap="none" sz="1400" b="0" i="0" u="none" baseline="0">
              <a:solidFill>
                <a:srgbClr val="000000"/>
              </a:solidFill>
            </a:rPr>
            <a:t> cm</a:t>
          </a:r>
        </a:p>
      </xdr:txBody>
    </xdr:sp>
    <xdr:clientData/>
  </xdr:twoCellAnchor>
  <xdr:twoCellAnchor>
    <xdr:from>
      <xdr:col>7</xdr:col>
      <xdr:colOff>990600</xdr:colOff>
      <xdr:row>26</xdr:row>
      <xdr:rowOff>57150</xdr:rowOff>
    </xdr:from>
    <xdr:to>
      <xdr:col>13</xdr:col>
      <xdr:colOff>133350</xdr:colOff>
      <xdr:row>31</xdr:row>
      <xdr:rowOff>19050</xdr:rowOff>
    </xdr:to>
    <xdr:sp>
      <xdr:nvSpPr>
        <xdr:cNvPr id="6" name="吹き出し: 線 7"/>
        <xdr:cNvSpPr>
          <a:spLocks/>
        </xdr:cNvSpPr>
      </xdr:nvSpPr>
      <xdr:spPr>
        <a:xfrm flipV="1">
          <a:off x="4819650" y="6505575"/>
          <a:ext cx="3590925" cy="1390650"/>
        </a:xfrm>
        <a:prstGeom prst="borderCallout1">
          <a:avLst>
            <a:gd name="adj1" fmla="val -9138"/>
            <a:gd name="adj2" fmla="val 507824"/>
            <a:gd name="adj3" fmla="val 30347"/>
            <a:gd name="adj4" fmla="val 5375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マウスカーソルを重ねると，簡単なヘルプを表示します。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右上が赤い三角印のセルも，それぞれのヘルプを表示します。</a:t>
          </a:r>
        </a:p>
      </xdr:txBody>
    </xdr:sp>
    <xdr:clientData/>
  </xdr:twoCellAnchor>
  <xdr:twoCellAnchor>
    <xdr:from>
      <xdr:col>19</xdr:col>
      <xdr:colOff>666750</xdr:colOff>
      <xdr:row>17</xdr:row>
      <xdr:rowOff>95250</xdr:rowOff>
    </xdr:from>
    <xdr:to>
      <xdr:col>23</xdr:col>
      <xdr:colOff>561975</xdr:colOff>
      <xdr:row>19</xdr:row>
      <xdr:rowOff>57150</xdr:rowOff>
    </xdr:to>
    <xdr:sp>
      <xdr:nvSpPr>
        <xdr:cNvPr id="7" name="吹き出し: 線 8"/>
        <xdr:cNvSpPr>
          <a:spLocks/>
        </xdr:cNvSpPr>
      </xdr:nvSpPr>
      <xdr:spPr>
        <a:xfrm flipV="1">
          <a:off x="12639675" y="3971925"/>
          <a:ext cx="2724150" cy="533400"/>
        </a:xfrm>
        <a:prstGeom prst="borderCallout1">
          <a:avLst>
            <a:gd name="adj1" fmla="val -85254"/>
            <a:gd name="adj2" fmla="val 210384"/>
            <a:gd name="adj3" fmla="val -11162"/>
            <a:gd name="adj4" fmla="val 54824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出場種目は，種目１から順に入力してください。</a:t>
          </a:r>
        </a:p>
      </xdr:txBody>
    </xdr:sp>
    <xdr:clientData/>
  </xdr:twoCellAnchor>
  <xdr:twoCellAnchor>
    <xdr:from>
      <xdr:col>17</xdr:col>
      <xdr:colOff>895350</xdr:colOff>
      <xdr:row>3</xdr:row>
      <xdr:rowOff>19050</xdr:rowOff>
    </xdr:from>
    <xdr:to>
      <xdr:col>20</xdr:col>
      <xdr:colOff>600075</xdr:colOff>
      <xdr:row>5</xdr:row>
      <xdr:rowOff>152400</xdr:rowOff>
    </xdr:to>
    <xdr:sp>
      <xdr:nvSpPr>
        <xdr:cNvPr id="8" name="吹き出し: 線 9"/>
        <xdr:cNvSpPr>
          <a:spLocks/>
        </xdr:cNvSpPr>
      </xdr:nvSpPr>
      <xdr:spPr>
        <a:xfrm flipV="1">
          <a:off x="11715750" y="704850"/>
          <a:ext cx="1590675" cy="590550"/>
        </a:xfrm>
        <a:prstGeom prst="borderCallout1">
          <a:avLst>
            <a:gd name="adj1" fmla="val -60888"/>
            <a:gd name="adj2" fmla="val 102680"/>
            <a:gd name="adj3" fmla="val -44180"/>
            <a:gd name="adj4" fmla="val 54824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リレーの最高記録は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4"/>
  <sheetViews>
    <sheetView showGridLines="0" tabSelected="1" zoomScale="80" zoomScaleNormal="80" zoomScalePageLayoutView="0" workbookViewId="0" topLeftCell="A1">
      <selection activeCell="F29" sqref="F29"/>
    </sheetView>
  </sheetViews>
  <sheetFormatPr defaultColWidth="9" defaultRowHeight="14.25"/>
  <cols>
    <col min="1" max="1" width="3.09765625" style="4" customWidth="1"/>
    <col min="2" max="2" width="9.09765625" style="74" hidden="1" customWidth="1"/>
    <col min="3" max="3" width="6.59765625" style="74" customWidth="1"/>
    <col min="4" max="4" width="4.69921875" style="74" hidden="1" customWidth="1"/>
    <col min="5" max="5" width="3.296875" style="74" customWidth="1"/>
    <col min="6" max="6" width="13.5" style="74" customWidth="1"/>
    <col min="7" max="7" width="13.69921875" style="74" customWidth="1"/>
    <col min="8" max="8" width="17.5" style="74" customWidth="1"/>
    <col min="9" max="9" width="9.3984375" style="74" hidden="1" customWidth="1"/>
    <col min="10" max="10" width="9.69921875" style="74" customWidth="1"/>
    <col min="11" max="11" width="2.5" style="82" customWidth="1"/>
    <col min="12" max="12" width="12.09765625" style="82" customWidth="1"/>
    <col min="13" max="13" width="4.8984375" style="83" customWidth="1"/>
    <col min="14" max="14" width="9" style="83" customWidth="1"/>
    <col min="15" max="15" width="4.8984375" style="83" customWidth="1"/>
    <col min="16" max="16" width="2.8984375" style="3" customWidth="1"/>
    <col min="17" max="17" width="9.8984375" style="2" customWidth="1"/>
    <col min="18" max="18" width="9.69921875" style="3" customWidth="1"/>
    <col min="19" max="19" width="2.3984375" style="4" customWidth="1"/>
    <col min="20" max="20" width="7.69921875" style="3" customWidth="1"/>
    <col min="21" max="21" width="9.8984375" style="2" customWidth="1"/>
    <col min="22" max="22" width="9.69921875" style="3" customWidth="1"/>
    <col min="23" max="23" width="2.3984375" style="4" customWidth="1"/>
    <col min="24" max="24" width="7.69921875" style="3" customWidth="1"/>
    <col min="25" max="25" width="9.8984375" style="2" customWidth="1"/>
    <col min="26" max="26" width="9.69921875" style="3" customWidth="1"/>
    <col min="27" max="27" width="2.296875" style="4" customWidth="1"/>
    <col min="28" max="28" width="9" style="4" customWidth="1"/>
    <col min="29" max="37" width="9" style="4" hidden="1" customWidth="1"/>
    <col min="38" max="16384" width="9" style="4" customWidth="1"/>
  </cols>
  <sheetData>
    <row r="1" spans="1:31" ht="18" customHeight="1">
      <c r="A1" s="122" t="s">
        <v>201</v>
      </c>
      <c r="B1" s="123"/>
      <c r="C1" s="123"/>
      <c r="D1" s="123"/>
      <c r="E1" s="123"/>
      <c r="F1" s="123"/>
      <c r="G1" s="124"/>
      <c r="H1" s="95"/>
      <c r="I1" s="1"/>
      <c r="J1" s="71" t="s">
        <v>88</v>
      </c>
      <c r="K1" s="5"/>
      <c r="L1" s="125" t="s">
        <v>25</v>
      </c>
      <c r="M1" s="126"/>
      <c r="N1" s="127" t="s">
        <v>2</v>
      </c>
      <c r="O1" s="128"/>
      <c r="P1" s="54" t="s">
        <v>140</v>
      </c>
      <c r="Q1" s="54" t="s">
        <v>138</v>
      </c>
      <c r="R1" s="54" t="s">
        <v>9</v>
      </c>
      <c r="S1" s="129" t="s">
        <v>91</v>
      </c>
      <c r="T1" s="130"/>
      <c r="U1" s="49" t="s">
        <v>92</v>
      </c>
      <c r="V1" s="23" t="s">
        <v>93</v>
      </c>
      <c r="W1" s="131" t="s">
        <v>94</v>
      </c>
      <c r="X1" s="132" t="s">
        <v>95</v>
      </c>
      <c r="Y1" s="23" t="s">
        <v>95</v>
      </c>
      <c r="Z1" s="23" t="s">
        <v>96</v>
      </c>
      <c r="AA1" s="36"/>
      <c r="AB1" s="44"/>
      <c r="AC1" s="55">
        <f>SUM(AC2:AC5)</f>
        <v>1</v>
      </c>
      <c r="AD1" s="55">
        <f>SUM(AD2:AD5)</f>
        <v>0</v>
      </c>
      <c r="AE1" s="4" t="s">
        <v>163</v>
      </c>
    </row>
    <row r="2" spans="1:31" ht="18" customHeight="1">
      <c r="A2" s="9" t="s">
        <v>32</v>
      </c>
      <c r="B2" s="1"/>
      <c r="C2" s="1"/>
      <c r="D2" s="72"/>
      <c r="E2" s="133" t="s">
        <v>33</v>
      </c>
      <c r="F2" s="134"/>
      <c r="G2" s="9" t="s">
        <v>38</v>
      </c>
      <c r="H2" s="9"/>
      <c r="I2" s="10"/>
      <c r="J2" s="9" t="s">
        <v>122</v>
      </c>
      <c r="K2" s="9"/>
      <c r="L2" s="15"/>
      <c r="M2" s="17">
        <v>1</v>
      </c>
      <c r="N2" s="135" t="str">
        <f>IF(P2="","",$E$3)</f>
        <v>中四IC大</v>
      </c>
      <c r="O2" s="136"/>
      <c r="P2" s="103" t="s">
        <v>207</v>
      </c>
      <c r="Q2" s="103" t="s">
        <v>235</v>
      </c>
      <c r="R2" s="104" t="s">
        <v>236</v>
      </c>
      <c r="S2" s="137" t="s">
        <v>209</v>
      </c>
      <c r="T2" s="138"/>
      <c r="U2" s="105" t="s">
        <v>210</v>
      </c>
      <c r="V2" s="105" t="s">
        <v>211</v>
      </c>
      <c r="W2" s="137" t="s">
        <v>89</v>
      </c>
      <c r="X2" s="138"/>
      <c r="Y2" s="105" t="s">
        <v>89</v>
      </c>
      <c r="Z2" s="105" t="s">
        <v>89</v>
      </c>
      <c r="AA2" s="53">
        <f>+リレー!S74</f>
        <v>0</v>
      </c>
      <c r="AB2" s="45"/>
      <c r="AC2" s="73">
        <f>IF(P2="男",1,"")</f>
        <v>1</v>
      </c>
      <c r="AD2" s="73">
        <f>IF(P2="女",1,"")</f>
      </c>
      <c r="AE2" s="4" t="s">
        <v>164</v>
      </c>
    </row>
    <row r="3" spans="1:30" ht="18" customHeight="1">
      <c r="A3" s="12"/>
      <c r="B3" s="139" t="s">
        <v>98</v>
      </c>
      <c r="C3" s="139"/>
      <c r="D3" s="106">
        <f>VLOOKUP(B3,AF88:AG134,2,FALSE)</f>
        <v>39</v>
      </c>
      <c r="E3" s="140" t="s">
        <v>202</v>
      </c>
      <c r="F3" s="139"/>
      <c r="G3" s="107" t="s">
        <v>203</v>
      </c>
      <c r="H3" s="108"/>
      <c r="I3" s="10"/>
      <c r="J3" s="107">
        <v>490001</v>
      </c>
      <c r="K3" s="140"/>
      <c r="L3" s="139"/>
      <c r="M3" s="17">
        <v>2</v>
      </c>
      <c r="N3" s="135">
        <f>IF(P3="","",$E$3)</f>
      </c>
      <c r="O3" s="136"/>
      <c r="P3" s="103"/>
      <c r="Q3" s="103"/>
      <c r="R3" s="104"/>
      <c r="S3" s="137" t="s">
        <v>89</v>
      </c>
      <c r="T3" s="138"/>
      <c r="U3" s="105" t="s">
        <v>89</v>
      </c>
      <c r="V3" s="105" t="s">
        <v>89</v>
      </c>
      <c r="W3" s="137" t="s">
        <v>89</v>
      </c>
      <c r="X3" s="138"/>
      <c r="Y3" s="105" t="s">
        <v>89</v>
      </c>
      <c r="Z3" s="105" t="s">
        <v>89</v>
      </c>
      <c r="AA3" s="53">
        <f>+リレー!S75</f>
        <v>0</v>
      </c>
      <c r="AB3" s="45"/>
      <c r="AC3" s="73">
        <f>IF(P3="男",1,"")</f>
      </c>
      <c r="AD3" s="73">
        <f>IF(P3="女",1,"")</f>
      </c>
    </row>
    <row r="4" spans="1:30" ht="18" customHeight="1">
      <c r="A4" s="9" t="s">
        <v>142</v>
      </c>
      <c r="B4" s="1"/>
      <c r="C4" s="1"/>
      <c r="D4" s="1"/>
      <c r="E4" s="1"/>
      <c r="F4" s="1"/>
      <c r="G4" s="51" t="s">
        <v>31</v>
      </c>
      <c r="H4" s="51"/>
      <c r="I4" s="10"/>
      <c r="J4" s="141" t="s">
        <v>19</v>
      </c>
      <c r="K4" s="142"/>
      <c r="L4" s="143"/>
      <c r="M4" s="17">
        <v>3</v>
      </c>
      <c r="N4" s="135">
        <f>IF(P4="","",$E$3)</f>
      </c>
      <c r="O4" s="136"/>
      <c r="P4" s="103"/>
      <c r="Q4" s="103"/>
      <c r="R4" s="104"/>
      <c r="S4" s="137" t="s">
        <v>89</v>
      </c>
      <c r="T4" s="138"/>
      <c r="U4" s="105" t="s">
        <v>89</v>
      </c>
      <c r="V4" s="105" t="s">
        <v>89</v>
      </c>
      <c r="W4" s="137" t="s">
        <v>89</v>
      </c>
      <c r="X4" s="138"/>
      <c r="Y4" s="105" t="s">
        <v>89</v>
      </c>
      <c r="Z4" s="105" t="s">
        <v>89</v>
      </c>
      <c r="AA4" s="53">
        <f>+リレー!S76</f>
        <v>0</v>
      </c>
      <c r="AB4" s="45"/>
      <c r="AC4" s="73">
        <f>IF(P4="男",1,"")</f>
      </c>
      <c r="AD4" s="73">
        <f>IF(P4="女",1,"")</f>
      </c>
    </row>
    <row r="5" spans="1:30" ht="18" customHeight="1">
      <c r="A5" s="12"/>
      <c r="B5" s="144" t="s">
        <v>204</v>
      </c>
      <c r="C5" s="144"/>
      <c r="D5" s="144"/>
      <c r="E5" s="144"/>
      <c r="F5" s="56" t="s">
        <v>35</v>
      </c>
      <c r="J5" s="141" t="s">
        <v>20</v>
      </c>
      <c r="K5" s="145"/>
      <c r="L5" s="16" t="s">
        <v>21</v>
      </c>
      <c r="M5" s="66">
        <v>4</v>
      </c>
      <c r="N5" s="135">
        <f>IF(P5="","",$E$3)</f>
      </c>
      <c r="O5" s="136"/>
      <c r="P5" s="109"/>
      <c r="Q5" s="103"/>
      <c r="R5" s="110"/>
      <c r="S5" s="146" t="s">
        <v>89</v>
      </c>
      <c r="T5" s="147"/>
      <c r="U5" s="111" t="s">
        <v>89</v>
      </c>
      <c r="V5" s="111" t="s">
        <v>89</v>
      </c>
      <c r="W5" s="146" t="s">
        <v>89</v>
      </c>
      <c r="X5" s="147"/>
      <c r="Y5" s="111" t="s">
        <v>89</v>
      </c>
      <c r="Z5" s="111" t="s">
        <v>89</v>
      </c>
      <c r="AA5" s="65">
        <f>+リレー!S77</f>
        <v>0</v>
      </c>
      <c r="AB5" s="46"/>
      <c r="AC5" s="73">
        <f>IF(P5="男",1,"")</f>
      </c>
      <c r="AD5" s="73">
        <f>IF(P5="女",1,"")</f>
      </c>
    </row>
    <row r="6" spans="1:30" ht="18" customHeight="1">
      <c r="A6" s="9" t="s">
        <v>36</v>
      </c>
      <c r="B6" s="1"/>
      <c r="C6" s="1"/>
      <c r="D6" s="1"/>
      <c r="E6" s="1"/>
      <c r="F6" s="1"/>
      <c r="H6" s="75" t="s">
        <v>30</v>
      </c>
      <c r="I6" s="10">
        <v>1500</v>
      </c>
      <c r="J6" s="148">
        <f>+AC88</f>
        <v>6</v>
      </c>
      <c r="K6" s="149"/>
      <c r="L6" s="76">
        <f>+AD88</f>
        <v>1</v>
      </c>
      <c r="M6" s="63"/>
      <c r="N6" s="150"/>
      <c r="O6" s="150"/>
      <c r="P6" s="70"/>
      <c r="Q6" s="70"/>
      <c r="R6" s="77"/>
      <c r="S6" s="150"/>
      <c r="T6" s="150"/>
      <c r="U6" s="70"/>
      <c r="V6" s="70"/>
      <c r="W6" s="150"/>
      <c r="X6" s="150"/>
      <c r="Y6" s="70"/>
      <c r="Z6" s="70"/>
      <c r="AA6" s="64"/>
      <c r="AB6" s="47"/>
      <c r="AC6" s="73"/>
      <c r="AD6" s="73"/>
    </row>
    <row r="7" spans="1:30" ht="18" customHeight="1">
      <c r="A7" s="12"/>
      <c r="B7" s="151" t="s">
        <v>205</v>
      </c>
      <c r="C7" s="151"/>
      <c r="D7" s="151"/>
      <c r="E7" s="151"/>
      <c r="F7" s="151"/>
      <c r="H7" s="75" t="s">
        <v>22</v>
      </c>
      <c r="I7" s="10">
        <v>2000</v>
      </c>
      <c r="J7" s="148">
        <f>+AC1</f>
        <v>1</v>
      </c>
      <c r="K7" s="149"/>
      <c r="L7" s="76">
        <f>+AD1</f>
        <v>0</v>
      </c>
      <c r="M7" s="63"/>
      <c r="N7" s="152" t="s">
        <v>167</v>
      </c>
      <c r="O7" s="152"/>
      <c r="P7" s="78" t="s">
        <v>170</v>
      </c>
      <c r="Q7" s="153" t="s">
        <v>171</v>
      </c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47"/>
      <c r="AC7" s="73"/>
      <c r="AD7" s="73"/>
    </row>
    <row r="8" spans="1:30" ht="18" customHeight="1" thickBot="1">
      <c r="A8" s="9" t="s">
        <v>139</v>
      </c>
      <c r="B8" s="1"/>
      <c r="C8" s="1"/>
      <c r="D8" s="1"/>
      <c r="E8" s="1"/>
      <c r="F8" s="1"/>
      <c r="H8" s="75" t="s">
        <v>198</v>
      </c>
      <c r="J8" s="155">
        <f>+J6*1500+J7*2000</f>
        <v>11000</v>
      </c>
      <c r="K8" s="156"/>
      <c r="L8" s="94">
        <f>+L6*1500+L7*2000</f>
        <v>1500</v>
      </c>
      <c r="M8" s="63"/>
      <c r="N8" s="157"/>
      <c r="O8" s="157"/>
      <c r="P8" s="78" t="s">
        <v>168</v>
      </c>
      <c r="Q8" s="158" t="s">
        <v>200</v>
      </c>
      <c r="R8" s="158"/>
      <c r="S8" s="158"/>
      <c r="T8" s="158"/>
      <c r="U8" s="158"/>
      <c r="V8" s="158"/>
      <c r="W8" s="158"/>
      <c r="X8" s="158"/>
      <c r="Y8" s="158"/>
      <c r="Z8" s="158"/>
      <c r="AA8" s="64"/>
      <c r="AB8" s="37"/>
      <c r="AC8" s="73"/>
      <c r="AD8" s="73"/>
    </row>
    <row r="9" spans="1:30" ht="18" customHeight="1" thickTop="1">
      <c r="A9" s="12"/>
      <c r="B9" s="144" t="s">
        <v>206</v>
      </c>
      <c r="C9" s="144"/>
      <c r="D9" s="144"/>
      <c r="E9" s="144"/>
      <c r="F9" s="56" t="s">
        <v>143</v>
      </c>
      <c r="H9" s="75" t="s">
        <v>23</v>
      </c>
      <c r="I9" s="4"/>
      <c r="J9" s="159">
        <f>COUNTIF(E13:E87,"男")</f>
        <v>5</v>
      </c>
      <c r="K9" s="160"/>
      <c r="L9" s="79">
        <f>COUNTIF(E13:E87,"女")</f>
        <v>1</v>
      </c>
      <c r="M9" s="63"/>
      <c r="N9" s="157"/>
      <c r="O9" s="157"/>
      <c r="P9" s="78" t="s">
        <v>169</v>
      </c>
      <c r="Q9" s="158" t="s">
        <v>172</v>
      </c>
      <c r="R9" s="161"/>
      <c r="S9" s="161"/>
      <c r="T9" s="161"/>
      <c r="U9" s="161"/>
      <c r="V9" s="161"/>
      <c r="W9" s="161"/>
      <c r="X9" s="161"/>
      <c r="Y9" s="161"/>
      <c r="Z9" s="161"/>
      <c r="AA9" s="64"/>
      <c r="AB9" s="80"/>
      <c r="AC9" s="73"/>
      <c r="AD9" s="73"/>
    </row>
    <row r="10" spans="2:30" ht="3" customHeight="1"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3"/>
      <c r="N10" s="3"/>
      <c r="O10" s="3"/>
      <c r="AC10" s="72"/>
      <c r="AD10" s="72"/>
    </row>
    <row r="11" spans="1:30" ht="13.5" customHeight="1">
      <c r="A11" s="162"/>
      <c r="B11" s="164" t="s">
        <v>0</v>
      </c>
      <c r="C11" s="166" t="s">
        <v>24</v>
      </c>
      <c r="D11" s="13" t="s">
        <v>121</v>
      </c>
      <c r="E11" s="164" t="s">
        <v>140</v>
      </c>
      <c r="F11" s="164" t="s">
        <v>1</v>
      </c>
      <c r="G11" s="164" t="s">
        <v>145</v>
      </c>
      <c r="H11" s="168" t="s">
        <v>199</v>
      </c>
      <c r="I11" s="164" t="s">
        <v>122</v>
      </c>
      <c r="J11" s="164" t="s">
        <v>2</v>
      </c>
      <c r="K11" s="164" t="s">
        <v>4</v>
      </c>
      <c r="L11" s="164" t="s">
        <v>3</v>
      </c>
      <c r="M11" s="166" t="s">
        <v>18</v>
      </c>
      <c r="N11" s="164" t="s">
        <v>32</v>
      </c>
      <c r="O11" s="19" t="s">
        <v>10</v>
      </c>
      <c r="P11" s="19"/>
      <c r="Q11" s="20"/>
      <c r="R11" s="21"/>
      <c r="S11" s="22"/>
      <c r="T11" s="19" t="s">
        <v>6</v>
      </c>
      <c r="U11" s="20"/>
      <c r="V11" s="21"/>
      <c r="W11" s="22"/>
      <c r="X11" s="19" t="s">
        <v>7</v>
      </c>
      <c r="Y11" s="20"/>
      <c r="Z11" s="21"/>
      <c r="AA11" s="22"/>
      <c r="AC11" s="72"/>
      <c r="AD11" s="72"/>
    </row>
    <row r="12" spans="1:30" ht="14.25">
      <c r="A12" s="163"/>
      <c r="B12" s="165"/>
      <c r="C12" s="167"/>
      <c r="D12" s="43" t="s">
        <v>5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9" t="s">
        <v>8</v>
      </c>
      <c r="P12" s="170"/>
      <c r="Q12" s="14" t="s">
        <v>138</v>
      </c>
      <c r="R12" s="18" t="s">
        <v>9</v>
      </c>
      <c r="S12" s="97" t="s">
        <v>11</v>
      </c>
      <c r="T12" s="50" t="s">
        <v>8</v>
      </c>
      <c r="U12" s="14" t="s">
        <v>138</v>
      </c>
      <c r="V12" s="18" t="s">
        <v>9</v>
      </c>
      <c r="W12" s="97" t="s">
        <v>11</v>
      </c>
      <c r="X12" s="50" t="s">
        <v>8</v>
      </c>
      <c r="Y12" s="14" t="s">
        <v>138</v>
      </c>
      <c r="Z12" s="18" t="s">
        <v>9</v>
      </c>
      <c r="AA12" s="97" t="s">
        <v>11</v>
      </c>
      <c r="AC12" s="72"/>
      <c r="AD12" s="72"/>
    </row>
    <row r="13" spans="1:30" s="81" customFormat="1" ht="22.5" customHeight="1">
      <c r="A13" s="11">
        <v>1</v>
      </c>
      <c r="B13" s="24">
        <f aca="true" t="shared" si="0" ref="B13:B76">IF(E13="","",+D13*100000000+M13*1000000+C13*10)</f>
        <v>139011110</v>
      </c>
      <c r="C13" s="112">
        <v>1111</v>
      </c>
      <c r="D13" s="24">
        <f>IF(E13="男",1,IF(E13="女",2,""))</f>
        <v>1</v>
      </c>
      <c r="E13" s="112" t="s">
        <v>207</v>
      </c>
      <c r="F13" s="113" t="s">
        <v>209</v>
      </c>
      <c r="G13" s="114" t="s">
        <v>215</v>
      </c>
      <c r="H13" s="115" t="s">
        <v>221</v>
      </c>
      <c r="I13" s="24">
        <f aca="true" t="shared" si="1" ref="I13:I76">IF(E13="","",$J$3)</f>
        <v>490001</v>
      </c>
      <c r="J13" s="112" t="str">
        <f aca="true" t="shared" si="2" ref="J13:J76">IF(E13="","",$E$3)</f>
        <v>中四IC大</v>
      </c>
      <c r="K13" s="116">
        <v>4</v>
      </c>
      <c r="L13" s="117">
        <v>39083</v>
      </c>
      <c r="M13" s="69">
        <f aca="true" t="shared" si="3" ref="M13:M76">IF(E13="","",VLOOKUP(N13,$AF$88:$AG$134,2,FALSE))</f>
        <v>39</v>
      </c>
      <c r="N13" s="118" t="str">
        <f aca="true" t="shared" si="4" ref="N13:N76">IF(E13="","",$B$3)</f>
        <v>高知</v>
      </c>
      <c r="O13" s="171" t="str">
        <f>IF(Q13&lt;&gt;0,VLOOKUP(Q13,種目,2,FALSE),"")</f>
        <v>00200</v>
      </c>
      <c r="P13" s="172"/>
      <c r="Q13" s="119" t="s">
        <v>156</v>
      </c>
      <c r="R13" s="120" t="s">
        <v>228</v>
      </c>
      <c r="S13" s="121"/>
      <c r="T13" s="67" t="str">
        <f>IF(U13&lt;&gt;0,VLOOKUP(U13,種目,2,FALSE),"")</f>
        <v>00300</v>
      </c>
      <c r="U13" s="119" t="s">
        <v>157</v>
      </c>
      <c r="V13" s="120" t="s">
        <v>234</v>
      </c>
      <c r="W13" s="121"/>
      <c r="X13" s="67">
        <f>IF(Y13&lt;&gt;0,VLOOKUP(Y13,種目,2,FALSE),"")</f>
      </c>
      <c r="Y13" s="119"/>
      <c r="Z13" s="120"/>
      <c r="AA13" s="121"/>
      <c r="AC13" s="81">
        <f aca="true" t="shared" si="5" ref="AC13:AC76">IF(D13=1,COUNTA(Q13,U13,Y13),"")</f>
        <v>2</v>
      </c>
      <c r="AD13" s="81">
        <f aca="true" t="shared" si="6" ref="AD13:AD76">IF(D13=2,COUNTA(Q13,U13,Y13),"")</f>
      </c>
    </row>
    <row r="14" spans="1:30" s="81" customFormat="1" ht="22.5" customHeight="1">
      <c r="A14" s="11">
        <v>2</v>
      </c>
      <c r="B14" s="24">
        <f t="shared" si="0"/>
        <v>139011120</v>
      </c>
      <c r="C14" s="112">
        <v>1112</v>
      </c>
      <c r="D14" s="24">
        <f aca="true" t="shared" si="7" ref="D14:D77">IF(E14="男",1,IF(E14="女",2,""))</f>
        <v>1</v>
      </c>
      <c r="E14" s="112" t="s">
        <v>207</v>
      </c>
      <c r="F14" s="113" t="s">
        <v>210</v>
      </c>
      <c r="G14" s="114" t="s">
        <v>216</v>
      </c>
      <c r="H14" s="115" t="s">
        <v>222</v>
      </c>
      <c r="I14" s="24">
        <f t="shared" si="1"/>
        <v>490001</v>
      </c>
      <c r="J14" s="112" t="str">
        <f t="shared" si="2"/>
        <v>中四IC大</v>
      </c>
      <c r="K14" s="116">
        <v>3</v>
      </c>
      <c r="L14" s="117">
        <v>39480</v>
      </c>
      <c r="M14" s="69">
        <f t="shared" si="3"/>
        <v>39</v>
      </c>
      <c r="N14" s="118" t="str">
        <f t="shared" si="4"/>
        <v>高知</v>
      </c>
      <c r="O14" s="171" t="str">
        <f aca="true" t="shared" si="8" ref="O14:O77">IF(Q14&lt;&gt;0,VLOOKUP(Q14,種目,2,FALSE),"")</f>
        <v>00300</v>
      </c>
      <c r="P14" s="172"/>
      <c r="Q14" s="119" t="s">
        <v>157</v>
      </c>
      <c r="R14" s="120" t="s">
        <v>229</v>
      </c>
      <c r="S14" s="121"/>
      <c r="T14" s="67">
        <f aca="true" t="shared" si="9" ref="T14:T77">IF(U14&lt;&gt;0,VLOOKUP(U14,種目,2,FALSE),"")</f>
      </c>
      <c r="U14" s="119"/>
      <c r="V14" s="120"/>
      <c r="W14" s="121"/>
      <c r="X14" s="67">
        <f aca="true" t="shared" si="10" ref="X14:X77">IF(Y14&lt;&gt;0,VLOOKUP(Y14,種目,2,FALSE),"")</f>
      </c>
      <c r="Y14" s="119"/>
      <c r="Z14" s="120"/>
      <c r="AA14" s="121"/>
      <c r="AC14" s="81">
        <f t="shared" si="5"/>
        <v>1</v>
      </c>
      <c r="AD14" s="81">
        <f t="shared" si="6"/>
      </c>
    </row>
    <row r="15" spans="1:30" s="81" customFormat="1" ht="22.5" customHeight="1">
      <c r="A15" s="11">
        <v>3</v>
      </c>
      <c r="B15" s="24">
        <f t="shared" si="0"/>
        <v>139011130</v>
      </c>
      <c r="C15" s="112">
        <v>1113</v>
      </c>
      <c r="D15" s="24">
        <f t="shared" si="7"/>
        <v>1</v>
      </c>
      <c r="E15" s="112" t="s">
        <v>207</v>
      </c>
      <c r="F15" s="113" t="s">
        <v>211</v>
      </c>
      <c r="G15" s="114" t="s">
        <v>217</v>
      </c>
      <c r="H15" s="115" t="s">
        <v>223</v>
      </c>
      <c r="I15" s="24">
        <f t="shared" si="1"/>
        <v>490001</v>
      </c>
      <c r="J15" s="112" t="str">
        <f t="shared" si="2"/>
        <v>中四IC大</v>
      </c>
      <c r="K15" s="116">
        <v>2</v>
      </c>
      <c r="L15" s="117">
        <v>39875</v>
      </c>
      <c r="M15" s="69">
        <f t="shared" si="3"/>
        <v>39</v>
      </c>
      <c r="N15" s="118" t="str">
        <f t="shared" si="4"/>
        <v>高知</v>
      </c>
      <c r="O15" s="171" t="str">
        <f t="shared" si="8"/>
        <v>00500</v>
      </c>
      <c r="P15" s="172"/>
      <c r="Q15" s="119" t="s">
        <v>158</v>
      </c>
      <c r="R15" s="120" t="s">
        <v>230</v>
      </c>
      <c r="S15" s="121"/>
      <c r="T15" s="67">
        <f t="shared" si="9"/>
      </c>
      <c r="U15" s="119"/>
      <c r="V15" s="120"/>
      <c r="W15" s="121"/>
      <c r="X15" s="67">
        <f t="shared" si="10"/>
      </c>
      <c r="Y15" s="119"/>
      <c r="Z15" s="120"/>
      <c r="AA15" s="121"/>
      <c r="AC15" s="81">
        <f t="shared" si="5"/>
        <v>1</v>
      </c>
      <c r="AD15" s="81">
        <f t="shared" si="6"/>
      </c>
    </row>
    <row r="16" spans="1:30" s="81" customFormat="1" ht="22.5" customHeight="1">
      <c r="A16" s="11">
        <v>4</v>
      </c>
      <c r="B16" s="24">
        <f t="shared" si="0"/>
        <v>140010010</v>
      </c>
      <c r="C16" s="112">
        <v>1001</v>
      </c>
      <c r="D16" s="24">
        <f t="shared" si="7"/>
        <v>1</v>
      </c>
      <c r="E16" s="112" t="s">
        <v>207</v>
      </c>
      <c r="F16" s="113" t="s">
        <v>212</v>
      </c>
      <c r="G16" s="114" t="s">
        <v>219</v>
      </c>
      <c r="H16" s="115" t="s">
        <v>224</v>
      </c>
      <c r="I16" s="24">
        <f t="shared" si="1"/>
        <v>490001</v>
      </c>
      <c r="J16" s="112" t="str">
        <f t="shared" si="2"/>
        <v>中四IC大</v>
      </c>
      <c r="K16" s="116">
        <v>1</v>
      </c>
      <c r="L16" s="117">
        <v>40272</v>
      </c>
      <c r="M16" s="69">
        <f t="shared" si="3"/>
        <v>40</v>
      </c>
      <c r="N16" s="118" t="s">
        <v>84</v>
      </c>
      <c r="O16" s="171" t="str">
        <f t="shared" si="8"/>
        <v>00500</v>
      </c>
      <c r="P16" s="172"/>
      <c r="Q16" s="119" t="s">
        <v>158</v>
      </c>
      <c r="R16" s="120" t="s">
        <v>231</v>
      </c>
      <c r="S16" s="121"/>
      <c r="T16" s="67">
        <f t="shared" si="9"/>
      </c>
      <c r="U16" s="119"/>
      <c r="V16" s="120"/>
      <c r="W16" s="121"/>
      <c r="X16" s="67">
        <f t="shared" si="10"/>
      </c>
      <c r="Y16" s="119"/>
      <c r="Z16" s="120"/>
      <c r="AA16" s="121"/>
      <c r="AC16" s="81">
        <f t="shared" si="5"/>
        <v>1</v>
      </c>
      <c r="AD16" s="81">
        <f t="shared" si="6"/>
      </c>
    </row>
    <row r="17" spans="1:30" s="81" customFormat="1" ht="22.5" customHeight="1">
      <c r="A17" s="11">
        <v>5</v>
      </c>
      <c r="B17" s="24">
        <f t="shared" si="0"/>
        <v>239011110</v>
      </c>
      <c r="C17" s="112">
        <v>1111</v>
      </c>
      <c r="D17" s="24">
        <f t="shared" si="7"/>
        <v>2</v>
      </c>
      <c r="E17" s="112" t="s">
        <v>208</v>
      </c>
      <c r="F17" s="113" t="s">
        <v>213</v>
      </c>
      <c r="G17" s="114" t="s">
        <v>218</v>
      </c>
      <c r="H17" s="115" t="s">
        <v>225</v>
      </c>
      <c r="I17" s="24">
        <f t="shared" si="1"/>
        <v>490001</v>
      </c>
      <c r="J17" s="112" t="str">
        <f t="shared" si="2"/>
        <v>中四IC大</v>
      </c>
      <c r="K17" s="116">
        <v>2</v>
      </c>
      <c r="L17" s="117">
        <v>39938</v>
      </c>
      <c r="M17" s="69">
        <f t="shared" si="3"/>
        <v>39</v>
      </c>
      <c r="N17" s="118" t="str">
        <f t="shared" si="4"/>
        <v>高知</v>
      </c>
      <c r="O17" s="171" t="str">
        <f t="shared" si="8"/>
        <v>07100</v>
      </c>
      <c r="P17" s="172"/>
      <c r="Q17" s="119" t="s">
        <v>160</v>
      </c>
      <c r="R17" s="120" t="s">
        <v>232</v>
      </c>
      <c r="S17" s="121"/>
      <c r="T17" s="67">
        <f t="shared" si="9"/>
      </c>
      <c r="U17" s="119"/>
      <c r="V17" s="120"/>
      <c r="W17" s="121"/>
      <c r="X17" s="67">
        <f t="shared" si="10"/>
      </c>
      <c r="Y17" s="119"/>
      <c r="Z17" s="120"/>
      <c r="AA17" s="121"/>
      <c r="AC17" s="81">
        <f t="shared" si="5"/>
      </c>
      <c r="AD17" s="81">
        <f t="shared" si="6"/>
        <v>1</v>
      </c>
    </row>
    <row r="18" spans="1:30" s="81" customFormat="1" ht="22.5" customHeight="1">
      <c r="A18" s="11">
        <v>6</v>
      </c>
      <c r="B18" s="24">
        <f t="shared" si="0"/>
        <v>139011140</v>
      </c>
      <c r="C18" s="112">
        <v>1114</v>
      </c>
      <c r="D18" s="24">
        <f t="shared" si="7"/>
        <v>1</v>
      </c>
      <c r="E18" s="112" t="s">
        <v>207</v>
      </c>
      <c r="F18" s="113" t="s">
        <v>214</v>
      </c>
      <c r="G18" s="114" t="s">
        <v>220</v>
      </c>
      <c r="H18" s="115" t="s">
        <v>226</v>
      </c>
      <c r="I18" s="24">
        <f t="shared" si="1"/>
        <v>490001</v>
      </c>
      <c r="J18" s="112" t="str">
        <f t="shared" si="2"/>
        <v>中四IC大</v>
      </c>
      <c r="K18" s="116">
        <v>1</v>
      </c>
      <c r="L18" s="117">
        <v>40335</v>
      </c>
      <c r="M18" s="69">
        <f t="shared" si="3"/>
        <v>39</v>
      </c>
      <c r="N18" s="118" t="str">
        <f t="shared" si="4"/>
        <v>高知</v>
      </c>
      <c r="O18" s="171" t="str">
        <f t="shared" si="8"/>
        <v>01100</v>
      </c>
      <c r="P18" s="172"/>
      <c r="Q18" s="119" t="s">
        <v>227</v>
      </c>
      <c r="R18" s="120" t="s">
        <v>233</v>
      </c>
      <c r="S18" s="121"/>
      <c r="T18" s="67">
        <f t="shared" si="9"/>
      </c>
      <c r="U18" s="119"/>
      <c r="V18" s="120"/>
      <c r="W18" s="121"/>
      <c r="X18" s="67">
        <f t="shared" si="10"/>
      </c>
      <c r="Y18" s="119"/>
      <c r="Z18" s="120"/>
      <c r="AA18" s="121"/>
      <c r="AC18" s="81">
        <f t="shared" si="5"/>
        <v>1</v>
      </c>
      <c r="AD18" s="81">
        <f t="shared" si="6"/>
      </c>
    </row>
    <row r="19" spans="1:30" s="81" customFormat="1" ht="22.5" customHeight="1">
      <c r="A19" s="11">
        <v>7</v>
      </c>
      <c r="B19" s="24">
        <f t="shared" si="0"/>
      </c>
      <c r="C19" s="112"/>
      <c r="D19" s="24">
        <f t="shared" si="7"/>
      </c>
      <c r="E19" s="112"/>
      <c r="F19" s="113"/>
      <c r="G19" s="114"/>
      <c r="H19" s="115"/>
      <c r="I19" s="24">
        <f t="shared" si="1"/>
      </c>
      <c r="J19" s="112">
        <f t="shared" si="2"/>
      </c>
      <c r="K19" s="116"/>
      <c r="L19" s="117"/>
      <c r="M19" s="69">
        <f t="shared" si="3"/>
      </c>
      <c r="N19" s="118">
        <f t="shared" si="4"/>
      </c>
      <c r="O19" s="171">
        <f t="shared" si="8"/>
      </c>
      <c r="P19" s="172"/>
      <c r="Q19" s="119"/>
      <c r="R19" s="120"/>
      <c r="S19" s="121"/>
      <c r="T19" s="67">
        <f t="shared" si="9"/>
      </c>
      <c r="U19" s="119"/>
      <c r="V19" s="120"/>
      <c r="W19" s="121"/>
      <c r="X19" s="67">
        <f t="shared" si="10"/>
      </c>
      <c r="Y19" s="119"/>
      <c r="Z19" s="120"/>
      <c r="AA19" s="121"/>
      <c r="AC19" s="81">
        <f t="shared" si="5"/>
      </c>
      <c r="AD19" s="81">
        <f t="shared" si="6"/>
      </c>
    </row>
    <row r="20" spans="1:30" s="81" customFormat="1" ht="22.5" customHeight="1">
      <c r="A20" s="11">
        <v>8</v>
      </c>
      <c r="B20" s="24">
        <f t="shared" si="0"/>
      </c>
      <c r="C20" s="112"/>
      <c r="D20" s="24">
        <f t="shared" si="7"/>
      </c>
      <c r="E20" s="112"/>
      <c r="F20" s="113"/>
      <c r="G20" s="114"/>
      <c r="H20" s="115"/>
      <c r="I20" s="24">
        <f t="shared" si="1"/>
      </c>
      <c r="J20" s="112">
        <f t="shared" si="2"/>
      </c>
      <c r="K20" s="116"/>
      <c r="L20" s="117"/>
      <c r="M20" s="69">
        <f t="shared" si="3"/>
      </c>
      <c r="N20" s="118">
        <f t="shared" si="4"/>
      </c>
      <c r="O20" s="171">
        <f t="shared" si="8"/>
      </c>
      <c r="P20" s="172"/>
      <c r="Q20" s="119"/>
      <c r="R20" s="120"/>
      <c r="S20" s="121"/>
      <c r="T20" s="67">
        <f t="shared" si="9"/>
      </c>
      <c r="U20" s="119"/>
      <c r="V20" s="120"/>
      <c r="W20" s="121"/>
      <c r="X20" s="67">
        <f t="shared" si="10"/>
      </c>
      <c r="Y20" s="119"/>
      <c r="Z20" s="120"/>
      <c r="AA20" s="121"/>
      <c r="AC20" s="81">
        <f t="shared" si="5"/>
      </c>
      <c r="AD20" s="81">
        <f t="shared" si="6"/>
      </c>
    </row>
    <row r="21" spans="1:30" s="81" customFormat="1" ht="22.5" customHeight="1">
      <c r="A21" s="11">
        <v>9</v>
      </c>
      <c r="B21" s="24">
        <f t="shared" si="0"/>
      </c>
      <c r="C21" s="112"/>
      <c r="D21" s="24">
        <f t="shared" si="7"/>
      </c>
      <c r="E21" s="112"/>
      <c r="F21" s="113"/>
      <c r="G21" s="114"/>
      <c r="H21" s="115"/>
      <c r="I21" s="24">
        <f t="shared" si="1"/>
      </c>
      <c r="J21" s="112">
        <f t="shared" si="2"/>
      </c>
      <c r="K21" s="116"/>
      <c r="L21" s="117"/>
      <c r="M21" s="69">
        <f t="shared" si="3"/>
      </c>
      <c r="N21" s="118">
        <f t="shared" si="4"/>
      </c>
      <c r="O21" s="171">
        <f t="shared" si="8"/>
      </c>
      <c r="P21" s="172"/>
      <c r="Q21" s="119"/>
      <c r="R21" s="120"/>
      <c r="S21" s="121"/>
      <c r="T21" s="67">
        <f t="shared" si="9"/>
      </c>
      <c r="U21" s="119"/>
      <c r="V21" s="120"/>
      <c r="W21" s="121"/>
      <c r="X21" s="67">
        <f t="shared" si="10"/>
      </c>
      <c r="Y21" s="119"/>
      <c r="Z21" s="120"/>
      <c r="AA21" s="121"/>
      <c r="AC21" s="81">
        <f t="shared" si="5"/>
      </c>
      <c r="AD21" s="81">
        <f t="shared" si="6"/>
      </c>
    </row>
    <row r="22" spans="1:30" s="81" customFormat="1" ht="22.5" customHeight="1">
      <c r="A22" s="11">
        <v>10</v>
      </c>
      <c r="B22" s="24">
        <f t="shared" si="0"/>
      </c>
      <c r="C22" s="112"/>
      <c r="D22" s="24">
        <f t="shared" si="7"/>
      </c>
      <c r="E22" s="112"/>
      <c r="F22" s="113"/>
      <c r="G22" s="114"/>
      <c r="H22" s="115"/>
      <c r="I22" s="24">
        <f t="shared" si="1"/>
      </c>
      <c r="J22" s="112">
        <f t="shared" si="2"/>
      </c>
      <c r="K22" s="116"/>
      <c r="L22" s="117"/>
      <c r="M22" s="69">
        <f t="shared" si="3"/>
      </c>
      <c r="N22" s="118">
        <f t="shared" si="4"/>
      </c>
      <c r="O22" s="171">
        <f t="shared" si="8"/>
      </c>
      <c r="P22" s="172"/>
      <c r="Q22" s="119"/>
      <c r="R22" s="120"/>
      <c r="S22" s="121"/>
      <c r="T22" s="67">
        <f t="shared" si="9"/>
      </c>
      <c r="U22" s="119"/>
      <c r="V22" s="120"/>
      <c r="W22" s="121"/>
      <c r="X22" s="67">
        <f t="shared" si="10"/>
      </c>
      <c r="Y22" s="119"/>
      <c r="Z22" s="120"/>
      <c r="AA22" s="121"/>
      <c r="AC22" s="81">
        <f t="shared" si="5"/>
      </c>
      <c r="AD22" s="81">
        <f t="shared" si="6"/>
      </c>
    </row>
    <row r="23" spans="1:30" s="81" customFormat="1" ht="22.5" customHeight="1">
      <c r="A23" s="11">
        <v>11</v>
      </c>
      <c r="B23" s="24">
        <f t="shared" si="0"/>
      </c>
      <c r="C23" s="112"/>
      <c r="D23" s="24">
        <f t="shared" si="7"/>
      </c>
      <c r="E23" s="112"/>
      <c r="F23" s="113"/>
      <c r="G23" s="114"/>
      <c r="H23" s="115"/>
      <c r="I23" s="24">
        <f t="shared" si="1"/>
      </c>
      <c r="J23" s="112">
        <f t="shared" si="2"/>
      </c>
      <c r="K23" s="116"/>
      <c r="L23" s="117"/>
      <c r="M23" s="69">
        <f t="shared" si="3"/>
      </c>
      <c r="N23" s="118">
        <f t="shared" si="4"/>
      </c>
      <c r="O23" s="171">
        <f t="shared" si="8"/>
      </c>
      <c r="P23" s="172"/>
      <c r="Q23" s="119"/>
      <c r="R23" s="120"/>
      <c r="S23" s="121"/>
      <c r="T23" s="67">
        <f t="shared" si="9"/>
      </c>
      <c r="U23" s="119"/>
      <c r="V23" s="120"/>
      <c r="W23" s="121"/>
      <c r="X23" s="67">
        <f t="shared" si="10"/>
      </c>
      <c r="Y23" s="119"/>
      <c r="Z23" s="120"/>
      <c r="AA23" s="121"/>
      <c r="AC23" s="81">
        <f t="shared" si="5"/>
      </c>
      <c r="AD23" s="81">
        <f t="shared" si="6"/>
      </c>
    </row>
    <row r="24" spans="1:30" s="81" customFormat="1" ht="22.5" customHeight="1">
      <c r="A24" s="11">
        <v>12</v>
      </c>
      <c r="B24" s="24">
        <f t="shared" si="0"/>
      </c>
      <c r="C24" s="112"/>
      <c r="D24" s="24">
        <f t="shared" si="7"/>
      </c>
      <c r="E24" s="112"/>
      <c r="F24" s="113"/>
      <c r="G24" s="114"/>
      <c r="H24" s="115"/>
      <c r="I24" s="24">
        <f t="shared" si="1"/>
      </c>
      <c r="J24" s="112">
        <f t="shared" si="2"/>
      </c>
      <c r="K24" s="116"/>
      <c r="L24" s="117"/>
      <c r="M24" s="69">
        <f t="shared" si="3"/>
      </c>
      <c r="N24" s="118">
        <f t="shared" si="4"/>
      </c>
      <c r="O24" s="171">
        <f t="shared" si="8"/>
      </c>
      <c r="P24" s="172"/>
      <c r="Q24" s="119"/>
      <c r="R24" s="120"/>
      <c r="S24" s="121"/>
      <c r="T24" s="67">
        <f t="shared" si="9"/>
      </c>
      <c r="U24" s="119"/>
      <c r="V24" s="120"/>
      <c r="W24" s="121"/>
      <c r="X24" s="67">
        <f t="shared" si="10"/>
      </c>
      <c r="Y24" s="119"/>
      <c r="Z24" s="120"/>
      <c r="AA24" s="121"/>
      <c r="AC24" s="81">
        <f t="shared" si="5"/>
      </c>
      <c r="AD24" s="81">
        <f t="shared" si="6"/>
      </c>
    </row>
    <row r="25" spans="1:30" s="81" customFormat="1" ht="22.5" customHeight="1">
      <c r="A25" s="11">
        <v>13</v>
      </c>
      <c r="B25" s="24">
        <f t="shared" si="0"/>
      </c>
      <c r="C25" s="112"/>
      <c r="D25" s="24">
        <f t="shared" si="7"/>
      </c>
      <c r="E25" s="112"/>
      <c r="F25" s="113"/>
      <c r="G25" s="114"/>
      <c r="H25" s="115"/>
      <c r="I25" s="24">
        <f t="shared" si="1"/>
      </c>
      <c r="J25" s="112">
        <f t="shared" si="2"/>
      </c>
      <c r="K25" s="116"/>
      <c r="L25" s="117"/>
      <c r="M25" s="69">
        <f t="shared" si="3"/>
      </c>
      <c r="N25" s="118">
        <f t="shared" si="4"/>
      </c>
      <c r="O25" s="171">
        <f t="shared" si="8"/>
      </c>
      <c r="P25" s="172"/>
      <c r="Q25" s="119"/>
      <c r="R25" s="120"/>
      <c r="S25" s="121"/>
      <c r="T25" s="67">
        <f t="shared" si="9"/>
      </c>
      <c r="U25" s="119"/>
      <c r="V25" s="120"/>
      <c r="W25" s="121"/>
      <c r="X25" s="67">
        <f t="shared" si="10"/>
      </c>
      <c r="Y25" s="119"/>
      <c r="Z25" s="120"/>
      <c r="AA25" s="121"/>
      <c r="AC25" s="81">
        <f t="shared" si="5"/>
      </c>
      <c r="AD25" s="81">
        <f t="shared" si="6"/>
      </c>
    </row>
    <row r="26" spans="1:30" s="81" customFormat="1" ht="22.5" customHeight="1">
      <c r="A26" s="11">
        <v>14</v>
      </c>
      <c r="B26" s="24">
        <f t="shared" si="0"/>
      </c>
      <c r="C26" s="112"/>
      <c r="D26" s="24">
        <f t="shared" si="7"/>
      </c>
      <c r="E26" s="112"/>
      <c r="F26" s="113"/>
      <c r="G26" s="114"/>
      <c r="H26" s="115"/>
      <c r="I26" s="24">
        <f t="shared" si="1"/>
      </c>
      <c r="J26" s="112">
        <f t="shared" si="2"/>
      </c>
      <c r="K26" s="116"/>
      <c r="L26" s="117"/>
      <c r="M26" s="69">
        <f t="shared" si="3"/>
      </c>
      <c r="N26" s="118">
        <f t="shared" si="4"/>
      </c>
      <c r="O26" s="171">
        <f t="shared" si="8"/>
      </c>
      <c r="P26" s="172"/>
      <c r="Q26" s="119"/>
      <c r="R26" s="120"/>
      <c r="S26" s="121"/>
      <c r="T26" s="67">
        <f t="shared" si="9"/>
      </c>
      <c r="U26" s="119"/>
      <c r="V26" s="120"/>
      <c r="W26" s="121"/>
      <c r="X26" s="67">
        <f t="shared" si="10"/>
      </c>
      <c r="Y26" s="119"/>
      <c r="Z26" s="120"/>
      <c r="AA26" s="121"/>
      <c r="AC26" s="81">
        <f t="shared" si="5"/>
      </c>
      <c r="AD26" s="81">
        <f t="shared" si="6"/>
      </c>
    </row>
    <row r="27" spans="1:30" s="81" customFormat="1" ht="22.5" customHeight="1">
      <c r="A27" s="11">
        <v>15</v>
      </c>
      <c r="B27" s="24">
        <f t="shared" si="0"/>
      </c>
      <c r="C27" s="112"/>
      <c r="D27" s="24">
        <f t="shared" si="7"/>
      </c>
      <c r="E27" s="112"/>
      <c r="F27" s="113"/>
      <c r="G27" s="114"/>
      <c r="H27" s="115"/>
      <c r="I27" s="24">
        <f t="shared" si="1"/>
      </c>
      <c r="J27" s="112">
        <f t="shared" si="2"/>
      </c>
      <c r="K27" s="116"/>
      <c r="L27" s="117"/>
      <c r="M27" s="69">
        <f t="shared" si="3"/>
      </c>
      <c r="N27" s="118">
        <f t="shared" si="4"/>
      </c>
      <c r="O27" s="171">
        <f t="shared" si="8"/>
      </c>
      <c r="P27" s="172"/>
      <c r="Q27" s="119"/>
      <c r="R27" s="120"/>
      <c r="S27" s="121"/>
      <c r="T27" s="67">
        <f t="shared" si="9"/>
      </c>
      <c r="U27" s="119"/>
      <c r="V27" s="120"/>
      <c r="W27" s="121"/>
      <c r="X27" s="67">
        <f t="shared" si="10"/>
      </c>
      <c r="Y27" s="119"/>
      <c r="Z27" s="120"/>
      <c r="AA27" s="121"/>
      <c r="AC27" s="81">
        <f t="shared" si="5"/>
      </c>
      <c r="AD27" s="81">
        <f t="shared" si="6"/>
      </c>
    </row>
    <row r="28" spans="1:30" s="81" customFormat="1" ht="22.5" customHeight="1">
      <c r="A28" s="11">
        <v>16</v>
      </c>
      <c r="B28" s="24">
        <f t="shared" si="0"/>
      </c>
      <c r="C28" s="112"/>
      <c r="D28" s="24">
        <f t="shared" si="7"/>
      </c>
      <c r="E28" s="112"/>
      <c r="F28" s="113"/>
      <c r="G28" s="114"/>
      <c r="H28" s="115"/>
      <c r="I28" s="24">
        <f t="shared" si="1"/>
      </c>
      <c r="J28" s="112">
        <f t="shared" si="2"/>
      </c>
      <c r="K28" s="116"/>
      <c r="L28" s="117"/>
      <c r="M28" s="69">
        <f t="shared" si="3"/>
      </c>
      <c r="N28" s="118">
        <f t="shared" si="4"/>
      </c>
      <c r="O28" s="171">
        <f t="shared" si="8"/>
      </c>
      <c r="P28" s="172"/>
      <c r="Q28" s="119"/>
      <c r="R28" s="120"/>
      <c r="S28" s="121"/>
      <c r="T28" s="67">
        <f t="shared" si="9"/>
      </c>
      <c r="U28" s="119"/>
      <c r="V28" s="120"/>
      <c r="W28" s="121"/>
      <c r="X28" s="67">
        <f t="shared" si="10"/>
      </c>
      <c r="Y28" s="119"/>
      <c r="Z28" s="120"/>
      <c r="AA28" s="121"/>
      <c r="AC28" s="81">
        <f t="shared" si="5"/>
      </c>
      <c r="AD28" s="81">
        <f t="shared" si="6"/>
      </c>
    </row>
    <row r="29" spans="1:30" s="81" customFormat="1" ht="22.5" customHeight="1">
      <c r="A29" s="11">
        <v>17</v>
      </c>
      <c r="B29" s="24">
        <f t="shared" si="0"/>
      </c>
      <c r="C29" s="112"/>
      <c r="D29" s="24">
        <f t="shared" si="7"/>
      </c>
      <c r="E29" s="112"/>
      <c r="F29" s="113"/>
      <c r="G29" s="114"/>
      <c r="H29" s="115"/>
      <c r="I29" s="24">
        <f t="shared" si="1"/>
      </c>
      <c r="J29" s="112">
        <f t="shared" si="2"/>
      </c>
      <c r="K29" s="116"/>
      <c r="L29" s="117"/>
      <c r="M29" s="69">
        <f t="shared" si="3"/>
      </c>
      <c r="N29" s="118">
        <f t="shared" si="4"/>
      </c>
      <c r="O29" s="171">
        <f t="shared" si="8"/>
      </c>
      <c r="P29" s="172"/>
      <c r="Q29" s="119"/>
      <c r="R29" s="120"/>
      <c r="S29" s="121"/>
      <c r="T29" s="67">
        <f t="shared" si="9"/>
      </c>
      <c r="U29" s="119"/>
      <c r="V29" s="120"/>
      <c r="W29" s="121"/>
      <c r="X29" s="67">
        <f t="shared" si="10"/>
      </c>
      <c r="Y29" s="119"/>
      <c r="Z29" s="120"/>
      <c r="AA29" s="121"/>
      <c r="AC29" s="81">
        <f t="shared" si="5"/>
      </c>
      <c r="AD29" s="81">
        <f t="shared" si="6"/>
      </c>
    </row>
    <row r="30" spans="1:30" s="81" customFormat="1" ht="22.5" customHeight="1">
      <c r="A30" s="11">
        <v>18</v>
      </c>
      <c r="B30" s="24">
        <f t="shared" si="0"/>
      </c>
      <c r="C30" s="112"/>
      <c r="D30" s="24">
        <f t="shared" si="7"/>
      </c>
      <c r="E30" s="112"/>
      <c r="F30" s="113"/>
      <c r="G30" s="114"/>
      <c r="H30" s="115"/>
      <c r="I30" s="24">
        <f t="shared" si="1"/>
      </c>
      <c r="J30" s="112">
        <f t="shared" si="2"/>
      </c>
      <c r="K30" s="116"/>
      <c r="L30" s="117"/>
      <c r="M30" s="69">
        <f t="shared" si="3"/>
      </c>
      <c r="N30" s="118">
        <f t="shared" si="4"/>
      </c>
      <c r="O30" s="171">
        <f t="shared" si="8"/>
      </c>
      <c r="P30" s="172"/>
      <c r="Q30" s="119"/>
      <c r="R30" s="120"/>
      <c r="S30" s="121"/>
      <c r="T30" s="67">
        <f t="shared" si="9"/>
      </c>
      <c r="U30" s="119"/>
      <c r="V30" s="120"/>
      <c r="W30" s="121"/>
      <c r="X30" s="67">
        <f t="shared" si="10"/>
      </c>
      <c r="Y30" s="119"/>
      <c r="Z30" s="120"/>
      <c r="AA30" s="121"/>
      <c r="AC30" s="81">
        <f t="shared" si="5"/>
      </c>
      <c r="AD30" s="81">
        <f t="shared" si="6"/>
      </c>
    </row>
    <row r="31" spans="1:30" s="81" customFormat="1" ht="22.5" customHeight="1">
      <c r="A31" s="11">
        <v>19</v>
      </c>
      <c r="B31" s="24">
        <f t="shared" si="0"/>
      </c>
      <c r="C31" s="112"/>
      <c r="D31" s="24">
        <f t="shared" si="7"/>
      </c>
      <c r="E31" s="112"/>
      <c r="F31" s="113"/>
      <c r="G31" s="114"/>
      <c r="H31" s="115"/>
      <c r="I31" s="24">
        <f t="shared" si="1"/>
      </c>
      <c r="J31" s="112">
        <f t="shared" si="2"/>
      </c>
      <c r="K31" s="116"/>
      <c r="L31" s="117"/>
      <c r="M31" s="69">
        <f t="shared" si="3"/>
      </c>
      <c r="N31" s="118">
        <f t="shared" si="4"/>
      </c>
      <c r="O31" s="171">
        <f t="shared" si="8"/>
      </c>
      <c r="P31" s="172"/>
      <c r="Q31" s="119"/>
      <c r="R31" s="120"/>
      <c r="S31" s="121"/>
      <c r="T31" s="67">
        <f t="shared" si="9"/>
      </c>
      <c r="U31" s="119"/>
      <c r="V31" s="120"/>
      <c r="W31" s="121"/>
      <c r="X31" s="67">
        <f t="shared" si="10"/>
      </c>
      <c r="Y31" s="119"/>
      <c r="Z31" s="120"/>
      <c r="AA31" s="121"/>
      <c r="AC31" s="81">
        <f t="shared" si="5"/>
      </c>
      <c r="AD31" s="81">
        <f t="shared" si="6"/>
      </c>
    </row>
    <row r="32" spans="1:30" s="81" customFormat="1" ht="22.5" customHeight="1">
      <c r="A32" s="11">
        <v>20</v>
      </c>
      <c r="B32" s="24">
        <f t="shared" si="0"/>
      </c>
      <c r="C32" s="112"/>
      <c r="D32" s="24">
        <f t="shared" si="7"/>
      </c>
      <c r="E32" s="112"/>
      <c r="F32" s="113"/>
      <c r="G32" s="114"/>
      <c r="H32" s="115"/>
      <c r="I32" s="24">
        <f t="shared" si="1"/>
      </c>
      <c r="J32" s="112">
        <f t="shared" si="2"/>
      </c>
      <c r="K32" s="116"/>
      <c r="L32" s="117"/>
      <c r="M32" s="69">
        <f t="shared" si="3"/>
      </c>
      <c r="N32" s="118">
        <f t="shared" si="4"/>
      </c>
      <c r="O32" s="171">
        <f t="shared" si="8"/>
      </c>
      <c r="P32" s="172"/>
      <c r="Q32" s="119"/>
      <c r="R32" s="120"/>
      <c r="S32" s="121"/>
      <c r="T32" s="67">
        <f t="shared" si="9"/>
      </c>
      <c r="U32" s="119"/>
      <c r="V32" s="120"/>
      <c r="W32" s="121"/>
      <c r="X32" s="67">
        <f t="shared" si="10"/>
      </c>
      <c r="Y32" s="119"/>
      <c r="Z32" s="120"/>
      <c r="AA32" s="121"/>
      <c r="AC32" s="81">
        <f t="shared" si="5"/>
      </c>
      <c r="AD32" s="81">
        <f t="shared" si="6"/>
      </c>
    </row>
    <row r="33" spans="1:30" s="81" customFormat="1" ht="22.5" customHeight="1">
      <c r="A33" s="11">
        <v>21</v>
      </c>
      <c r="B33" s="24">
        <f t="shared" si="0"/>
      </c>
      <c r="C33" s="112"/>
      <c r="D33" s="24">
        <f t="shared" si="7"/>
      </c>
      <c r="E33" s="112"/>
      <c r="F33" s="113"/>
      <c r="G33" s="114"/>
      <c r="H33" s="115"/>
      <c r="I33" s="24">
        <f t="shared" si="1"/>
      </c>
      <c r="J33" s="112">
        <f t="shared" si="2"/>
      </c>
      <c r="K33" s="116"/>
      <c r="L33" s="117"/>
      <c r="M33" s="69">
        <f t="shared" si="3"/>
      </c>
      <c r="N33" s="118">
        <f t="shared" si="4"/>
      </c>
      <c r="O33" s="171">
        <f t="shared" si="8"/>
      </c>
      <c r="P33" s="172"/>
      <c r="Q33" s="119"/>
      <c r="R33" s="120"/>
      <c r="S33" s="121"/>
      <c r="T33" s="67">
        <f t="shared" si="9"/>
      </c>
      <c r="U33" s="119"/>
      <c r="V33" s="120"/>
      <c r="W33" s="121"/>
      <c r="X33" s="67">
        <f t="shared" si="10"/>
      </c>
      <c r="Y33" s="119"/>
      <c r="Z33" s="120"/>
      <c r="AA33" s="121"/>
      <c r="AC33" s="81">
        <f t="shared" si="5"/>
      </c>
      <c r="AD33" s="81">
        <f t="shared" si="6"/>
      </c>
    </row>
    <row r="34" spans="1:30" s="81" customFormat="1" ht="22.5" customHeight="1">
      <c r="A34" s="11">
        <v>22</v>
      </c>
      <c r="B34" s="24">
        <f t="shared" si="0"/>
      </c>
      <c r="C34" s="112"/>
      <c r="D34" s="24">
        <f t="shared" si="7"/>
      </c>
      <c r="E34" s="112"/>
      <c r="F34" s="113"/>
      <c r="G34" s="114"/>
      <c r="H34" s="115"/>
      <c r="I34" s="24">
        <f t="shared" si="1"/>
      </c>
      <c r="J34" s="112">
        <f t="shared" si="2"/>
      </c>
      <c r="K34" s="116"/>
      <c r="L34" s="117"/>
      <c r="M34" s="69">
        <f t="shared" si="3"/>
      </c>
      <c r="N34" s="118">
        <f t="shared" si="4"/>
      </c>
      <c r="O34" s="171">
        <f t="shared" si="8"/>
      </c>
      <c r="P34" s="172"/>
      <c r="Q34" s="119"/>
      <c r="R34" s="120"/>
      <c r="S34" s="121"/>
      <c r="T34" s="67">
        <f t="shared" si="9"/>
      </c>
      <c r="U34" s="119"/>
      <c r="V34" s="120"/>
      <c r="W34" s="121"/>
      <c r="X34" s="67">
        <f t="shared" si="10"/>
      </c>
      <c r="Y34" s="119"/>
      <c r="Z34" s="120"/>
      <c r="AA34" s="121"/>
      <c r="AC34" s="81">
        <f t="shared" si="5"/>
      </c>
      <c r="AD34" s="81">
        <f t="shared" si="6"/>
      </c>
    </row>
    <row r="35" spans="1:30" s="81" customFormat="1" ht="22.5" customHeight="1">
      <c r="A35" s="11">
        <v>23</v>
      </c>
      <c r="B35" s="24">
        <f t="shared" si="0"/>
      </c>
      <c r="C35" s="112"/>
      <c r="D35" s="24">
        <f t="shared" si="7"/>
      </c>
      <c r="E35" s="112"/>
      <c r="F35" s="113"/>
      <c r="G35" s="114"/>
      <c r="H35" s="115"/>
      <c r="I35" s="24">
        <f t="shared" si="1"/>
      </c>
      <c r="J35" s="112">
        <f t="shared" si="2"/>
      </c>
      <c r="K35" s="116"/>
      <c r="L35" s="117"/>
      <c r="M35" s="69">
        <f t="shared" si="3"/>
      </c>
      <c r="N35" s="118">
        <f t="shared" si="4"/>
      </c>
      <c r="O35" s="171">
        <f t="shared" si="8"/>
      </c>
      <c r="P35" s="172"/>
      <c r="Q35" s="119"/>
      <c r="R35" s="120"/>
      <c r="S35" s="121"/>
      <c r="T35" s="67">
        <f t="shared" si="9"/>
      </c>
      <c r="U35" s="119"/>
      <c r="V35" s="120"/>
      <c r="W35" s="121"/>
      <c r="X35" s="67">
        <f t="shared" si="10"/>
      </c>
      <c r="Y35" s="119"/>
      <c r="Z35" s="120"/>
      <c r="AA35" s="121"/>
      <c r="AC35" s="81">
        <f t="shared" si="5"/>
      </c>
      <c r="AD35" s="81">
        <f t="shared" si="6"/>
      </c>
    </row>
    <row r="36" spans="1:30" s="81" customFormat="1" ht="22.5" customHeight="1">
      <c r="A36" s="11">
        <v>24</v>
      </c>
      <c r="B36" s="24">
        <f t="shared" si="0"/>
      </c>
      <c r="C36" s="112"/>
      <c r="D36" s="24">
        <f t="shared" si="7"/>
      </c>
      <c r="E36" s="112"/>
      <c r="F36" s="113"/>
      <c r="G36" s="114"/>
      <c r="H36" s="115"/>
      <c r="I36" s="24">
        <f t="shared" si="1"/>
      </c>
      <c r="J36" s="112">
        <f t="shared" si="2"/>
      </c>
      <c r="K36" s="116"/>
      <c r="L36" s="117"/>
      <c r="M36" s="69">
        <f t="shared" si="3"/>
      </c>
      <c r="N36" s="118">
        <f t="shared" si="4"/>
      </c>
      <c r="O36" s="171">
        <f t="shared" si="8"/>
      </c>
      <c r="P36" s="172"/>
      <c r="Q36" s="119"/>
      <c r="R36" s="120"/>
      <c r="S36" s="121"/>
      <c r="T36" s="67">
        <f t="shared" si="9"/>
      </c>
      <c r="U36" s="119"/>
      <c r="V36" s="120"/>
      <c r="W36" s="121"/>
      <c r="X36" s="67">
        <f t="shared" si="10"/>
      </c>
      <c r="Y36" s="119"/>
      <c r="Z36" s="120"/>
      <c r="AA36" s="121"/>
      <c r="AC36" s="81">
        <f t="shared" si="5"/>
      </c>
      <c r="AD36" s="81">
        <f t="shared" si="6"/>
      </c>
    </row>
    <row r="37" spans="1:30" s="81" customFormat="1" ht="22.5" customHeight="1">
      <c r="A37" s="11">
        <v>25</v>
      </c>
      <c r="B37" s="24">
        <f t="shared" si="0"/>
      </c>
      <c r="C37" s="112"/>
      <c r="D37" s="24">
        <f t="shared" si="7"/>
      </c>
      <c r="E37" s="112"/>
      <c r="F37" s="113"/>
      <c r="G37" s="114"/>
      <c r="H37" s="115"/>
      <c r="I37" s="24">
        <f t="shared" si="1"/>
      </c>
      <c r="J37" s="112">
        <f t="shared" si="2"/>
      </c>
      <c r="K37" s="116"/>
      <c r="L37" s="117"/>
      <c r="M37" s="69">
        <f t="shared" si="3"/>
      </c>
      <c r="N37" s="118">
        <f t="shared" si="4"/>
      </c>
      <c r="O37" s="171">
        <f t="shared" si="8"/>
      </c>
      <c r="P37" s="172"/>
      <c r="Q37" s="119"/>
      <c r="R37" s="120"/>
      <c r="S37" s="121"/>
      <c r="T37" s="67">
        <f t="shared" si="9"/>
      </c>
      <c r="U37" s="119"/>
      <c r="V37" s="120"/>
      <c r="W37" s="121"/>
      <c r="X37" s="67">
        <f t="shared" si="10"/>
      </c>
      <c r="Y37" s="119"/>
      <c r="Z37" s="120"/>
      <c r="AA37" s="121"/>
      <c r="AC37" s="81">
        <f t="shared" si="5"/>
      </c>
      <c r="AD37" s="81">
        <f t="shared" si="6"/>
      </c>
    </row>
    <row r="38" spans="1:30" s="81" customFormat="1" ht="22.5" customHeight="1">
      <c r="A38" s="11">
        <v>26</v>
      </c>
      <c r="B38" s="24">
        <f t="shared" si="0"/>
      </c>
      <c r="C38" s="112"/>
      <c r="D38" s="24">
        <f t="shared" si="7"/>
      </c>
      <c r="E38" s="112"/>
      <c r="F38" s="113"/>
      <c r="G38" s="114"/>
      <c r="H38" s="115"/>
      <c r="I38" s="24">
        <f t="shared" si="1"/>
      </c>
      <c r="J38" s="112">
        <f t="shared" si="2"/>
      </c>
      <c r="K38" s="116"/>
      <c r="L38" s="117"/>
      <c r="M38" s="69">
        <f t="shared" si="3"/>
      </c>
      <c r="N38" s="118">
        <f t="shared" si="4"/>
      </c>
      <c r="O38" s="171">
        <f t="shared" si="8"/>
      </c>
      <c r="P38" s="172"/>
      <c r="Q38" s="119"/>
      <c r="R38" s="120"/>
      <c r="S38" s="121"/>
      <c r="T38" s="67">
        <f t="shared" si="9"/>
      </c>
      <c r="U38" s="119"/>
      <c r="V38" s="120"/>
      <c r="W38" s="121"/>
      <c r="X38" s="67">
        <f t="shared" si="10"/>
      </c>
      <c r="Y38" s="119"/>
      <c r="Z38" s="120"/>
      <c r="AA38" s="121"/>
      <c r="AC38" s="81">
        <f t="shared" si="5"/>
      </c>
      <c r="AD38" s="81">
        <f t="shared" si="6"/>
      </c>
    </row>
    <row r="39" spans="1:30" s="81" customFormat="1" ht="22.5" customHeight="1">
      <c r="A39" s="11">
        <v>27</v>
      </c>
      <c r="B39" s="24">
        <f t="shared" si="0"/>
      </c>
      <c r="C39" s="112"/>
      <c r="D39" s="24">
        <f t="shared" si="7"/>
      </c>
      <c r="E39" s="112"/>
      <c r="F39" s="113"/>
      <c r="G39" s="114"/>
      <c r="H39" s="115"/>
      <c r="I39" s="24">
        <f t="shared" si="1"/>
      </c>
      <c r="J39" s="112">
        <f t="shared" si="2"/>
      </c>
      <c r="K39" s="116"/>
      <c r="L39" s="117"/>
      <c r="M39" s="69">
        <f t="shared" si="3"/>
      </c>
      <c r="N39" s="118">
        <f t="shared" si="4"/>
      </c>
      <c r="O39" s="171">
        <f t="shared" si="8"/>
      </c>
      <c r="P39" s="172"/>
      <c r="Q39" s="119"/>
      <c r="R39" s="120"/>
      <c r="S39" s="121"/>
      <c r="T39" s="67">
        <f t="shared" si="9"/>
      </c>
      <c r="U39" s="119"/>
      <c r="V39" s="120"/>
      <c r="W39" s="121"/>
      <c r="X39" s="67">
        <f t="shared" si="10"/>
      </c>
      <c r="Y39" s="119"/>
      <c r="Z39" s="120"/>
      <c r="AA39" s="121"/>
      <c r="AC39" s="81">
        <f t="shared" si="5"/>
      </c>
      <c r="AD39" s="81">
        <f t="shared" si="6"/>
      </c>
    </row>
    <row r="40" spans="1:30" s="81" customFormat="1" ht="22.5" customHeight="1">
      <c r="A40" s="11">
        <v>28</v>
      </c>
      <c r="B40" s="24">
        <f t="shared" si="0"/>
      </c>
      <c r="C40" s="112"/>
      <c r="D40" s="24">
        <f t="shared" si="7"/>
      </c>
      <c r="E40" s="112"/>
      <c r="F40" s="113"/>
      <c r="G40" s="114"/>
      <c r="H40" s="115"/>
      <c r="I40" s="24">
        <f t="shared" si="1"/>
      </c>
      <c r="J40" s="112">
        <f t="shared" si="2"/>
      </c>
      <c r="K40" s="116"/>
      <c r="L40" s="117"/>
      <c r="M40" s="69">
        <f t="shared" si="3"/>
      </c>
      <c r="N40" s="118">
        <f t="shared" si="4"/>
      </c>
      <c r="O40" s="171">
        <f t="shared" si="8"/>
      </c>
      <c r="P40" s="172"/>
      <c r="Q40" s="119"/>
      <c r="R40" s="120"/>
      <c r="S40" s="121"/>
      <c r="T40" s="67">
        <f t="shared" si="9"/>
      </c>
      <c r="U40" s="119"/>
      <c r="V40" s="120"/>
      <c r="W40" s="121"/>
      <c r="X40" s="67">
        <f t="shared" si="10"/>
      </c>
      <c r="Y40" s="119"/>
      <c r="Z40" s="120"/>
      <c r="AA40" s="121"/>
      <c r="AC40" s="81">
        <f t="shared" si="5"/>
      </c>
      <c r="AD40" s="81">
        <f t="shared" si="6"/>
      </c>
    </row>
    <row r="41" spans="1:30" s="81" customFormat="1" ht="22.5" customHeight="1">
      <c r="A41" s="11">
        <v>29</v>
      </c>
      <c r="B41" s="24">
        <f t="shared" si="0"/>
      </c>
      <c r="C41" s="112"/>
      <c r="D41" s="24">
        <f t="shared" si="7"/>
      </c>
      <c r="E41" s="112"/>
      <c r="F41" s="113"/>
      <c r="G41" s="114"/>
      <c r="H41" s="115"/>
      <c r="I41" s="24">
        <f t="shared" si="1"/>
      </c>
      <c r="J41" s="112">
        <f t="shared" si="2"/>
      </c>
      <c r="K41" s="116"/>
      <c r="L41" s="117"/>
      <c r="M41" s="69">
        <f t="shared" si="3"/>
      </c>
      <c r="N41" s="118">
        <f t="shared" si="4"/>
      </c>
      <c r="O41" s="171">
        <f t="shared" si="8"/>
      </c>
      <c r="P41" s="172"/>
      <c r="Q41" s="119"/>
      <c r="R41" s="120"/>
      <c r="S41" s="121"/>
      <c r="T41" s="67">
        <f t="shared" si="9"/>
      </c>
      <c r="U41" s="119"/>
      <c r="V41" s="120"/>
      <c r="W41" s="121"/>
      <c r="X41" s="67">
        <f t="shared" si="10"/>
      </c>
      <c r="Y41" s="119"/>
      <c r="Z41" s="120"/>
      <c r="AA41" s="121"/>
      <c r="AC41" s="81">
        <f t="shared" si="5"/>
      </c>
      <c r="AD41" s="81">
        <f t="shared" si="6"/>
      </c>
    </row>
    <row r="42" spans="1:30" s="81" customFormat="1" ht="22.5" customHeight="1">
      <c r="A42" s="11">
        <v>30</v>
      </c>
      <c r="B42" s="24">
        <f t="shared" si="0"/>
      </c>
      <c r="C42" s="112"/>
      <c r="D42" s="24">
        <f t="shared" si="7"/>
      </c>
      <c r="E42" s="112"/>
      <c r="F42" s="113"/>
      <c r="G42" s="114"/>
      <c r="H42" s="115"/>
      <c r="I42" s="24">
        <f t="shared" si="1"/>
      </c>
      <c r="J42" s="112">
        <f t="shared" si="2"/>
      </c>
      <c r="K42" s="116"/>
      <c r="L42" s="117"/>
      <c r="M42" s="69">
        <f t="shared" si="3"/>
      </c>
      <c r="N42" s="118">
        <f t="shared" si="4"/>
      </c>
      <c r="O42" s="171">
        <f t="shared" si="8"/>
      </c>
      <c r="P42" s="172"/>
      <c r="Q42" s="119"/>
      <c r="R42" s="120"/>
      <c r="S42" s="121"/>
      <c r="T42" s="67">
        <f t="shared" si="9"/>
      </c>
      <c r="U42" s="119"/>
      <c r="V42" s="120"/>
      <c r="W42" s="121"/>
      <c r="X42" s="67">
        <f t="shared" si="10"/>
      </c>
      <c r="Y42" s="119"/>
      <c r="Z42" s="120"/>
      <c r="AA42" s="121"/>
      <c r="AC42" s="81">
        <f t="shared" si="5"/>
      </c>
      <c r="AD42" s="81">
        <f t="shared" si="6"/>
      </c>
    </row>
    <row r="43" spans="1:30" s="81" customFormat="1" ht="22.5" customHeight="1">
      <c r="A43" s="11">
        <v>31</v>
      </c>
      <c r="B43" s="24">
        <f t="shared" si="0"/>
      </c>
      <c r="C43" s="112"/>
      <c r="D43" s="24">
        <f t="shared" si="7"/>
      </c>
      <c r="E43" s="112"/>
      <c r="F43" s="113"/>
      <c r="G43" s="114"/>
      <c r="H43" s="115"/>
      <c r="I43" s="24">
        <f t="shared" si="1"/>
      </c>
      <c r="J43" s="112">
        <f t="shared" si="2"/>
      </c>
      <c r="K43" s="116"/>
      <c r="L43" s="117"/>
      <c r="M43" s="69">
        <f t="shared" si="3"/>
      </c>
      <c r="N43" s="118">
        <f t="shared" si="4"/>
      </c>
      <c r="O43" s="171">
        <f t="shared" si="8"/>
      </c>
      <c r="P43" s="172"/>
      <c r="Q43" s="119"/>
      <c r="R43" s="120"/>
      <c r="S43" s="121"/>
      <c r="T43" s="67">
        <f t="shared" si="9"/>
      </c>
      <c r="U43" s="119"/>
      <c r="V43" s="120"/>
      <c r="W43" s="121"/>
      <c r="X43" s="67">
        <f t="shared" si="10"/>
      </c>
      <c r="Y43" s="119"/>
      <c r="Z43" s="120"/>
      <c r="AA43" s="121"/>
      <c r="AC43" s="81">
        <f t="shared" si="5"/>
      </c>
      <c r="AD43" s="81">
        <f t="shared" si="6"/>
      </c>
    </row>
    <row r="44" spans="1:30" s="81" customFormat="1" ht="22.5" customHeight="1">
      <c r="A44" s="11">
        <v>32</v>
      </c>
      <c r="B44" s="24">
        <f t="shared" si="0"/>
      </c>
      <c r="C44" s="112"/>
      <c r="D44" s="24">
        <f t="shared" si="7"/>
      </c>
      <c r="E44" s="112"/>
      <c r="F44" s="113"/>
      <c r="G44" s="114"/>
      <c r="H44" s="115"/>
      <c r="I44" s="24">
        <f t="shared" si="1"/>
      </c>
      <c r="J44" s="112">
        <f t="shared" si="2"/>
      </c>
      <c r="K44" s="116"/>
      <c r="L44" s="117"/>
      <c r="M44" s="69">
        <f t="shared" si="3"/>
      </c>
      <c r="N44" s="118">
        <f t="shared" si="4"/>
      </c>
      <c r="O44" s="171">
        <f t="shared" si="8"/>
      </c>
      <c r="P44" s="172"/>
      <c r="Q44" s="119"/>
      <c r="R44" s="120"/>
      <c r="S44" s="121"/>
      <c r="T44" s="67">
        <f t="shared" si="9"/>
      </c>
      <c r="U44" s="119"/>
      <c r="V44" s="120"/>
      <c r="W44" s="121"/>
      <c r="X44" s="67">
        <f t="shared" si="10"/>
      </c>
      <c r="Y44" s="119"/>
      <c r="Z44" s="120"/>
      <c r="AA44" s="121"/>
      <c r="AC44" s="81">
        <f t="shared" si="5"/>
      </c>
      <c r="AD44" s="81">
        <f t="shared" si="6"/>
      </c>
    </row>
    <row r="45" spans="1:30" s="81" customFormat="1" ht="22.5" customHeight="1">
      <c r="A45" s="11">
        <v>33</v>
      </c>
      <c r="B45" s="24">
        <f t="shared" si="0"/>
      </c>
      <c r="C45" s="112"/>
      <c r="D45" s="24">
        <f t="shared" si="7"/>
      </c>
      <c r="E45" s="112"/>
      <c r="F45" s="113"/>
      <c r="G45" s="114"/>
      <c r="H45" s="115"/>
      <c r="I45" s="24">
        <f t="shared" si="1"/>
      </c>
      <c r="J45" s="112">
        <f t="shared" si="2"/>
      </c>
      <c r="K45" s="116"/>
      <c r="L45" s="117"/>
      <c r="M45" s="69">
        <f t="shared" si="3"/>
      </c>
      <c r="N45" s="118">
        <f t="shared" si="4"/>
      </c>
      <c r="O45" s="171">
        <f t="shared" si="8"/>
      </c>
      <c r="P45" s="172"/>
      <c r="Q45" s="119"/>
      <c r="R45" s="120"/>
      <c r="S45" s="121"/>
      <c r="T45" s="67">
        <f t="shared" si="9"/>
      </c>
      <c r="U45" s="119"/>
      <c r="V45" s="120"/>
      <c r="W45" s="121"/>
      <c r="X45" s="67">
        <f t="shared" si="10"/>
      </c>
      <c r="Y45" s="119"/>
      <c r="Z45" s="120"/>
      <c r="AA45" s="121"/>
      <c r="AC45" s="81">
        <f t="shared" si="5"/>
      </c>
      <c r="AD45" s="81">
        <f t="shared" si="6"/>
      </c>
    </row>
    <row r="46" spans="1:30" s="81" customFormat="1" ht="22.5" customHeight="1">
      <c r="A46" s="11">
        <v>34</v>
      </c>
      <c r="B46" s="24">
        <f t="shared" si="0"/>
      </c>
      <c r="C46" s="112"/>
      <c r="D46" s="24">
        <f t="shared" si="7"/>
      </c>
      <c r="E46" s="112"/>
      <c r="F46" s="113"/>
      <c r="G46" s="114"/>
      <c r="H46" s="115"/>
      <c r="I46" s="24">
        <f t="shared" si="1"/>
      </c>
      <c r="J46" s="112">
        <f t="shared" si="2"/>
      </c>
      <c r="K46" s="116"/>
      <c r="L46" s="117"/>
      <c r="M46" s="69">
        <f t="shared" si="3"/>
      </c>
      <c r="N46" s="118">
        <f t="shared" si="4"/>
      </c>
      <c r="O46" s="171">
        <f t="shared" si="8"/>
      </c>
      <c r="P46" s="172"/>
      <c r="Q46" s="119"/>
      <c r="R46" s="120"/>
      <c r="S46" s="121"/>
      <c r="T46" s="67">
        <f t="shared" si="9"/>
      </c>
      <c r="U46" s="119"/>
      <c r="V46" s="120"/>
      <c r="W46" s="121"/>
      <c r="X46" s="67">
        <f t="shared" si="10"/>
      </c>
      <c r="Y46" s="119"/>
      <c r="Z46" s="120"/>
      <c r="AA46" s="121"/>
      <c r="AC46" s="81">
        <f t="shared" si="5"/>
      </c>
      <c r="AD46" s="81">
        <f t="shared" si="6"/>
      </c>
    </row>
    <row r="47" spans="1:30" s="81" customFormat="1" ht="22.5" customHeight="1">
      <c r="A47" s="11">
        <v>35</v>
      </c>
      <c r="B47" s="24">
        <f t="shared" si="0"/>
      </c>
      <c r="C47" s="112"/>
      <c r="D47" s="24">
        <f t="shared" si="7"/>
      </c>
      <c r="E47" s="112"/>
      <c r="F47" s="113"/>
      <c r="G47" s="114"/>
      <c r="H47" s="115"/>
      <c r="I47" s="24">
        <f t="shared" si="1"/>
      </c>
      <c r="J47" s="112">
        <f t="shared" si="2"/>
      </c>
      <c r="K47" s="116"/>
      <c r="L47" s="117"/>
      <c r="M47" s="69">
        <f t="shared" si="3"/>
      </c>
      <c r="N47" s="118">
        <f t="shared" si="4"/>
      </c>
      <c r="O47" s="171">
        <f t="shared" si="8"/>
      </c>
      <c r="P47" s="172"/>
      <c r="Q47" s="119"/>
      <c r="R47" s="120"/>
      <c r="S47" s="121"/>
      <c r="T47" s="67">
        <f t="shared" si="9"/>
      </c>
      <c r="U47" s="119"/>
      <c r="V47" s="120"/>
      <c r="W47" s="121"/>
      <c r="X47" s="67">
        <f t="shared" si="10"/>
      </c>
      <c r="Y47" s="119"/>
      <c r="Z47" s="120"/>
      <c r="AA47" s="121"/>
      <c r="AC47" s="81">
        <f t="shared" si="5"/>
      </c>
      <c r="AD47" s="81">
        <f t="shared" si="6"/>
      </c>
    </row>
    <row r="48" spans="1:30" s="81" customFormat="1" ht="22.5" customHeight="1">
      <c r="A48" s="11">
        <v>36</v>
      </c>
      <c r="B48" s="24">
        <f t="shared" si="0"/>
      </c>
      <c r="C48" s="112"/>
      <c r="D48" s="24">
        <f t="shared" si="7"/>
      </c>
      <c r="E48" s="112"/>
      <c r="F48" s="113"/>
      <c r="G48" s="114"/>
      <c r="H48" s="115"/>
      <c r="I48" s="24">
        <f t="shared" si="1"/>
      </c>
      <c r="J48" s="112">
        <f t="shared" si="2"/>
      </c>
      <c r="K48" s="116"/>
      <c r="L48" s="117"/>
      <c r="M48" s="69">
        <f t="shared" si="3"/>
      </c>
      <c r="N48" s="118">
        <f t="shared" si="4"/>
      </c>
      <c r="O48" s="171">
        <f t="shared" si="8"/>
      </c>
      <c r="P48" s="172"/>
      <c r="Q48" s="119"/>
      <c r="R48" s="120"/>
      <c r="S48" s="121"/>
      <c r="T48" s="67">
        <f t="shared" si="9"/>
      </c>
      <c r="U48" s="119"/>
      <c r="V48" s="120"/>
      <c r="W48" s="121"/>
      <c r="X48" s="67">
        <f t="shared" si="10"/>
      </c>
      <c r="Y48" s="119"/>
      <c r="Z48" s="120"/>
      <c r="AA48" s="121"/>
      <c r="AC48" s="81">
        <f t="shared" si="5"/>
      </c>
      <c r="AD48" s="81">
        <f t="shared" si="6"/>
      </c>
    </row>
    <row r="49" spans="1:30" s="81" customFormat="1" ht="22.5" customHeight="1">
      <c r="A49" s="11">
        <v>37</v>
      </c>
      <c r="B49" s="24">
        <f t="shared" si="0"/>
      </c>
      <c r="C49" s="112"/>
      <c r="D49" s="24">
        <f t="shared" si="7"/>
      </c>
      <c r="E49" s="112"/>
      <c r="F49" s="113"/>
      <c r="G49" s="114"/>
      <c r="H49" s="115"/>
      <c r="I49" s="24">
        <f t="shared" si="1"/>
      </c>
      <c r="J49" s="112">
        <f t="shared" si="2"/>
      </c>
      <c r="K49" s="116"/>
      <c r="L49" s="117"/>
      <c r="M49" s="69">
        <f t="shared" si="3"/>
      </c>
      <c r="N49" s="118">
        <f t="shared" si="4"/>
      </c>
      <c r="O49" s="171">
        <f t="shared" si="8"/>
      </c>
      <c r="P49" s="172"/>
      <c r="Q49" s="119"/>
      <c r="R49" s="120"/>
      <c r="S49" s="121"/>
      <c r="T49" s="67">
        <f t="shared" si="9"/>
      </c>
      <c r="U49" s="119"/>
      <c r="V49" s="120"/>
      <c r="W49" s="121"/>
      <c r="X49" s="67">
        <f t="shared" si="10"/>
      </c>
      <c r="Y49" s="119"/>
      <c r="Z49" s="120"/>
      <c r="AA49" s="121"/>
      <c r="AC49" s="81">
        <f t="shared" si="5"/>
      </c>
      <c r="AD49" s="81">
        <f t="shared" si="6"/>
      </c>
    </row>
    <row r="50" spans="1:30" s="81" customFormat="1" ht="22.5" customHeight="1">
      <c r="A50" s="11">
        <v>38</v>
      </c>
      <c r="B50" s="24">
        <f t="shared" si="0"/>
      </c>
      <c r="C50" s="112"/>
      <c r="D50" s="24">
        <f t="shared" si="7"/>
      </c>
      <c r="E50" s="112"/>
      <c r="F50" s="113"/>
      <c r="G50" s="114"/>
      <c r="H50" s="115"/>
      <c r="I50" s="24">
        <f t="shared" si="1"/>
      </c>
      <c r="J50" s="112">
        <f t="shared" si="2"/>
      </c>
      <c r="K50" s="116"/>
      <c r="L50" s="117"/>
      <c r="M50" s="69">
        <f t="shared" si="3"/>
      </c>
      <c r="N50" s="118">
        <f t="shared" si="4"/>
      </c>
      <c r="O50" s="171">
        <f t="shared" si="8"/>
      </c>
      <c r="P50" s="172"/>
      <c r="Q50" s="119"/>
      <c r="R50" s="120"/>
      <c r="S50" s="121"/>
      <c r="T50" s="67">
        <f t="shared" si="9"/>
      </c>
      <c r="U50" s="119"/>
      <c r="V50" s="120"/>
      <c r="W50" s="121"/>
      <c r="X50" s="67">
        <f t="shared" si="10"/>
      </c>
      <c r="Y50" s="119"/>
      <c r="Z50" s="120"/>
      <c r="AA50" s="121"/>
      <c r="AC50" s="81">
        <f t="shared" si="5"/>
      </c>
      <c r="AD50" s="81">
        <f t="shared" si="6"/>
      </c>
    </row>
    <row r="51" spans="1:30" s="81" customFormat="1" ht="22.5" customHeight="1">
      <c r="A51" s="11">
        <v>39</v>
      </c>
      <c r="B51" s="24">
        <f t="shared" si="0"/>
      </c>
      <c r="C51" s="112"/>
      <c r="D51" s="24">
        <f t="shared" si="7"/>
      </c>
      <c r="E51" s="112"/>
      <c r="F51" s="113"/>
      <c r="G51" s="114"/>
      <c r="H51" s="115"/>
      <c r="I51" s="24">
        <f t="shared" si="1"/>
      </c>
      <c r="J51" s="112">
        <f t="shared" si="2"/>
      </c>
      <c r="K51" s="116"/>
      <c r="L51" s="117"/>
      <c r="M51" s="69">
        <f t="shared" si="3"/>
      </c>
      <c r="N51" s="118">
        <f t="shared" si="4"/>
      </c>
      <c r="O51" s="171">
        <f t="shared" si="8"/>
      </c>
      <c r="P51" s="172"/>
      <c r="Q51" s="119"/>
      <c r="R51" s="120"/>
      <c r="S51" s="121"/>
      <c r="T51" s="67">
        <f t="shared" si="9"/>
      </c>
      <c r="U51" s="119"/>
      <c r="V51" s="120"/>
      <c r="W51" s="121"/>
      <c r="X51" s="67">
        <f t="shared" si="10"/>
      </c>
      <c r="Y51" s="119"/>
      <c r="Z51" s="120"/>
      <c r="AA51" s="121"/>
      <c r="AC51" s="81">
        <f t="shared" si="5"/>
      </c>
      <c r="AD51" s="81">
        <f t="shared" si="6"/>
      </c>
    </row>
    <row r="52" spans="1:30" s="81" customFormat="1" ht="22.5" customHeight="1">
      <c r="A52" s="11">
        <v>40</v>
      </c>
      <c r="B52" s="24">
        <f t="shared" si="0"/>
      </c>
      <c r="C52" s="112"/>
      <c r="D52" s="24">
        <f t="shared" si="7"/>
      </c>
      <c r="E52" s="112"/>
      <c r="F52" s="113"/>
      <c r="G52" s="114"/>
      <c r="H52" s="115"/>
      <c r="I52" s="24">
        <f t="shared" si="1"/>
      </c>
      <c r="J52" s="112">
        <f t="shared" si="2"/>
      </c>
      <c r="K52" s="116"/>
      <c r="L52" s="117"/>
      <c r="M52" s="69">
        <f t="shared" si="3"/>
      </c>
      <c r="N52" s="118">
        <f t="shared" si="4"/>
      </c>
      <c r="O52" s="171">
        <f t="shared" si="8"/>
      </c>
      <c r="P52" s="172"/>
      <c r="Q52" s="119"/>
      <c r="R52" s="120"/>
      <c r="S52" s="121"/>
      <c r="T52" s="67">
        <f t="shared" si="9"/>
      </c>
      <c r="U52" s="119"/>
      <c r="V52" s="120"/>
      <c r="W52" s="121"/>
      <c r="X52" s="67">
        <f t="shared" si="10"/>
      </c>
      <c r="Y52" s="119"/>
      <c r="Z52" s="120"/>
      <c r="AA52" s="121"/>
      <c r="AC52" s="81">
        <f t="shared" si="5"/>
      </c>
      <c r="AD52" s="81">
        <f t="shared" si="6"/>
      </c>
    </row>
    <row r="53" spans="1:30" s="81" customFormat="1" ht="22.5" customHeight="1">
      <c r="A53" s="11">
        <v>41</v>
      </c>
      <c r="B53" s="24">
        <f t="shared" si="0"/>
      </c>
      <c r="C53" s="112"/>
      <c r="D53" s="24">
        <f t="shared" si="7"/>
      </c>
      <c r="E53" s="112"/>
      <c r="F53" s="113"/>
      <c r="G53" s="114"/>
      <c r="H53" s="115"/>
      <c r="I53" s="24">
        <f t="shared" si="1"/>
      </c>
      <c r="J53" s="112">
        <f t="shared" si="2"/>
      </c>
      <c r="K53" s="116"/>
      <c r="L53" s="117"/>
      <c r="M53" s="69">
        <f t="shared" si="3"/>
      </c>
      <c r="N53" s="118">
        <f t="shared" si="4"/>
      </c>
      <c r="O53" s="171">
        <f t="shared" si="8"/>
      </c>
      <c r="P53" s="172"/>
      <c r="Q53" s="119"/>
      <c r="R53" s="120"/>
      <c r="S53" s="121"/>
      <c r="T53" s="67">
        <f t="shared" si="9"/>
      </c>
      <c r="U53" s="119"/>
      <c r="V53" s="120"/>
      <c r="W53" s="121"/>
      <c r="X53" s="67">
        <f t="shared" si="10"/>
      </c>
      <c r="Y53" s="119"/>
      <c r="Z53" s="120"/>
      <c r="AA53" s="121"/>
      <c r="AC53" s="81">
        <f t="shared" si="5"/>
      </c>
      <c r="AD53" s="81">
        <f t="shared" si="6"/>
      </c>
    </row>
    <row r="54" spans="1:30" s="81" customFormat="1" ht="22.5" customHeight="1">
      <c r="A54" s="11">
        <v>42</v>
      </c>
      <c r="B54" s="24">
        <f t="shared" si="0"/>
      </c>
      <c r="C54" s="112"/>
      <c r="D54" s="24">
        <f t="shared" si="7"/>
      </c>
      <c r="E54" s="112"/>
      <c r="F54" s="113"/>
      <c r="G54" s="114"/>
      <c r="H54" s="115"/>
      <c r="I54" s="24">
        <f t="shared" si="1"/>
      </c>
      <c r="J54" s="112">
        <f t="shared" si="2"/>
      </c>
      <c r="K54" s="116"/>
      <c r="L54" s="117"/>
      <c r="M54" s="69">
        <f t="shared" si="3"/>
      </c>
      <c r="N54" s="118">
        <f t="shared" si="4"/>
      </c>
      <c r="O54" s="171">
        <f t="shared" si="8"/>
      </c>
      <c r="P54" s="172"/>
      <c r="Q54" s="119"/>
      <c r="R54" s="120"/>
      <c r="S54" s="121"/>
      <c r="T54" s="67">
        <f t="shared" si="9"/>
      </c>
      <c r="U54" s="119"/>
      <c r="V54" s="120"/>
      <c r="W54" s="121"/>
      <c r="X54" s="67">
        <f t="shared" si="10"/>
      </c>
      <c r="Y54" s="119"/>
      <c r="Z54" s="120"/>
      <c r="AA54" s="121"/>
      <c r="AC54" s="81">
        <f t="shared" si="5"/>
      </c>
      <c r="AD54" s="81">
        <f t="shared" si="6"/>
      </c>
    </row>
    <row r="55" spans="1:30" s="81" customFormat="1" ht="22.5" customHeight="1">
      <c r="A55" s="11">
        <v>43</v>
      </c>
      <c r="B55" s="24">
        <f t="shared" si="0"/>
      </c>
      <c r="C55" s="112"/>
      <c r="D55" s="24">
        <f t="shared" si="7"/>
      </c>
      <c r="E55" s="112"/>
      <c r="F55" s="113"/>
      <c r="G55" s="114"/>
      <c r="H55" s="115"/>
      <c r="I55" s="24">
        <f t="shared" si="1"/>
      </c>
      <c r="J55" s="112">
        <f t="shared" si="2"/>
      </c>
      <c r="K55" s="116"/>
      <c r="L55" s="117"/>
      <c r="M55" s="69">
        <f t="shared" si="3"/>
      </c>
      <c r="N55" s="118">
        <f t="shared" si="4"/>
      </c>
      <c r="O55" s="171">
        <f t="shared" si="8"/>
      </c>
      <c r="P55" s="172"/>
      <c r="Q55" s="119"/>
      <c r="R55" s="120"/>
      <c r="S55" s="121"/>
      <c r="T55" s="67">
        <f t="shared" si="9"/>
      </c>
      <c r="U55" s="119"/>
      <c r="V55" s="120"/>
      <c r="W55" s="121"/>
      <c r="X55" s="67">
        <f t="shared" si="10"/>
      </c>
      <c r="Y55" s="119"/>
      <c r="Z55" s="120"/>
      <c r="AA55" s="121"/>
      <c r="AC55" s="81">
        <f t="shared" si="5"/>
      </c>
      <c r="AD55" s="81">
        <f t="shared" si="6"/>
      </c>
    </row>
    <row r="56" spans="1:30" s="81" customFormat="1" ht="22.5" customHeight="1">
      <c r="A56" s="11">
        <v>44</v>
      </c>
      <c r="B56" s="24">
        <f t="shared" si="0"/>
      </c>
      <c r="C56" s="112"/>
      <c r="D56" s="24">
        <f t="shared" si="7"/>
      </c>
      <c r="E56" s="112"/>
      <c r="F56" s="113"/>
      <c r="G56" s="114"/>
      <c r="H56" s="115"/>
      <c r="I56" s="24">
        <f t="shared" si="1"/>
      </c>
      <c r="J56" s="112">
        <f t="shared" si="2"/>
      </c>
      <c r="K56" s="116"/>
      <c r="L56" s="117"/>
      <c r="M56" s="69">
        <f t="shared" si="3"/>
      </c>
      <c r="N56" s="118">
        <f t="shared" si="4"/>
      </c>
      <c r="O56" s="171">
        <f t="shared" si="8"/>
      </c>
      <c r="P56" s="172"/>
      <c r="Q56" s="119"/>
      <c r="R56" s="120"/>
      <c r="S56" s="121"/>
      <c r="T56" s="67">
        <f t="shared" si="9"/>
      </c>
      <c r="U56" s="119"/>
      <c r="V56" s="120"/>
      <c r="W56" s="121"/>
      <c r="X56" s="67">
        <f t="shared" si="10"/>
      </c>
      <c r="Y56" s="119"/>
      <c r="Z56" s="120"/>
      <c r="AA56" s="121"/>
      <c r="AC56" s="81">
        <f t="shared" si="5"/>
      </c>
      <c r="AD56" s="81">
        <f t="shared" si="6"/>
      </c>
    </row>
    <row r="57" spans="1:30" s="81" customFormat="1" ht="22.5" customHeight="1">
      <c r="A57" s="11">
        <v>45</v>
      </c>
      <c r="B57" s="24">
        <f t="shared" si="0"/>
      </c>
      <c r="C57" s="112"/>
      <c r="D57" s="24">
        <f t="shared" si="7"/>
      </c>
      <c r="E57" s="112"/>
      <c r="F57" s="113"/>
      <c r="G57" s="114"/>
      <c r="H57" s="115"/>
      <c r="I57" s="24">
        <f t="shared" si="1"/>
      </c>
      <c r="J57" s="112">
        <f t="shared" si="2"/>
      </c>
      <c r="K57" s="116"/>
      <c r="L57" s="117"/>
      <c r="M57" s="69">
        <f t="shared" si="3"/>
      </c>
      <c r="N57" s="118">
        <f t="shared" si="4"/>
      </c>
      <c r="O57" s="171">
        <f t="shared" si="8"/>
      </c>
      <c r="P57" s="172"/>
      <c r="Q57" s="119"/>
      <c r="R57" s="120"/>
      <c r="S57" s="121"/>
      <c r="T57" s="67">
        <f t="shared" si="9"/>
      </c>
      <c r="U57" s="119"/>
      <c r="V57" s="120"/>
      <c r="W57" s="121"/>
      <c r="X57" s="67">
        <f t="shared" si="10"/>
      </c>
      <c r="Y57" s="119"/>
      <c r="Z57" s="120"/>
      <c r="AA57" s="121"/>
      <c r="AC57" s="81">
        <f t="shared" si="5"/>
      </c>
      <c r="AD57" s="81">
        <f t="shared" si="6"/>
      </c>
    </row>
    <row r="58" spans="1:30" s="81" customFormat="1" ht="22.5" customHeight="1">
      <c r="A58" s="11">
        <v>46</v>
      </c>
      <c r="B58" s="24">
        <f t="shared" si="0"/>
      </c>
      <c r="C58" s="112"/>
      <c r="D58" s="24">
        <f t="shared" si="7"/>
      </c>
      <c r="E58" s="112"/>
      <c r="F58" s="113"/>
      <c r="G58" s="114"/>
      <c r="H58" s="115"/>
      <c r="I58" s="24">
        <f t="shared" si="1"/>
      </c>
      <c r="J58" s="112">
        <f t="shared" si="2"/>
      </c>
      <c r="K58" s="116"/>
      <c r="L58" s="117"/>
      <c r="M58" s="69">
        <f t="shared" si="3"/>
      </c>
      <c r="N58" s="118">
        <f t="shared" si="4"/>
      </c>
      <c r="O58" s="171">
        <f t="shared" si="8"/>
      </c>
      <c r="P58" s="172"/>
      <c r="Q58" s="119"/>
      <c r="R58" s="120"/>
      <c r="S58" s="121"/>
      <c r="T58" s="67">
        <f t="shared" si="9"/>
      </c>
      <c r="U58" s="119"/>
      <c r="V58" s="120"/>
      <c r="W58" s="121"/>
      <c r="X58" s="67">
        <f t="shared" si="10"/>
      </c>
      <c r="Y58" s="119"/>
      <c r="Z58" s="120"/>
      <c r="AA58" s="121"/>
      <c r="AC58" s="81">
        <f t="shared" si="5"/>
      </c>
      <c r="AD58" s="81">
        <f t="shared" si="6"/>
      </c>
    </row>
    <row r="59" spans="1:30" s="81" customFormat="1" ht="22.5" customHeight="1">
      <c r="A59" s="11">
        <v>47</v>
      </c>
      <c r="B59" s="24">
        <f t="shared" si="0"/>
      </c>
      <c r="C59" s="112"/>
      <c r="D59" s="24">
        <f t="shared" si="7"/>
      </c>
      <c r="E59" s="112"/>
      <c r="F59" s="113"/>
      <c r="G59" s="114"/>
      <c r="H59" s="115"/>
      <c r="I59" s="24">
        <f t="shared" si="1"/>
      </c>
      <c r="J59" s="112">
        <f t="shared" si="2"/>
      </c>
      <c r="K59" s="116"/>
      <c r="L59" s="117"/>
      <c r="M59" s="69">
        <f t="shared" si="3"/>
      </c>
      <c r="N59" s="118">
        <f t="shared" si="4"/>
      </c>
      <c r="O59" s="171">
        <f t="shared" si="8"/>
      </c>
      <c r="P59" s="172"/>
      <c r="Q59" s="119"/>
      <c r="R59" s="120"/>
      <c r="S59" s="121"/>
      <c r="T59" s="67">
        <f t="shared" si="9"/>
      </c>
      <c r="U59" s="119"/>
      <c r="V59" s="120"/>
      <c r="W59" s="121"/>
      <c r="X59" s="67">
        <f t="shared" si="10"/>
      </c>
      <c r="Y59" s="119"/>
      <c r="Z59" s="120"/>
      <c r="AA59" s="121"/>
      <c r="AC59" s="81">
        <f t="shared" si="5"/>
      </c>
      <c r="AD59" s="81">
        <f t="shared" si="6"/>
      </c>
    </row>
    <row r="60" spans="1:30" s="81" customFormat="1" ht="22.5" customHeight="1">
      <c r="A60" s="11">
        <v>48</v>
      </c>
      <c r="B60" s="24">
        <f t="shared" si="0"/>
      </c>
      <c r="C60" s="112"/>
      <c r="D60" s="24">
        <f t="shared" si="7"/>
      </c>
      <c r="E60" s="112"/>
      <c r="F60" s="113"/>
      <c r="G60" s="114"/>
      <c r="H60" s="115"/>
      <c r="I60" s="24">
        <f t="shared" si="1"/>
      </c>
      <c r="J60" s="112">
        <f t="shared" si="2"/>
      </c>
      <c r="K60" s="116"/>
      <c r="L60" s="117"/>
      <c r="M60" s="69">
        <f t="shared" si="3"/>
      </c>
      <c r="N60" s="118">
        <f t="shared" si="4"/>
      </c>
      <c r="O60" s="171">
        <f t="shared" si="8"/>
      </c>
      <c r="P60" s="172"/>
      <c r="Q60" s="119"/>
      <c r="R60" s="120"/>
      <c r="S60" s="121"/>
      <c r="T60" s="67">
        <f t="shared" si="9"/>
      </c>
      <c r="U60" s="119"/>
      <c r="V60" s="120"/>
      <c r="W60" s="121"/>
      <c r="X60" s="67">
        <f t="shared" si="10"/>
      </c>
      <c r="Y60" s="119"/>
      <c r="Z60" s="120"/>
      <c r="AA60" s="121"/>
      <c r="AC60" s="81">
        <f t="shared" si="5"/>
      </c>
      <c r="AD60" s="81">
        <f t="shared" si="6"/>
      </c>
    </row>
    <row r="61" spans="1:30" s="81" customFormat="1" ht="22.5" customHeight="1">
      <c r="A61" s="11">
        <v>49</v>
      </c>
      <c r="B61" s="24">
        <f t="shared" si="0"/>
      </c>
      <c r="C61" s="112"/>
      <c r="D61" s="24">
        <f t="shared" si="7"/>
      </c>
      <c r="E61" s="112"/>
      <c r="F61" s="113"/>
      <c r="G61" s="114"/>
      <c r="H61" s="115"/>
      <c r="I61" s="24">
        <f t="shared" si="1"/>
      </c>
      <c r="J61" s="112">
        <f t="shared" si="2"/>
      </c>
      <c r="K61" s="116"/>
      <c r="L61" s="117"/>
      <c r="M61" s="69">
        <f t="shared" si="3"/>
      </c>
      <c r="N61" s="118">
        <f t="shared" si="4"/>
      </c>
      <c r="O61" s="171">
        <f t="shared" si="8"/>
      </c>
      <c r="P61" s="172"/>
      <c r="Q61" s="119"/>
      <c r="R61" s="120"/>
      <c r="S61" s="121"/>
      <c r="T61" s="67">
        <f t="shared" si="9"/>
      </c>
      <c r="U61" s="119"/>
      <c r="V61" s="120"/>
      <c r="W61" s="121"/>
      <c r="X61" s="67">
        <f t="shared" si="10"/>
      </c>
      <c r="Y61" s="119"/>
      <c r="Z61" s="120"/>
      <c r="AA61" s="121"/>
      <c r="AC61" s="81">
        <f t="shared" si="5"/>
      </c>
      <c r="AD61" s="81">
        <f t="shared" si="6"/>
      </c>
    </row>
    <row r="62" spans="1:30" s="81" customFormat="1" ht="22.5" customHeight="1">
      <c r="A62" s="11">
        <v>50</v>
      </c>
      <c r="B62" s="24">
        <f t="shared" si="0"/>
      </c>
      <c r="C62" s="112"/>
      <c r="D62" s="24">
        <f t="shared" si="7"/>
      </c>
      <c r="E62" s="112"/>
      <c r="F62" s="113"/>
      <c r="G62" s="114"/>
      <c r="H62" s="115"/>
      <c r="I62" s="24">
        <f t="shared" si="1"/>
      </c>
      <c r="J62" s="112">
        <f t="shared" si="2"/>
      </c>
      <c r="K62" s="116"/>
      <c r="L62" s="117"/>
      <c r="M62" s="69">
        <f t="shared" si="3"/>
      </c>
      <c r="N62" s="118">
        <f t="shared" si="4"/>
      </c>
      <c r="O62" s="171">
        <f t="shared" si="8"/>
      </c>
      <c r="P62" s="172"/>
      <c r="Q62" s="119"/>
      <c r="R62" s="120"/>
      <c r="S62" s="121"/>
      <c r="T62" s="67">
        <f t="shared" si="9"/>
      </c>
      <c r="U62" s="119"/>
      <c r="V62" s="120"/>
      <c r="W62" s="121"/>
      <c r="X62" s="67">
        <f t="shared" si="10"/>
      </c>
      <c r="Y62" s="119"/>
      <c r="Z62" s="120"/>
      <c r="AA62" s="121"/>
      <c r="AC62" s="81">
        <f t="shared" si="5"/>
      </c>
      <c r="AD62" s="81">
        <f t="shared" si="6"/>
      </c>
    </row>
    <row r="63" spans="1:30" s="81" customFormat="1" ht="22.5" customHeight="1">
      <c r="A63" s="11">
        <v>51</v>
      </c>
      <c r="B63" s="24">
        <f t="shared" si="0"/>
      </c>
      <c r="C63" s="112"/>
      <c r="D63" s="24">
        <f t="shared" si="7"/>
      </c>
      <c r="E63" s="112"/>
      <c r="F63" s="113"/>
      <c r="G63" s="114"/>
      <c r="H63" s="115"/>
      <c r="I63" s="24">
        <f t="shared" si="1"/>
      </c>
      <c r="J63" s="112">
        <f t="shared" si="2"/>
      </c>
      <c r="K63" s="116"/>
      <c r="L63" s="117"/>
      <c r="M63" s="69">
        <f t="shared" si="3"/>
      </c>
      <c r="N63" s="118">
        <f t="shared" si="4"/>
      </c>
      <c r="O63" s="171">
        <f t="shared" si="8"/>
      </c>
      <c r="P63" s="172"/>
      <c r="Q63" s="119"/>
      <c r="R63" s="120"/>
      <c r="S63" s="121"/>
      <c r="T63" s="67">
        <f t="shared" si="9"/>
      </c>
      <c r="U63" s="119"/>
      <c r="V63" s="120"/>
      <c r="W63" s="121"/>
      <c r="X63" s="67">
        <f t="shared" si="10"/>
      </c>
      <c r="Y63" s="119"/>
      <c r="Z63" s="120"/>
      <c r="AA63" s="121"/>
      <c r="AC63" s="81">
        <f t="shared" si="5"/>
      </c>
      <c r="AD63" s="81">
        <f t="shared" si="6"/>
      </c>
    </row>
    <row r="64" spans="1:30" s="81" customFormat="1" ht="22.5" customHeight="1">
      <c r="A64" s="11">
        <v>52</v>
      </c>
      <c r="B64" s="24">
        <f t="shared" si="0"/>
      </c>
      <c r="C64" s="112"/>
      <c r="D64" s="24">
        <f t="shared" si="7"/>
      </c>
      <c r="E64" s="112"/>
      <c r="F64" s="113"/>
      <c r="G64" s="114"/>
      <c r="H64" s="115"/>
      <c r="I64" s="24">
        <f t="shared" si="1"/>
      </c>
      <c r="J64" s="112">
        <f t="shared" si="2"/>
      </c>
      <c r="K64" s="116"/>
      <c r="L64" s="117"/>
      <c r="M64" s="69">
        <f t="shared" si="3"/>
      </c>
      <c r="N64" s="118">
        <f t="shared" si="4"/>
      </c>
      <c r="O64" s="171">
        <f t="shared" si="8"/>
      </c>
      <c r="P64" s="172"/>
      <c r="Q64" s="119"/>
      <c r="R64" s="120"/>
      <c r="S64" s="121"/>
      <c r="T64" s="67">
        <f t="shared" si="9"/>
      </c>
      <c r="U64" s="119"/>
      <c r="V64" s="120"/>
      <c r="W64" s="121"/>
      <c r="X64" s="67">
        <f t="shared" si="10"/>
      </c>
      <c r="Y64" s="119"/>
      <c r="Z64" s="120"/>
      <c r="AA64" s="121"/>
      <c r="AC64" s="81">
        <f t="shared" si="5"/>
      </c>
      <c r="AD64" s="81">
        <f t="shared" si="6"/>
      </c>
    </row>
    <row r="65" spans="1:30" s="81" customFormat="1" ht="22.5" customHeight="1">
      <c r="A65" s="11">
        <v>53</v>
      </c>
      <c r="B65" s="24">
        <f t="shared" si="0"/>
      </c>
      <c r="C65" s="112"/>
      <c r="D65" s="24">
        <f t="shared" si="7"/>
      </c>
      <c r="E65" s="112"/>
      <c r="F65" s="113"/>
      <c r="G65" s="114"/>
      <c r="H65" s="115"/>
      <c r="I65" s="24">
        <f t="shared" si="1"/>
      </c>
      <c r="J65" s="112">
        <f t="shared" si="2"/>
      </c>
      <c r="K65" s="116"/>
      <c r="L65" s="117"/>
      <c r="M65" s="69">
        <f t="shared" si="3"/>
      </c>
      <c r="N65" s="118">
        <f t="shared" si="4"/>
      </c>
      <c r="O65" s="171">
        <f t="shared" si="8"/>
      </c>
      <c r="P65" s="172"/>
      <c r="Q65" s="119"/>
      <c r="R65" s="120"/>
      <c r="S65" s="121"/>
      <c r="T65" s="67">
        <f t="shared" si="9"/>
      </c>
      <c r="U65" s="119"/>
      <c r="V65" s="120"/>
      <c r="W65" s="121"/>
      <c r="X65" s="67">
        <f t="shared" si="10"/>
      </c>
      <c r="Y65" s="119"/>
      <c r="Z65" s="120"/>
      <c r="AA65" s="121"/>
      <c r="AC65" s="81">
        <f t="shared" si="5"/>
      </c>
      <c r="AD65" s="81">
        <f t="shared" si="6"/>
      </c>
    </row>
    <row r="66" spans="1:30" s="81" customFormat="1" ht="22.5" customHeight="1">
      <c r="A66" s="11">
        <v>54</v>
      </c>
      <c r="B66" s="24">
        <f t="shared" si="0"/>
      </c>
      <c r="C66" s="112"/>
      <c r="D66" s="24">
        <f t="shared" si="7"/>
      </c>
      <c r="E66" s="112"/>
      <c r="F66" s="113"/>
      <c r="G66" s="114"/>
      <c r="H66" s="115"/>
      <c r="I66" s="24">
        <f t="shared" si="1"/>
      </c>
      <c r="J66" s="112">
        <f t="shared" si="2"/>
      </c>
      <c r="K66" s="116"/>
      <c r="L66" s="117"/>
      <c r="M66" s="69">
        <f t="shared" si="3"/>
      </c>
      <c r="N66" s="118">
        <f t="shared" si="4"/>
      </c>
      <c r="O66" s="171">
        <f t="shared" si="8"/>
      </c>
      <c r="P66" s="172"/>
      <c r="Q66" s="119"/>
      <c r="R66" s="120"/>
      <c r="S66" s="121"/>
      <c r="T66" s="67">
        <f t="shared" si="9"/>
      </c>
      <c r="U66" s="119"/>
      <c r="V66" s="120"/>
      <c r="W66" s="121"/>
      <c r="X66" s="67">
        <f t="shared" si="10"/>
      </c>
      <c r="Y66" s="119"/>
      <c r="Z66" s="120"/>
      <c r="AA66" s="121"/>
      <c r="AC66" s="81">
        <f t="shared" si="5"/>
      </c>
      <c r="AD66" s="81">
        <f t="shared" si="6"/>
      </c>
    </row>
    <row r="67" spans="1:30" s="81" customFormat="1" ht="22.5" customHeight="1">
      <c r="A67" s="11">
        <v>55</v>
      </c>
      <c r="B67" s="24">
        <f t="shared" si="0"/>
      </c>
      <c r="C67" s="112"/>
      <c r="D67" s="24">
        <f t="shared" si="7"/>
      </c>
      <c r="E67" s="112"/>
      <c r="F67" s="113"/>
      <c r="G67" s="114"/>
      <c r="H67" s="115"/>
      <c r="I67" s="24">
        <f t="shared" si="1"/>
      </c>
      <c r="J67" s="112">
        <f t="shared" si="2"/>
      </c>
      <c r="K67" s="116"/>
      <c r="L67" s="117"/>
      <c r="M67" s="69">
        <f t="shared" si="3"/>
      </c>
      <c r="N67" s="118">
        <f t="shared" si="4"/>
      </c>
      <c r="O67" s="171">
        <f t="shared" si="8"/>
      </c>
      <c r="P67" s="172"/>
      <c r="Q67" s="119"/>
      <c r="R67" s="120"/>
      <c r="S67" s="121"/>
      <c r="T67" s="67">
        <f t="shared" si="9"/>
      </c>
      <c r="U67" s="119"/>
      <c r="V67" s="120"/>
      <c r="W67" s="121"/>
      <c r="X67" s="67">
        <f t="shared" si="10"/>
      </c>
      <c r="Y67" s="119"/>
      <c r="Z67" s="120"/>
      <c r="AA67" s="121"/>
      <c r="AC67" s="81">
        <f t="shared" si="5"/>
      </c>
      <c r="AD67" s="81">
        <f t="shared" si="6"/>
      </c>
    </row>
    <row r="68" spans="1:30" s="81" customFormat="1" ht="22.5" customHeight="1">
      <c r="A68" s="11">
        <v>56</v>
      </c>
      <c r="B68" s="24">
        <f t="shared" si="0"/>
      </c>
      <c r="C68" s="112"/>
      <c r="D68" s="24">
        <f t="shared" si="7"/>
      </c>
      <c r="E68" s="112"/>
      <c r="F68" s="113"/>
      <c r="G68" s="114"/>
      <c r="H68" s="115"/>
      <c r="I68" s="24">
        <f t="shared" si="1"/>
      </c>
      <c r="J68" s="112">
        <f t="shared" si="2"/>
      </c>
      <c r="K68" s="116"/>
      <c r="L68" s="117"/>
      <c r="M68" s="69">
        <f t="shared" si="3"/>
      </c>
      <c r="N68" s="118">
        <f t="shared" si="4"/>
      </c>
      <c r="O68" s="171">
        <f t="shared" si="8"/>
      </c>
      <c r="P68" s="172"/>
      <c r="Q68" s="119"/>
      <c r="R68" s="120"/>
      <c r="S68" s="121"/>
      <c r="T68" s="67">
        <f t="shared" si="9"/>
      </c>
      <c r="U68" s="119"/>
      <c r="V68" s="120"/>
      <c r="W68" s="121"/>
      <c r="X68" s="67">
        <f t="shared" si="10"/>
      </c>
      <c r="Y68" s="119"/>
      <c r="Z68" s="120"/>
      <c r="AA68" s="121"/>
      <c r="AC68" s="81">
        <f t="shared" si="5"/>
      </c>
      <c r="AD68" s="81">
        <f t="shared" si="6"/>
      </c>
    </row>
    <row r="69" spans="1:30" s="81" customFormat="1" ht="22.5" customHeight="1">
      <c r="A69" s="11">
        <v>57</v>
      </c>
      <c r="B69" s="24">
        <f t="shared" si="0"/>
      </c>
      <c r="C69" s="112"/>
      <c r="D69" s="24">
        <f t="shared" si="7"/>
      </c>
      <c r="E69" s="112"/>
      <c r="F69" s="113"/>
      <c r="G69" s="114"/>
      <c r="H69" s="115"/>
      <c r="I69" s="24">
        <f t="shared" si="1"/>
      </c>
      <c r="J69" s="112">
        <f t="shared" si="2"/>
      </c>
      <c r="K69" s="116"/>
      <c r="L69" s="117"/>
      <c r="M69" s="69">
        <f t="shared" si="3"/>
      </c>
      <c r="N69" s="118">
        <f t="shared" si="4"/>
      </c>
      <c r="O69" s="171">
        <f t="shared" si="8"/>
      </c>
      <c r="P69" s="172"/>
      <c r="Q69" s="119"/>
      <c r="R69" s="120"/>
      <c r="S69" s="121"/>
      <c r="T69" s="67">
        <f t="shared" si="9"/>
      </c>
      <c r="U69" s="119"/>
      <c r="V69" s="120"/>
      <c r="W69" s="121"/>
      <c r="X69" s="67">
        <f t="shared" si="10"/>
      </c>
      <c r="Y69" s="119"/>
      <c r="Z69" s="120"/>
      <c r="AA69" s="121"/>
      <c r="AC69" s="81">
        <f t="shared" si="5"/>
      </c>
      <c r="AD69" s="81">
        <f t="shared" si="6"/>
      </c>
    </row>
    <row r="70" spans="1:30" s="81" customFormat="1" ht="22.5" customHeight="1">
      <c r="A70" s="11">
        <v>58</v>
      </c>
      <c r="B70" s="24">
        <f t="shared" si="0"/>
      </c>
      <c r="C70" s="112"/>
      <c r="D70" s="24">
        <f t="shared" si="7"/>
      </c>
      <c r="E70" s="112"/>
      <c r="F70" s="113"/>
      <c r="G70" s="114"/>
      <c r="H70" s="115"/>
      <c r="I70" s="24">
        <f t="shared" si="1"/>
      </c>
      <c r="J70" s="112">
        <f t="shared" si="2"/>
      </c>
      <c r="K70" s="116"/>
      <c r="L70" s="117"/>
      <c r="M70" s="69">
        <f t="shared" si="3"/>
      </c>
      <c r="N70" s="118">
        <f t="shared" si="4"/>
      </c>
      <c r="O70" s="171">
        <f t="shared" si="8"/>
      </c>
      <c r="P70" s="172"/>
      <c r="Q70" s="119"/>
      <c r="R70" s="120"/>
      <c r="S70" s="121"/>
      <c r="T70" s="67">
        <f t="shared" si="9"/>
      </c>
      <c r="U70" s="119"/>
      <c r="V70" s="120"/>
      <c r="W70" s="121"/>
      <c r="X70" s="67">
        <f t="shared" si="10"/>
      </c>
      <c r="Y70" s="119"/>
      <c r="Z70" s="120"/>
      <c r="AA70" s="121"/>
      <c r="AC70" s="81">
        <f t="shared" si="5"/>
      </c>
      <c r="AD70" s="81">
        <f t="shared" si="6"/>
      </c>
    </row>
    <row r="71" spans="1:30" s="81" customFormat="1" ht="22.5" customHeight="1">
      <c r="A71" s="11">
        <v>59</v>
      </c>
      <c r="B71" s="24">
        <f t="shared" si="0"/>
      </c>
      <c r="C71" s="112"/>
      <c r="D71" s="24">
        <f t="shared" si="7"/>
      </c>
      <c r="E71" s="112"/>
      <c r="F71" s="113"/>
      <c r="G71" s="114"/>
      <c r="H71" s="115"/>
      <c r="I71" s="24">
        <f t="shared" si="1"/>
      </c>
      <c r="J71" s="112">
        <f t="shared" si="2"/>
      </c>
      <c r="K71" s="116"/>
      <c r="L71" s="117"/>
      <c r="M71" s="69">
        <f t="shared" si="3"/>
      </c>
      <c r="N71" s="118">
        <f t="shared" si="4"/>
      </c>
      <c r="O71" s="171">
        <f t="shared" si="8"/>
      </c>
      <c r="P71" s="172"/>
      <c r="Q71" s="119"/>
      <c r="R71" s="120"/>
      <c r="S71" s="121"/>
      <c r="T71" s="67">
        <f t="shared" si="9"/>
      </c>
      <c r="U71" s="119"/>
      <c r="V71" s="120"/>
      <c r="W71" s="121"/>
      <c r="X71" s="67">
        <f t="shared" si="10"/>
      </c>
      <c r="Y71" s="119"/>
      <c r="Z71" s="120"/>
      <c r="AA71" s="121"/>
      <c r="AC71" s="81">
        <f t="shared" si="5"/>
      </c>
      <c r="AD71" s="81">
        <f t="shared" si="6"/>
      </c>
    </row>
    <row r="72" spans="1:30" s="81" customFormat="1" ht="22.5" customHeight="1">
      <c r="A72" s="11">
        <v>60</v>
      </c>
      <c r="B72" s="24">
        <f t="shared" si="0"/>
      </c>
      <c r="C72" s="112"/>
      <c r="D72" s="24">
        <f t="shared" si="7"/>
      </c>
      <c r="E72" s="112"/>
      <c r="F72" s="113"/>
      <c r="G72" s="114"/>
      <c r="H72" s="115"/>
      <c r="I72" s="24">
        <f t="shared" si="1"/>
      </c>
      <c r="J72" s="112">
        <f t="shared" si="2"/>
      </c>
      <c r="K72" s="116"/>
      <c r="L72" s="117"/>
      <c r="M72" s="69">
        <f t="shared" si="3"/>
      </c>
      <c r="N72" s="118">
        <f t="shared" si="4"/>
      </c>
      <c r="O72" s="171">
        <f t="shared" si="8"/>
      </c>
      <c r="P72" s="172"/>
      <c r="Q72" s="119"/>
      <c r="R72" s="120"/>
      <c r="S72" s="121"/>
      <c r="T72" s="67">
        <f t="shared" si="9"/>
      </c>
      <c r="U72" s="119"/>
      <c r="V72" s="120"/>
      <c r="W72" s="121"/>
      <c r="X72" s="67">
        <f t="shared" si="10"/>
      </c>
      <c r="Y72" s="119"/>
      <c r="Z72" s="120"/>
      <c r="AA72" s="121"/>
      <c r="AC72" s="81">
        <f t="shared" si="5"/>
      </c>
      <c r="AD72" s="81">
        <f t="shared" si="6"/>
      </c>
    </row>
    <row r="73" spans="1:30" s="81" customFormat="1" ht="22.5" customHeight="1">
      <c r="A73" s="11">
        <v>61</v>
      </c>
      <c r="B73" s="24">
        <f t="shared" si="0"/>
      </c>
      <c r="C73" s="112"/>
      <c r="D73" s="24">
        <f t="shared" si="7"/>
      </c>
      <c r="E73" s="112"/>
      <c r="F73" s="113"/>
      <c r="G73" s="114"/>
      <c r="H73" s="115"/>
      <c r="I73" s="24">
        <f t="shared" si="1"/>
      </c>
      <c r="J73" s="112">
        <f t="shared" si="2"/>
      </c>
      <c r="K73" s="116"/>
      <c r="L73" s="117"/>
      <c r="M73" s="69">
        <f t="shared" si="3"/>
      </c>
      <c r="N73" s="118">
        <f t="shared" si="4"/>
      </c>
      <c r="O73" s="171">
        <f t="shared" si="8"/>
      </c>
      <c r="P73" s="172"/>
      <c r="Q73" s="119"/>
      <c r="R73" s="120"/>
      <c r="S73" s="121"/>
      <c r="T73" s="67">
        <f t="shared" si="9"/>
      </c>
      <c r="U73" s="119"/>
      <c r="V73" s="120"/>
      <c r="W73" s="121"/>
      <c r="X73" s="67">
        <f t="shared" si="10"/>
      </c>
      <c r="Y73" s="119"/>
      <c r="Z73" s="120"/>
      <c r="AA73" s="121"/>
      <c r="AC73" s="81">
        <f t="shared" si="5"/>
      </c>
      <c r="AD73" s="81">
        <f t="shared" si="6"/>
      </c>
    </row>
    <row r="74" spans="1:30" s="81" customFormat="1" ht="22.5" customHeight="1">
      <c r="A74" s="11">
        <v>62</v>
      </c>
      <c r="B74" s="24">
        <f t="shared" si="0"/>
      </c>
      <c r="C74" s="112"/>
      <c r="D74" s="24">
        <f t="shared" si="7"/>
      </c>
      <c r="E74" s="112"/>
      <c r="F74" s="113"/>
      <c r="G74" s="114"/>
      <c r="H74" s="115"/>
      <c r="I74" s="24">
        <f t="shared" si="1"/>
      </c>
      <c r="J74" s="112">
        <f t="shared" si="2"/>
      </c>
      <c r="K74" s="116"/>
      <c r="L74" s="117"/>
      <c r="M74" s="69">
        <f t="shared" si="3"/>
      </c>
      <c r="N74" s="118">
        <f t="shared" si="4"/>
      </c>
      <c r="O74" s="171">
        <f t="shared" si="8"/>
      </c>
      <c r="P74" s="172"/>
      <c r="Q74" s="119"/>
      <c r="R74" s="120"/>
      <c r="S74" s="121"/>
      <c r="T74" s="67">
        <f t="shared" si="9"/>
      </c>
      <c r="U74" s="119"/>
      <c r="V74" s="120"/>
      <c r="W74" s="121"/>
      <c r="X74" s="67">
        <f t="shared" si="10"/>
      </c>
      <c r="Y74" s="119"/>
      <c r="Z74" s="120"/>
      <c r="AA74" s="121"/>
      <c r="AC74" s="81">
        <f t="shared" si="5"/>
      </c>
      <c r="AD74" s="81">
        <f t="shared" si="6"/>
      </c>
    </row>
    <row r="75" spans="1:30" s="81" customFormat="1" ht="22.5" customHeight="1">
      <c r="A75" s="11">
        <v>63</v>
      </c>
      <c r="B75" s="24">
        <f t="shared" si="0"/>
      </c>
      <c r="C75" s="112"/>
      <c r="D75" s="24">
        <f t="shared" si="7"/>
      </c>
      <c r="E75" s="112"/>
      <c r="F75" s="113"/>
      <c r="G75" s="114"/>
      <c r="H75" s="115"/>
      <c r="I75" s="24">
        <f t="shared" si="1"/>
      </c>
      <c r="J75" s="112">
        <f t="shared" si="2"/>
      </c>
      <c r="K75" s="116"/>
      <c r="L75" s="117"/>
      <c r="M75" s="69">
        <f t="shared" si="3"/>
      </c>
      <c r="N75" s="118">
        <f t="shared" si="4"/>
      </c>
      <c r="O75" s="171">
        <f t="shared" si="8"/>
      </c>
      <c r="P75" s="172"/>
      <c r="Q75" s="119"/>
      <c r="R75" s="120"/>
      <c r="S75" s="121"/>
      <c r="T75" s="67">
        <f t="shared" si="9"/>
      </c>
      <c r="U75" s="119"/>
      <c r="V75" s="120"/>
      <c r="W75" s="121"/>
      <c r="X75" s="67">
        <f t="shared" si="10"/>
      </c>
      <c r="Y75" s="119"/>
      <c r="Z75" s="120"/>
      <c r="AA75" s="121"/>
      <c r="AC75" s="81">
        <f t="shared" si="5"/>
      </c>
      <c r="AD75" s="81">
        <f t="shared" si="6"/>
      </c>
    </row>
    <row r="76" spans="1:30" s="81" customFormat="1" ht="22.5" customHeight="1">
      <c r="A76" s="11">
        <v>64</v>
      </c>
      <c r="B76" s="24">
        <f t="shared" si="0"/>
      </c>
      <c r="C76" s="112"/>
      <c r="D76" s="24">
        <f t="shared" si="7"/>
      </c>
      <c r="E76" s="112"/>
      <c r="F76" s="113"/>
      <c r="G76" s="114"/>
      <c r="H76" s="115"/>
      <c r="I76" s="24">
        <f t="shared" si="1"/>
      </c>
      <c r="J76" s="112">
        <f t="shared" si="2"/>
      </c>
      <c r="K76" s="116"/>
      <c r="L76" s="117"/>
      <c r="M76" s="69">
        <f t="shared" si="3"/>
      </c>
      <c r="N76" s="118">
        <f t="shared" si="4"/>
      </c>
      <c r="O76" s="171">
        <f t="shared" si="8"/>
      </c>
      <c r="P76" s="172"/>
      <c r="Q76" s="119"/>
      <c r="R76" s="120"/>
      <c r="S76" s="121"/>
      <c r="T76" s="67">
        <f t="shared" si="9"/>
      </c>
      <c r="U76" s="119"/>
      <c r="V76" s="120"/>
      <c r="W76" s="121"/>
      <c r="X76" s="67">
        <f t="shared" si="10"/>
      </c>
      <c r="Y76" s="119"/>
      <c r="Z76" s="120"/>
      <c r="AA76" s="121"/>
      <c r="AC76" s="81">
        <f t="shared" si="5"/>
      </c>
      <c r="AD76" s="81">
        <f t="shared" si="6"/>
      </c>
    </row>
    <row r="77" spans="1:30" s="81" customFormat="1" ht="22.5" customHeight="1">
      <c r="A77" s="11">
        <v>65</v>
      </c>
      <c r="B77" s="24">
        <f aca="true" t="shared" si="11" ref="B77:B87">IF(E77="","",+D77*100000000+M77*1000000+C77*10)</f>
      </c>
      <c r="C77" s="112"/>
      <c r="D77" s="24">
        <f t="shared" si="7"/>
      </c>
      <c r="E77" s="112"/>
      <c r="F77" s="113"/>
      <c r="G77" s="114"/>
      <c r="H77" s="115"/>
      <c r="I77" s="24">
        <f aca="true" t="shared" si="12" ref="I77:I87">IF(E77="","",$J$3)</f>
      </c>
      <c r="J77" s="112">
        <f aca="true" t="shared" si="13" ref="J77:J87">IF(E77="","",$E$3)</f>
      </c>
      <c r="K77" s="116"/>
      <c r="L77" s="117"/>
      <c r="M77" s="69">
        <f aca="true" t="shared" si="14" ref="M77:M87">IF(E77="","",VLOOKUP(N77,$AF$88:$AG$134,2,FALSE))</f>
      </c>
      <c r="N77" s="118">
        <f aca="true" t="shared" si="15" ref="N77:N87">IF(E77="","",$B$3)</f>
      </c>
      <c r="O77" s="171">
        <f t="shared" si="8"/>
      </c>
      <c r="P77" s="172"/>
      <c r="Q77" s="119"/>
      <c r="R77" s="120"/>
      <c r="S77" s="121"/>
      <c r="T77" s="67">
        <f t="shared" si="9"/>
      </c>
      <c r="U77" s="119"/>
      <c r="V77" s="120"/>
      <c r="W77" s="121"/>
      <c r="X77" s="67">
        <f t="shared" si="10"/>
      </c>
      <c r="Y77" s="119"/>
      <c r="Z77" s="120"/>
      <c r="AA77" s="121"/>
      <c r="AC77" s="81">
        <f aca="true" t="shared" si="16" ref="AC77:AC87">IF(D77=1,COUNTA(Q77,U77,Y77),"")</f>
      </c>
      <c r="AD77" s="81">
        <f aca="true" t="shared" si="17" ref="AD77:AD87">IF(D77=2,COUNTA(Q77,U77,Y77),"")</f>
      </c>
    </row>
    <row r="78" spans="1:30" s="81" customFormat="1" ht="22.5" customHeight="1">
      <c r="A78" s="11">
        <v>66</v>
      </c>
      <c r="B78" s="24">
        <f t="shared" si="11"/>
      </c>
      <c r="C78" s="112"/>
      <c r="D78" s="24">
        <f aca="true" t="shared" si="18" ref="D78:D87">IF(E78="男",1,IF(E78="女",2,""))</f>
      </c>
      <c r="E78" s="112"/>
      <c r="F78" s="113"/>
      <c r="G78" s="114"/>
      <c r="H78" s="115"/>
      <c r="I78" s="24">
        <f t="shared" si="12"/>
      </c>
      <c r="J78" s="112">
        <f t="shared" si="13"/>
      </c>
      <c r="K78" s="116"/>
      <c r="L78" s="117"/>
      <c r="M78" s="69">
        <f t="shared" si="14"/>
      </c>
      <c r="N78" s="118">
        <f t="shared" si="15"/>
      </c>
      <c r="O78" s="171">
        <f aca="true" t="shared" si="19" ref="O78:O87">IF(Q78&lt;&gt;0,VLOOKUP(Q78,種目,2,FALSE),"")</f>
      </c>
      <c r="P78" s="172"/>
      <c r="Q78" s="119"/>
      <c r="R78" s="120"/>
      <c r="S78" s="121"/>
      <c r="T78" s="67">
        <f aca="true" t="shared" si="20" ref="T78:T87">IF(U78&lt;&gt;0,VLOOKUP(U78,種目,2,FALSE),"")</f>
      </c>
      <c r="U78" s="119"/>
      <c r="V78" s="120"/>
      <c r="W78" s="121"/>
      <c r="X78" s="67">
        <f aca="true" t="shared" si="21" ref="X78:X87">IF(Y78&lt;&gt;0,VLOOKUP(Y78,種目,2,FALSE),"")</f>
      </c>
      <c r="Y78" s="119"/>
      <c r="Z78" s="120"/>
      <c r="AA78" s="121"/>
      <c r="AC78" s="81">
        <f t="shared" si="16"/>
      </c>
      <c r="AD78" s="81">
        <f t="shared" si="17"/>
      </c>
    </row>
    <row r="79" spans="1:30" s="81" customFormat="1" ht="22.5" customHeight="1">
      <c r="A79" s="11">
        <v>67</v>
      </c>
      <c r="B79" s="24">
        <f t="shared" si="11"/>
      </c>
      <c r="C79" s="112"/>
      <c r="D79" s="24">
        <f t="shared" si="18"/>
      </c>
      <c r="E79" s="112"/>
      <c r="F79" s="113"/>
      <c r="G79" s="114"/>
      <c r="H79" s="115"/>
      <c r="I79" s="24">
        <f t="shared" si="12"/>
      </c>
      <c r="J79" s="112">
        <f t="shared" si="13"/>
      </c>
      <c r="K79" s="116"/>
      <c r="L79" s="117"/>
      <c r="M79" s="69">
        <f t="shared" si="14"/>
      </c>
      <c r="N79" s="118">
        <f t="shared" si="15"/>
      </c>
      <c r="O79" s="171">
        <f t="shared" si="19"/>
      </c>
      <c r="P79" s="172"/>
      <c r="Q79" s="119"/>
      <c r="R79" s="120"/>
      <c r="S79" s="121"/>
      <c r="T79" s="67">
        <f t="shared" si="20"/>
      </c>
      <c r="U79" s="119"/>
      <c r="V79" s="120"/>
      <c r="W79" s="121"/>
      <c r="X79" s="67">
        <f t="shared" si="21"/>
      </c>
      <c r="Y79" s="119"/>
      <c r="Z79" s="120"/>
      <c r="AA79" s="121"/>
      <c r="AC79" s="81">
        <f t="shared" si="16"/>
      </c>
      <c r="AD79" s="81">
        <f t="shared" si="17"/>
      </c>
    </row>
    <row r="80" spans="1:30" s="81" customFormat="1" ht="22.5" customHeight="1">
      <c r="A80" s="11">
        <v>68</v>
      </c>
      <c r="B80" s="24">
        <f t="shared" si="11"/>
      </c>
      <c r="C80" s="112"/>
      <c r="D80" s="24">
        <f t="shared" si="18"/>
      </c>
      <c r="E80" s="112"/>
      <c r="F80" s="113"/>
      <c r="G80" s="114"/>
      <c r="H80" s="115"/>
      <c r="I80" s="24">
        <f t="shared" si="12"/>
      </c>
      <c r="J80" s="112">
        <f t="shared" si="13"/>
      </c>
      <c r="K80" s="116"/>
      <c r="L80" s="117"/>
      <c r="M80" s="69">
        <f t="shared" si="14"/>
      </c>
      <c r="N80" s="118">
        <f t="shared" si="15"/>
      </c>
      <c r="O80" s="171">
        <f t="shared" si="19"/>
      </c>
      <c r="P80" s="172"/>
      <c r="Q80" s="119"/>
      <c r="R80" s="120"/>
      <c r="S80" s="121"/>
      <c r="T80" s="67">
        <f t="shared" si="20"/>
      </c>
      <c r="U80" s="119"/>
      <c r="V80" s="120"/>
      <c r="W80" s="121"/>
      <c r="X80" s="67">
        <f t="shared" si="21"/>
      </c>
      <c r="Y80" s="119"/>
      <c r="Z80" s="120"/>
      <c r="AA80" s="121"/>
      <c r="AC80" s="81">
        <f t="shared" si="16"/>
      </c>
      <c r="AD80" s="81">
        <f t="shared" si="17"/>
      </c>
    </row>
    <row r="81" spans="1:30" s="81" customFormat="1" ht="22.5" customHeight="1">
      <c r="A81" s="11">
        <v>69</v>
      </c>
      <c r="B81" s="24">
        <f t="shared" si="11"/>
      </c>
      <c r="C81" s="112"/>
      <c r="D81" s="24">
        <f t="shared" si="18"/>
      </c>
      <c r="E81" s="112"/>
      <c r="F81" s="113"/>
      <c r="G81" s="114"/>
      <c r="H81" s="115"/>
      <c r="I81" s="24">
        <f t="shared" si="12"/>
      </c>
      <c r="J81" s="112">
        <f t="shared" si="13"/>
      </c>
      <c r="K81" s="116"/>
      <c r="L81" s="117"/>
      <c r="M81" s="69">
        <f t="shared" si="14"/>
      </c>
      <c r="N81" s="118">
        <f t="shared" si="15"/>
      </c>
      <c r="O81" s="171">
        <f t="shared" si="19"/>
      </c>
      <c r="P81" s="172"/>
      <c r="Q81" s="119"/>
      <c r="R81" s="120"/>
      <c r="S81" s="121"/>
      <c r="T81" s="67">
        <f t="shared" si="20"/>
      </c>
      <c r="U81" s="119"/>
      <c r="V81" s="120"/>
      <c r="W81" s="121"/>
      <c r="X81" s="67">
        <f t="shared" si="21"/>
      </c>
      <c r="Y81" s="119"/>
      <c r="Z81" s="120"/>
      <c r="AA81" s="121"/>
      <c r="AC81" s="81">
        <f t="shared" si="16"/>
      </c>
      <c r="AD81" s="81">
        <f t="shared" si="17"/>
      </c>
    </row>
    <row r="82" spans="1:30" s="81" customFormat="1" ht="22.5" customHeight="1">
      <c r="A82" s="11">
        <v>70</v>
      </c>
      <c r="B82" s="24">
        <f t="shared" si="11"/>
      </c>
      <c r="C82" s="112"/>
      <c r="D82" s="24">
        <f t="shared" si="18"/>
      </c>
      <c r="E82" s="112"/>
      <c r="F82" s="113"/>
      <c r="G82" s="114"/>
      <c r="H82" s="115"/>
      <c r="I82" s="24">
        <f t="shared" si="12"/>
      </c>
      <c r="J82" s="112">
        <f t="shared" si="13"/>
      </c>
      <c r="K82" s="116"/>
      <c r="L82" s="117"/>
      <c r="M82" s="69">
        <f t="shared" si="14"/>
      </c>
      <c r="N82" s="118">
        <f t="shared" si="15"/>
      </c>
      <c r="O82" s="171">
        <f t="shared" si="19"/>
      </c>
      <c r="P82" s="172"/>
      <c r="Q82" s="119"/>
      <c r="R82" s="120"/>
      <c r="S82" s="121"/>
      <c r="T82" s="67">
        <f t="shared" si="20"/>
      </c>
      <c r="U82" s="119"/>
      <c r="V82" s="120"/>
      <c r="W82" s="121"/>
      <c r="X82" s="67">
        <f t="shared" si="21"/>
      </c>
      <c r="Y82" s="119"/>
      <c r="Z82" s="120"/>
      <c r="AA82" s="121"/>
      <c r="AC82" s="81">
        <f t="shared" si="16"/>
      </c>
      <c r="AD82" s="81">
        <f t="shared" si="17"/>
      </c>
    </row>
    <row r="83" spans="1:30" s="81" customFormat="1" ht="22.5" customHeight="1">
      <c r="A83" s="11">
        <v>71</v>
      </c>
      <c r="B83" s="24">
        <f t="shared" si="11"/>
      </c>
      <c r="C83" s="112"/>
      <c r="D83" s="24">
        <f t="shared" si="18"/>
      </c>
      <c r="E83" s="112"/>
      <c r="F83" s="113"/>
      <c r="G83" s="114"/>
      <c r="H83" s="115"/>
      <c r="I83" s="24">
        <f t="shared" si="12"/>
      </c>
      <c r="J83" s="112">
        <f t="shared" si="13"/>
      </c>
      <c r="K83" s="116"/>
      <c r="L83" s="117"/>
      <c r="M83" s="69">
        <f t="shared" si="14"/>
      </c>
      <c r="N83" s="118">
        <f t="shared" si="15"/>
      </c>
      <c r="O83" s="171">
        <f t="shared" si="19"/>
      </c>
      <c r="P83" s="172"/>
      <c r="Q83" s="119"/>
      <c r="R83" s="120"/>
      <c r="S83" s="121"/>
      <c r="T83" s="67">
        <f t="shared" si="20"/>
      </c>
      <c r="U83" s="119"/>
      <c r="V83" s="120"/>
      <c r="W83" s="121"/>
      <c r="X83" s="67">
        <f t="shared" si="21"/>
      </c>
      <c r="Y83" s="119"/>
      <c r="Z83" s="120"/>
      <c r="AA83" s="121"/>
      <c r="AC83" s="81">
        <f t="shared" si="16"/>
      </c>
      <c r="AD83" s="81">
        <f t="shared" si="17"/>
      </c>
    </row>
    <row r="84" spans="1:30" s="81" customFormat="1" ht="22.5" customHeight="1">
      <c r="A84" s="11">
        <v>72</v>
      </c>
      <c r="B84" s="24">
        <f t="shared" si="11"/>
      </c>
      <c r="C84" s="112"/>
      <c r="D84" s="24">
        <f t="shared" si="18"/>
      </c>
      <c r="E84" s="112"/>
      <c r="F84" s="113"/>
      <c r="G84" s="114"/>
      <c r="H84" s="115"/>
      <c r="I84" s="24">
        <f t="shared" si="12"/>
      </c>
      <c r="J84" s="112">
        <f t="shared" si="13"/>
      </c>
      <c r="K84" s="116"/>
      <c r="L84" s="117"/>
      <c r="M84" s="69">
        <f t="shared" si="14"/>
      </c>
      <c r="N84" s="118">
        <f t="shared" si="15"/>
      </c>
      <c r="O84" s="171">
        <f t="shared" si="19"/>
      </c>
      <c r="P84" s="172"/>
      <c r="Q84" s="119"/>
      <c r="R84" s="120"/>
      <c r="S84" s="121"/>
      <c r="T84" s="67">
        <f t="shared" si="20"/>
      </c>
      <c r="U84" s="119"/>
      <c r="V84" s="120"/>
      <c r="W84" s="121"/>
      <c r="X84" s="67">
        <f t="shared" si="21"/>
      </c>
      <c r="Y84" s="119"/>
      <c r="Z84" s="120"/>
      <c r="AA84" s="121"/>
      <c r="AC84" s="81">
        <f t="shared" si="16"/>
      </c>
      <c r="AD84" s="81">
        <f t="shared" si="17"/>
      </c>
    </row>
    <row r="85" spans="1:30" s="81" customFormat="1" ht="22.5" customHeight="1">
      <c r="A85" s="11">
        <v>73</v>
      </c>
      <c r="B85" s="24">
        <f t="shared" si="11"/>
      </c>
      <c r="C85" s="112"/>
      <c r="D85" s="24">
        <f t="shared" si="18"/>
      </c>
      <c r="E85" s="112"/>
      <c r="F85" s="113"/>
      <c r="G85" s="114"/>
      <c r="H85" s="115"/>
      <c r="I85" s="24">
        <f t="shared" si="12"/>
      </c>
      <c r="J85" s="112">
        <f t="shared" si="13"/>
      </c>
      <c r="K85" s="116"/>
      <c r="L85" s="117"/>
      <c r="M85" s="69">
        <f t="shared" si="14"/>
      </c>
      <c r="N85" s="118">
        <f t="shared" si="15"/>
      </c>
      <c r="O85" s="171">
        <f t="shared" si="19"/>
      </c>
      <c r="P85" s="172"/>
      <c r="Q85" s="119"/>
      <c r="R85" s="120"/>
      <c r="S85" s="121"/>
      <c r="T85" s="67">
        <f t="shared" si="20"/>
      </c>
      <c r="U85" s="119"/>
      <c r="V85" s="120"/>
      <c r="W85" s="121"/>
      <c r="X85" s="67">
        <f t="shared" si="21"/>
      </c>
      <c r="Y85" s="119"/>
      <c r="Z85" s="120"/>
      <c r="AA85" s="121"/>
      <c r="AC85" s="81">
        <f t="shared" si="16"/>
      </c>
      <c r="AD85" s="81">
        <f t="shared" si="17"/>
      </c>
    </row>
    <row r="86" spans="1:30" s="81" customFormat="1" ht="22.5" customHeight="1">
      <c r="A86" s="11">
        <v>74</v>
      </c>
      <c r="B86" s="24">
        <f t="shared" si="11"/>
      </c>
      <c r="C86" s="112"/>
      <c r="D86" s="24">
        <f t="shared" si="18"/>
      </c>
      <c r="E86" s="112"/>
      <c r="F86" s="113"/>
      <c r="G86" s="114"/>
      <c r="H86" s="115"/>
      <c r="I86" s="24">
        <f t="shared" si="12"/>
      </c>
      <c r="J86" s="112">
        <f t="shared" si="13"/>
      </c>
      <c r="K86" s="116"/>
      <c r="L86" s="117"/>
      <c r="M86" s="69">
        <f t="shared" si="14"/>
      </c>
      <c r="N86" s="118">
        <f t="shared" si="15"/>
      </c>
      <c r="O86" s="171">
        <f t="shared" si="19"/>
      </c>
      <c r="P86" s="172"/>
      <c r="Q86" s="119"/>
      <c r="R86" s="120"/>
      <c r="S86" s="121"/>
      <c r="T86" s="67">
        <f t="shared" si="20"/>
      </c>
      <c r="U86" s="119"/>
      <c r="V86" s="120"/>
      <c r="W86" s="121"/>
      <c r="X86" s="67">
        <f t="shared" si="21"/>
      </c>
      <c r="Y86" s="119"/>
      <c r="Z86" s="120"/>
      <c r="AA86" s="121"/>
      <c r="AC86" s="81">
        <f t="shared" si="16"/>
      </c>
      <c r="AD86" s="81">
        <f t="shared" si="17"/>
      </c>
    </row>
    <row r="87" spans="1:30" s="81" customFormat="1" ht="22.5" customHeight="1">
      <c r="A87" s="11">
        <v>75</v>
      </c>
      <c r="B87" s="24">
        <f t="shared" si="11"/>
      </c>
      <c r="C87" s="112"/>
      <c r="D87" s="24">
        <f t="shared" si="18"/>
      </c>
      <c r="E87" s="112"/>
      <c r="F87" s="113"/>
      <c r="G87" s="114"/>
      <c r="H87" s="115"/>
      <c r="I87" s="24">
        <f t="shared" si="12"/>
      </c>
      <c r="J87" s="112">
        <f t="shared" si="13"/>
      </c>
      <c r="K87" s="116"/>
      <c r="L87" s="117"/>
      <c r="M87" s="69">
        <f t="shared" si="14"/>
      </c>
      <c r="N87" s="118">
        <f t="shared" si="15"/>
      </c>
      <c r="O87" s="171">
        <f t="shared" si="19"/>
      </c>
      <c r="P87" s="172"/>
      <c r="Q87" s="119"/>
      <c r="R87" s="120"/>
      <c r="S87" s="121"/>
      <c r="T87" s="67">
        <f t="shared" si="20"/>
      </c>
      <c r="U87" s="119"/>
      <c r="V87" s="120"/>
      <c r="W87" s="121"/>
      <c r="X87" s="67">
        <f t="shared" si="21"/>
      </c>
      <c r="Y87" s="119"/>
      <c r="Z87" s="120"/>
      <c r="AA87" s="121"/>
      <c r="AC87" s="81">
        <f t="shared" si="16"/>
      </c>
      <c r="AD87" s="81">
        <f t="shared" si="17"/>
      </c>
    </row>
    <row r="88" spans="2:37" ht="13.5">
      <c r="B88" s="37"/>
      <c r="N88" s="84"/>
      <c r="O88" s="84"/>
      <c r="AC88" s="85">
        <f>SUM(AC13:AC87)</f>
        <v>6</v>
      </c>
      <c r="AD88" s="85">
        <f>SUM(AD13:AD87)</f>
        <v>1</v>
      </c>
      <c r="AE88" s="4" t="s">
        <v>90</v>
      </c>
      <c r="AF88" s="86" t="s">
        <v>39</v>
      </c>
      <c r="AG88" s="87" t="s">
        <v>40</v>
      </c>
      <c r="AH88" s="87" t="s">
        <v>156</v>
      </c>
      <c r="AI88" s="88" t="s">
        <v>101</v>
      </c>
      <c r="AJ88" s="87" t="s">
        <v>156</v>
      </c>
      <c r="AK88" s="88" t="s">
        <v>101</v>
      </c>
    </row>
    <row r="89" spans="32:40" ht="13.5">
      <c r="AF89" s="87" t="s">
        <v>41</v>
      </c>
      <c r="AG89" s="87" t="s">
        <v>42</v>
      </c>
      <c r="AH89" s="87" t="s">
        <v>157</v>
      </c>
      <c r="AI89" s="88" t="s">
        <v>102</v>
      </c>
      <c r="AJ89" s="87" t="s">
        <v>157</v>
      </c>
      <c r="AK89" s="88" t="s">
        <v>102</v>
      </c>
      <c r="AL89" s="89"/>
      <c r="AM89" s="89"/>
      <c r="AN89" s="89"/>
    </row>
    <row r="90" spans="32:40" ht="13.5">
      <c r="AF90" s="87" t="s">
        <v>43</v>
      </c>
      <c r="AG90" s="87" t="s">
        <v>44</v>
      </c>
      <c r="AH90" s="87" t="s">
        <v>158</v>
      </c>
      <c r="AI90" s="88" t="s">
        <v>103</v>
      </c>
      <c r="AJ90" s="87" t="s">
        <v>158</v>
      </c>
      <c r="AK90" s="88" t="s">
        <v>103</v>
      </c>
      <c r="AL90" s="88"/>
      <c r="AM90" s="88"/>
      <c r="AN90" s="88"/>
    </row>
    <row r="91" spans="32:40" ht="13.5">
      <c r="AF91" s="90" t="s">
        <v>45</v>
      </c>
      <c r="AG91" s="90" t="s">
        <v>46</v>
      </c>
      <c r="AH91" s="87" t="s">
        <v>159</v>
      </c>
      <c r="AI91" s="88" t="s">
        <v>104</v>
      </c>
      <c r="AJ91" s="87" t="s">
        <v>159</v>
      </c>
      <c r="AK91" s="88" t="s">
        <v>104</v>
      </c>
      <c r="AL91" s="88"/>
      <c r="AM91" s="88"/>
      <c r="AN91" s="88"/>
    </row>
    <row r="92" spans="32:40" ht="13.5">
      <c r="AF92" s="90" t="s">
        <v>47</v>
      </c>
      <c r="AG92" s="90" t="s">
        <v>48</v>
      </c>
      <c r="AH92" s="87" t="s">
        <v>174</v>
      </c>
      <c r="AI92" s="88" t="s">
        <v>105</v>
      </c>
      <c r="AJ92" s="87" t="s">
        <v>174</v>
      </c>
      <c r="AK92" s="88" t="s">
        <v>105</v>
      </c>
      <c r="AL92" s="88"/>
      <c r="AM92" s="88"/>
      <c r="AN92" s="88"/>
    </row>
    <row r="93" spans="32:40" ht="13.5">
      <c r="AF93" s="90" t="s">
        <v>49</v>
      </c>
      <c r="AG93" s="90" t="s">
        <v>50</v>
      </c>
      <c r="AH93" s="87" t="s">
        <v>173</v>
      </c>
      <c r="AI93" s="88" t="s">
        <v>106</v>
      </c>
      <c r="AJ93" s="87" t="s">
        <v>173</v>
      </c>
      <c r="AK93" s="88" t="s">
        <v>106</v>
      </c>
      <c r="AL93" s="88"/>
      <c r="AM93" s="88"/>
      <c r="AN93" s="88"/>
    </row>
    <row r="94" spans="32:40" ht="13.5">
      <c r="AF94" s="90" t="s">
        <v>51</v>
      </c>
      <c r="AG94" s="90" t="s">
        <v>52</v>
      </c>
      <c r="AH94" s="87" t="s">
        <v>175</v>
      </c>
      <c r="AI94" s="88" t="s">
        <v>153</v>
      </c>
      <c r="AJ94" s="87" t="s">
        <v>175</v>
      </c>
      <c r="AK94" s="88" t="s">
        <v>153</v>
      </c>
      <c r="AL94" s="88"/>
      <c r="AM94" s="88"/>
      <c r="AN94" s="88"/>
    </row>
    <row r="95" spans="32:40" ht="13.5">
      <c r="AF95" s="90" t="s">
        <v>53</v>
      </c>
      <c r="AG95" s="90" t="s">
        <v>54</v>
      </c>
      <c r="AH95" s="87" t="s">
        <v>176</v>
      </c>
      <c r="AI95" s="88" t="s">
        <v>107</v>
      </c>
      <c r="AJ95" s="87" t="s">
        <v>185</v>
      </c>
      <c r="AK95" s="88" t="s">
        <v>109</v>
      </c>
      <c r="AL95" s="88"/>
      <c r="AM95" s="88"/>
      <c r="AN95" s="88"/>
    </row>
    <row r="96" spans="32:40" ht="13.5">
      <c r="AF96" s="90" t="s">
        <v>55</v>
      </c>
      <c r="AG96" s="90" t="s">
        <v>56</v>
      </c>
      <c r="AH96" s="87" t="s">
        <v>177</v>
      </c>
      <c r="AI96" s="88" t="s">
        <v>108</v>
      </c>
      <c r="AJ96" s="87" t="s">
        <v>177</v>
      </c>
      <c r="AK96" s="88" t="s">
        <v>191</v>
      </c>
      <c r="AL96" s="88"/>
      <c r="AM96" s="88"/>
      <c r="AN96" s="88"/>
    </row>
    <row r="97" spans="32:40" ht="13.5">
      <c r="AF97" s="90" t="s">
        <v>57</v>
      </c>
      <c r="AG97" s="90">
        <v>10</v>
      </c>
      <c r="AH97" s="87" t="s">
        <v>178</v>
      </c>
      <c r="AI97" s="88" t="s">
        <v>154</v>
      </c>
      <c r="AJ97" s="87" t="s">
        <v>178</v>
      </c>
      <c r="AK97" s="88" t="s">
        <v>192</v>
      </c>
      <c r="AL97" s="88"/>
      <c r="AM97" s="88"/>
      <c r="AN97" s="88"/>
    </row>
    <row r="98" spans="32:40" ht="13.5">
      <c r="AF98" s="90" t="s">
        <v>58</v>
      </c>
      <c r="AG98" s="90">
        <v>11</v>
      </c>
      <c r="AH98" s="87" t="s">
        <v>189</v>
      </c>
      <c r="AI98" s="88" t="s">
        <v>190</v>
      </c>
      <c r="AJ98" s="87" t="s">
        <v>189</v>
      </c>
      <c r="AK98" s="88" t="s">
        <v>190</v>
      </c>
      <c r="AL98" s="88"/>
      <c r="AM98" s="88"/>
      <c r="AN98" s="88"/>
    </row>
    <row r="99" spans="32:40" ht="13.5">
      <c r="AF99" s="90" t="s">
        <v>59</v>
      </c>
      <c r="AG99" s="90">
        <v>12</v>
      </c>
      <c r="AH99" s="87" t="s">
        <v>160</v>
      </c>
      <c r="AI99" s="88" t="s">
        <v>110</v>
      </c>
      <c r="AJ99" s="87" t="s">
        <v>160</v>
      </c>
      <c r="AK99" s="88" t="s">
        <v>110</v>
      </c>
      <c r="AL99" s="88"/>
      <c r="AM99" s="88"/>
      <c r="AN99" s="88"/>
    </row>
    <row r="100" spans="32:40" ht="13.5">
      <c r="AF100" s="90" t="s">
        <v>60</v>
      </c>
      <c r="AG100" s="90">
        <v>13</v>
      </c>
      <c r="AH100" s="87" t="s">
        <v>179</v>
      </c>
      <c r="AI100" s="88" t="s">
        <v>111</v>
      </c>
      <c r="AJ100" s="87" t="s">
        <v>179</v>
      </c>
      <c r="AK100" s="88" t="s">
        <v>111</v>
      </c>
      <c r="AL100" s="88"/>
      <c r="AM100" s="88"/>
      <c r="AN100" s="88"/>
    </row>
    <row r="101" spans="32:40" ht="13.5">
      <c r="AF101" s="90" t="s">
        <v>61</v>
      </c>
      <c r="AG101" s="90">
        <v>14</v>
      </c>
      <c r="AH101" s="87" t="s">
        <v>180</v>
      </c>
      <c r="AI101" s="88" t="s">
        <v>112</v>
      </c>
      <c r="AJ101" s="87" t="s">
        <v>161</v>
      </c>
      <c r="AK101" s="88" t="s">
        <v>112</v>
      </c>
      <c r="AL101" s="88"/>
      <c r="AM101" s="88"/>
      <c r="AN101" s="88"/>
    </row>
    <row r="102" spans="32:40" ht="13.5">
      <c r="AF102" s="90" t="s">
        <v>62</v>
      </c>
      <c r="AG102" s="90">
        <v>15</v>
      </c>
      <c r="AH102" s="87" t="s">
        <v>162</v>
      </c>
      <c r="AI102" s="88" t="s">
        <v>113</v>
      </c>
      <c r="AJ102" s="87" t="s">
        <v>162</v>
      </c>
      <c r="AK102" s="88" t="s">
        <v>113</v>
      </c>
      <c r="AL102" s="88"/>
      <c r="AN102" s="88"/>
    </row>
    <row r="103" spans="32:40" ht="13.5">
      <c r="AF103" s="90" t="s">
        <v>63</v>
      </c>
      <c r="AG103" s="90">
        <v>16</v>
      </c>
      <c r="AH103" s="87" t="s">
        <v>181</v>
      </c>
      <c r="AI103" s="88" t="s">
        <v>114</v>
      </c>
      <c r="AJ103" s="87" t="s">
        <v>181</v>
      </c>
      <c r="AK103" s="88" t="s">
        <v>115</v>
      </c>
      <c r="AL103" s="88"/>
      <c r="AN103" s="88"/>
    </row>
    <row r="104" spans="32:40" ht="13.5">
      <c r="AF104" s="90" t="s">
        <v>64</v>
      </c>
      <c r="AG104" s="90">
        <v>17</v>
      </c>
      <c r="AH104" s="87" t="s">
        <v>182</v>
      </c>
      <c r="AI104" s="88" t="s">
        <v>116</v>
      </c>
      <c r="AJ104" s="87" t="s">
        <v>182</v>
      </c>
      <c r="AK104" s="88" t="s">
        <v>117</v>
      </c>
      <c r="AL104" s="88"/>
      <c r="AN104" s="88"/>
    </row>
    <row r="105" spans="32:40" ht="13.5">
      <c r="AF105" s="90" t="s">
        <v>146</v>
      </c>
      <c r="AG105" s="90">
        <v>18</v>
      </c>
      <c r="AH105" s="87" t="s">
        <v>183</v>
      </c>
      <c r="AI105" s="88" t="s">
        <v>155</v>
      </c>
      <c r="AJ105" s="87" t="s">
        <v>183</v>
      </c>
      <c r="AK105" s="88" t="s">
        <v>193</v>
      </c>
      <c r="AL105" s="88"/>
      <c r="AN105" s="88"/>
    </row>
    <row r="106" spans="32:38" ht="13.5">
      <c r="AF106" s="90" t="s">
        <v>147</v>
      </c>
      <c r="AG106" s="90">
        <v>19</v>
      </c>
      <c r="AH106" s="87" t="s">
        <v>184</v>
      </c>
      <c r="AI106" s="88" t="s">
        <v>118</v>
      </c>
      <c r="AJ106" s="87" t="s">
        <v>184</v>
      </c>
      <c r="AK106" s="88" t="s">
        <v>119</v>
      </c>
      <c r="AL106" s="88"/>
    </row>
    <row r="107" spans="32:40" ht="13.5">
      <c r="AF107" s="90" t="s">
        <v>65</v>
      </c>
      <c r="AG107" s="90">
        <v>20</v>
      </c>
      <c r="AH107" s="87" t="s">
        <v>194</v>
      </c>
      <c r="AI107" s="88" t="s">
        <v>195</v>
      </c>
      <c r="AJ107" s="87" t="s">
        <v>196</v>
      </c>
      <c r="AK107" s="88" t="s">
        <v>197</v>
      </c>
      <c r="AL107" s="88"/>
      <c r="AN107" s="88"/>
    </row>
    <row r="108" spans="32:40" ht="13.5">
      <c r="AF108" s="90" t="s">
        <v>66</v>
      </c>
      <c r="AG108" s="90">
        <v>21</v>
      </c>
      <c r="AH108" s="87"/>
      <c r="AI108" s="88"/>
      <c r="AL108" s="88"/>
      <c r="AN108" s="88"/>
    </row>
    <row r="109" spans="32:38" ht="13.5">
      <c r="AF109" s="90" t="s">
        <v>67</v>
      </c>
      <c r="AG109" s="90">
        <v>22</v>
      </c>
      <c r="AH109" s="87"/>
      <c r="AI109" s="88"/>
      <c r="AL109" s="88"/>
    </row>
    <row r="110" spans="32:38" ht="13.5">
      <c r="AF110" s="90" t="s">
        <v>68</v>
      </c>
      <c r="AG110" s="90">
        <v>23</v>
      </c>
      <c r="AH110" s="87"/>
      <c r="AI110" s="88"/>
      <c r="AL110" s="88"/>
    </row>
    <row r="111" spans="32:38" ht="13.5">
      <c r="AF111" s="90" t="s">
        <v>69</v>
      </c>
      <c r="AG111" s="90">
        <v>24</v>
      </c>
      <c r="AH111" s="87"/>
      <c r="AI111" s="88"/>
      <c r="AL111" s="88"/>
    </row>
    <row r="112" spans="32:35" ht="13.5">
      <c r="AF112" s="90" t="s">
        <v>70</v>
      </c>
      <c r="AG112" s="90">
        <v>25</v>
      </c>
      <c r="AH112" s="87"/>
      <c r="AI112" s="88"/>
    </row>
    <row r="113" spans="32:35" ht="13.5">
      <c r="AF113" s="90" t="s">
        <v>71</v>
      </c>
      <c r="AG113" s="90">
        <v>26</v>
      </c>
      <c r="AH113" s="87"/>
      <c r="AI113" s="88"/>
    </row>
    <row r="114" spans="32:34" ht="12.75">
      <c r="AF114" s="90" t="s">
        <v>72</v>
      </c>
      <c r="AG114" s="90">
        <v>27</v>
      </c>
      <c r="AH114" s="90"/>
    </row>
    <row r="115" spans="32:34" ht="12.75">
      <c r="AF115" s="90" t="s">
        <v>73</v>
      </c>
      <c r="AG115" s="90">
        <v>28</v>
      </c>
      <c r="AH115" s="90"/>
    </row>
    <row r="116" spans="32:34" ht="12.75">
      <c r="AF116" s="90" t="s">
        <v>74</v>
      </c>
      <c r="AG116" s="90">
        <v>29</v>
      </c>
      <c r="AH116" s="90"/>
    </row>
    <row r="117" spans="32:34" ht="12.75">
      <c r="AF117" s="90" t="s">
        <v>75</v>
      </c>
      <c r="AG117" s="90">
        <v>30</v>
      </c>
      <c r="AH117" s="90"/>
    </row>
    <row r="118" spans="32:34" ht="12.75">
      <c r="AF118" s="90" t="s">
        <v>76</v>
      </c>
      <c r="AG118" s="90">
        <v>31</v>
      </c>
      <c r="AH118" s="90"/>
    </row>
    <row r="119" spans="32:34" ht="12.75">
      <c r="AF119" s="90" t="s">
        <v>77</v>
      </c>
      <c r="AG119" s="90">
        <v>32</v>
      </c>
      <c r="AH119" s="90"/>
    </row>
    <row r="120" spans="32:34" ht="12.75">
      <c r="AF120" s="90" t="s">
        <v>78</v>
      </c>
      <c r="AG120" s="90">
        <v>33</v>
      </c>
      <c r="AH120" s="90"/>
    </row>
    <row r="121" spans="32:34" ht="12.75">
      <c r="AF121" s="90" t="s">
        <v>79</v>
      </c>
      <c r="AG121" s="90">
        <v>34</v>
      </c>
      <c r="AH121" s="90"/>
    </row>
    <row r="122" spans="32:34" ht="12.75">
      <c r="AF122" s="90" t="s">
        <v>80</v>
      </c>
      <c r="AG122" s="90">
        <v>35</v>
      </c>
      <c r="AH122" s="90"/>
    </row>
    <row r="123" spans="32:34" ht="12.75">
      <c r="AF123" s="90" t="s">
        <v>81</v>
      </c>
      <c r="AG123" s="90">
        <v>36</v>
      </c>
      <c r="AH123" s="90"/>
    </row>
    <row r="124" spans="32:34" ht="12.75">
      <c r="AF124" s="90" t="s">
        <v>82</v>
      </c>
      <c r="AG124" s="90">
        <v>37</v>
      </c>
      <c r="AH124" s="90"/>
    </row>
    <row r="125" spans="32:34" ht="12.75">
      <c r="AF125" s="90" t="s">
        <v>83</v>
      </c>
      <c r="AG125" s="90">
        <v>38</v>
      </c>
      <c r="AH125" s="90"/>
    </row>
    <row r="126" spans="32:34" ht="12.75">
      <c r="AF126" s="90" t="s">
        <v>98</v>
      </c>
      <c r="AG126" s="90">
        <v>39</v>
      </c>
      <c r="AH126" s="90"/>
    </row>
    <row r="127" spans="32:34" ht="12.75">
      <c r="AF127" s="90" t="s">
        <v>84</v>
      </c>
      <c r="AG127" s="90">
        <v>40</v>
      </c>
      <c r="AH127" s="90"/>
    </row>
    <row r="128" spans="32:34" ht="12.75">
      <c r="AF128" s="90" t="s">
        <v>148</v>
      </c>
      <c r="AG128" s="90">
        <v>41</v>
      </c>
      <c r="AH128" s="90"/>
    </row>
    <row r="129" spans="32:34" ht="12.75">
      <c r="AF129" s="90" t="s">
        <v>149</v>
      </c>
      <c r="AG129" s="90">
        <v>42</v>
      </c>
      <c r="AH129" s="90"/>
    </row>
    <row r="130" spans="32:34" ht="12.75">
      <c r="AF130" s="90" t="s">
        <v>150</v>
      </c>
      <c r="AG130" s="90">
        <v>43</v>
      </c>
      <c r="AH130" s="86"/>
    </row>
    <row r="131" spans="32:33" ht="12.75">
      <c r="AF131" s="90" t="s">
        <v>151</v>
      </c>
      <c r="AG131" s="90">
        <v>44</v>
      </c>
    </row>
    <row r="132" spans="32:33" ht="12.75">
      <c r="AF132" s="90" t="s">
        <v>152</v>
      </c>
      <c r="AG132" s="90">
        <v>45</v>
      </c>
    </row>
    <row r="133" spans="32:33" ht="12.75">
      <c r="AF133" s="90" t="s">
        <v>85</v>
      </c>
      <c r="AG133" s="90">
        <v>46</v>
      </c>
    </row>
    <row r="134" spans="32:33" ht="12.75">
      <c r="AF134" s="86" t="s">
        <v>86</v>
      </c>
      <c r="AG134" s="90">
        <v>47</v>
      </c>
    </row>
  </sheetData>
  <sheetProtection password="CA75" sheet="1"/>
  <mergeCells count="128">
    <mergeCell ref="O83:P83"/>
    <mergeCell ref="O84:P84"/>
    <mergeCell ref="O85:P85"/>
    <mergeCell ref="O86:P86"/>
    <mergeCell ref="O87:P87"/>
    <mergeCell ref="O77:P77"/>
    <mergeCell ref="O78:P78"/>
    <mergeCell ref="O79:P79"/>
    <mergeCell ref="O80:P80"/>
    <mergeCell ref="O81:P81"/>
    <mergeCell ref="O82:P82"/>
    <mergeCell ref="O71:P71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69:P69"/>
    <mergeCell ref="O70:P70"/>
    <mergeCell ref="O59:P59"/>
    <mergeCell ref="O60:P60"/>
    <mergeCell ref="O61:P61"/>
    <mergeCell ref="O62:P62"/>
    <mergeCell ref="O63:P63"/>
    <mergeCell ref="O64:P64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O41:P41"/>
    <mergeCell ref="O42:P42"/>
    <mergeCell ref="O43:P43"/>
    <mergeCell ref="O44:P44"/>
    <mergeCell ref="O45:P45"/>
    <mergeCell ref="O46:P4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N11:N12"/>
    <mergeCell ref="O12:P12"/>
    <mergeCell ref="O13:P13"/>
    <mergeCell ref="O14:P14"/>
    <mergeCell ref="O15:P15"/>
    <mergeCell ref="O16:P16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E11:E12"/>
    <mergeCell ref="F11:F12"/>
    <mergeCell ref="G11:G12"/>
    <mergeCell ref="J8:K8"/>
    <mergeCell ref="N8:O8"/>
    <mergeCell ref="Q8:Z8"/>
    <mergeCell ref="B9:E9"/>
    <mergeCell ref="J9:K9"/>
    <mergeCell ref="N9:O9"/>
    <mergeCell ref="Q9:Z9"/>
    <mergeCell ref="J6:K6"/>
    <mergeCell ref="N6:O6"/>
    <mergeCell ref="S6:T6"/>
    <mergeCell ref="W6:X6"/>
    <mergeCell ref="B7:F7"/>
    <mergeCell ref="J7:K7"/>
    <mergeCell ref="N7:O7"/>
    <mergeCell ref="Q7:AA7"/>
    <mergeCell ref="J4:L4"/>
    <mergeCell ref="N4:O4"/>
    <mergeCell ref="S4:T4"/>
    <mergeCell ref="W4:X4"/>
    <mergeCell ref="B5:E5"/>
    <mergeCell ref="J5:K5"/>
    <mergeCell ref="N5:O5"/>
    <mergeCell ref="S5:T5"/>
    <mergeCell ref="W5:X5"/>
    <mergeCell ref="B3:C3"/>
    <mergeCell ref="E3:F3"/>
    <mergeCell ref="K3:L3"/>
    <mergeCell ref="N3:O3"/>
    <mergeCell ref="S3:T3"/>
    <mergeCell ref="W3:X3"/>
    <mergeCell ref="A1:G1"/>
    <mergeCell ref="L1:M1"/>
    <mergeCell ref="N1:O1"/>
    <mergeCell ref="S1:T1"/>
    <mergeCell ref="W1:X1"/>
    <mergeCell ref="E2:F2"/>
    <mergeCell ref="N2:O2"/>
    <mergeCell ref="S2:T2"/>
    <mergeCell ref="W2:X2"/>
  </mergeCells>
  <conditionalFormatting sqref="B13:N87">
    <cfRule type="expression" priority="1" dxfId="7" stopIfTrue="1">
      <formula>$E13="女"</formula>
    </cfRule>
  </conditionalFormatting>
  <conditionalFormatting sqref="P2:Q9 R2:R6 N2:N9">
    <cfRule type="expression" priority="2" dxfId="5" stopIfTrue="1">
      <formula>$P2="女"</formula>
    </cfRule>
  </conditionalFormatting>
  <conditionalFormatting sqref="S2:Z6">
    <cfRule type="expression" priority="3" dxfId="5" stopIfTrue="1">
      <formula>$P2="女"</formula>
    </cfRule>
    <cfRule type="expression" priority="4" dxfId="4" stopIfTrue="1">
      <formula>$AA2&gt;0</formula>
    </cfRule>
  </conditionalFormatting>
  <conditionalFormatting sqref="B9:E9 B5:E5 E3:H3 J3">
    <cfRule type="cellIs" priority="5" dxfId="1" operator="equal" stopIfTrue="1">
      <formula>"ここに入力"</formula>
    </cfRule>
  </conditionalFormatting>
  <conditionalFormatting sqref="B7:F7">
    <cfRule type="cellIs" priority="6" dxfId="1" operator="equal" stopIfTrue="1">
      <formula>"ここに入力(携帯電話の番号を入力)"</formula>
    </cfRule>
  </conditionalFormatting>
  <conditionalFormatting sqref="K3:L3">
    <cfRule type="cellIs" priority="7" dxfId="1" operator="equal" stopIfTrue="1">
      <formula>"ﾘｽﾄから選択"</formula>
    </cfRule>
  </conditionalFormatting>
  <conditionalFormatting sqref="B3:C3 A1:F1">
    <cfRule type="cellIs" priority="8" dxfId="0" operator="equal" stopIfTrue="1">
      <formula>"ﾘｽﾄから選択"</formula>
    </cfRule>
  </conditionalFormatting>
  <dataValidations count="15">
    <dataValidation type="list" allowBlank="1" showInputMessage="1" showErrorMessage="1" sqref="Q13:Q87 Y13:Y87 U13:U87">
      <formula1>IF($E13="男",$AH$88:$AH$107,$AJ$88:$AJ$107)</formula1>
    </dataValidation>
    <dataValidation type="list" allowBlank="1" showInputMessage="1" showErrorMessage="1" sqref="B3:C3">
      <formula1>$AF$118:$AF$126</formula1>
    </dataValidation>
    <dataValidation type="list" allowBlank="1" showInputMessage="1" showErrorMessage="1" sqref="Q2:Q5">
      <formula1>$AE$1:$AE$2</formula1>
    </dataValidation>
    <dataValidation type="list" allowBlank="1" showInputMessage="1" showErrorMessage="1" sqref="E13:E87">
      <formula1>"男,女"</formula1>
    </dataValidation>
    <dataValidation type="list" allowBlank="1" showInputMessage="1" showErrorMessage="1" sqref="N13:N87">
      <formula1>$AF$88:$AF$134</formula1>
    </dataValidation>
    <dataValidation allowBlank="1" showInputMessage="1" showErrorMessage="1" imeMode="halfKatakana" sqref="AJ97:AJ107 G3:H3 AH88:AH95 AF88:AF96 AF98:AF133 AJ88:AJ95 J3 AH97:AH129 G13:H87"/>
    <dataValidation type="list" allowBlank="1" showInputMessage="1" showErrorMessage="1" sqref="Z2:Z5">
      <formula1>オーダー</formula1>
    </dataValidation>
    <dataValidation allowBlank="1" showInputMessage="1" showErrorMessage="1" imeMode="off" sqref="B7:F7 AN93:AN105 AN107:AN108 AI90 K13:L87 C13:C87 AI92:AI98 AL93:AL111 AL90:AL91 AM92:AM101 AM90:AN90 AN91 AK90 AK92:AK98"/>
    <dataValidation allowBlank="1" showInputMessage="1" showErrorMessage="1" imeMode="hiragana" sqref="B9:E9 B5:E5 E3:F3 F13:F87"/>
    <dataValidation type="whole" operator="equal" allowBlank="1" showInputMessage="1" showErrorMessage="1" error="400m以下の種目で公認記録が手動計時の場合は，「1」を入力して下さい" imeMode="off" sqref="S13:S87">
      <formula1>1</formula1>
    </dataValidation>
    <dataValidation type="textLength" allowBlank="1" showErrorMessage="1" errorTitle="入力形式エラー" error="トラックは半角7桁，フィールドは半角5桁で入力して下さい" imeMode="off" sqref="R13:R87">
      <formula1>5</formula1>
      <formula2>7</formula2>
    </dataValidation>
    <dataValidation type="list" allowBlank="1" showInputMessage="1" showErrorMessage="1" error="リストから選択してください" sqref="P2:P5">
      <formula1>"男,女"</formula1>
    </dataValidation>
    <dataValidation type="textLength" operator="equal" allowBlank="1" showErrorMessage="1" errorTitle="入力形式のエラー" error="半角5桁で入力してください" imeMode="off" sqref="R2:R5">
      <formula1>5</formula1>
    </dataValidation>
    <dataValidation type="list" allowBlank="1" showInputMessage="1" showErrorMessage="1" error="リストから選択してください" sqref="S2:Y5">
      <formula1>オーダー</formula1>
    </dataValidation>
    <dataValidation allowBlank="1" imeMode="off" sqref="J6:L9"/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77" r:id="rId4"/>
  <headerFooter alignWithMargins="0">
    <oddHeader>&amp;L&amp;"Arial,標準"page&amp;P</oddHeader>
    <oddFooter>&amp;L&amp;10上記の者は健康であり、本大会に出場することを認めます。&amp;R&amp;"Arial,標準"B4&amp;"ＭＳ ゴシック,標準"に拡大してください</oddFooter>
  </headerFooter>
  <rowBreaks count="2" manualBreakCount="2">
    <brk id="37" max="255" man="1"/>
    <brk id="6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13" sqref="H13"/>
    </sheetView>
  </sheetViews>
  <sheetFormatPr defaultColWidth="9" defaultRowHeight="14.25"/>
  <cols>
    <col min="1" max="1" width="3.09765625" style="4" customWidth="1"/>
    <col min="2" max="2" width="9.09765625" style="74" hidden="1" customWidth="1"/>
    <col min="3" max="3" width="6.59765625" style="74" customWidth="1"/>
    <col min="4" max="4" width="4.69921875" style="74" hidden="1" customWidth="1"/>
    <col min="5" max="5" width="3.296875" style="74" customWidth="1"/>
    <col min="6" max="6" width="13.5" style="74" customWidth="1"/>
    <col min="7" max="7" width="13.69921875" style="74" customWidth="1"/>
    <col min="8" max="8" width="17.5" style="74" customWidth="1"/>
    <col min="9" max="9" width="9.3984375" style="74" hidden="1" customWidth="1"/>
    <col min="10" max="10" width="9.69921875" style="74" customWidth="1"/>
    <col min="11" max="11" width="2.5" style="82" customWidth="1"/>
    <col min="12" max="12" width="12.09765625" style="82" customWidth="1"/>
    <col min="13" max="13" width="4.8984375" style="83" customWidth="1"/>
    <col min="14" max="14" width="9" style="83" customWidth="1"/>
    <col min="15" max="15" width="4.8984375" style="83" customWidth="1"/>
    <col min="16" max="16" width="2.8984375" style="3" customWidth="1"/>
    <col min="17" max="17" width="9.8984375" style="2" customWidth="1"/>
    <col min="18" max="18" width="9.69921875" style="3" customWidth="1"/>
    <col min="19" max="19" width="2.3984375" style="4" customWidth="1"/>
    <col min="20" max="20" width="7.69921875" style="3" customWidth="1"/>
    <col min="21" max="21" width="9.8984375" style="2" customWidth="1"/>
    <col min="22" max="22" width="9.69921875" style="3" customWidth="1"/>
    <col min="23" max="23" width="2.3984375" style="4" customWidth="1"/>
    <col min="24" max="24" width="7.69921875" style="3" customWidth="1"/>
    <col min="25" max="25" width="9.8984375" style="2" customWidth="1"/>
    <col min="26" max="26" width="9.69921875" style="3" customWidth="1"/>
    <col min="27" max="27" width="2.296875" style="4" customWidth="1"/>
    <col min="28" max="28" width="9" style="4" customWidth="1"/>
    <col min="29" max="37" width="9" style="4" hidden="1" customWidth="1"/>
    <col min="38" max="16384" width="9" style="4" customWidth="1"/>
  </cols>
  <sheetData>
    <row r="1" spans="1:31" ht="18" customHeight="1">
      <c r="A1" s="122" t="s">
        <v>201</v>
      </c>
      <c r="B1" s="123"/>
      <c r="C1" s="123"/>
      <c r="D1" s="123"/>
      <c r="E1" s="123"/>
      <c r="F1" s="123"/>
      <c r="G1" s="124"/>
      <c r="H1" s="95"/>
      <c r="I1" s="1"/>
      <c r="J1" s="71" t="s">
        <v>88</v>
      </c>
      <c r="K1" s="5"/>
      <c r="L1" s="125" t="s">
        <v>25</v>
      </c>
      <c r="M1" s="126"/>
      <c r="N1" s="127" t="s">
        <v>2</v>
      </c>
      <c r="O1" s="128"/>
      <c r="P1" s="54" t="s">
        <v>140</v>
      </c>
      <c r="Q1" s="54" t="s">
        <v>138</v>
      </c>
      <c r="R1" s="54" t="s">
        <v>9</v>
      </c>
      <c r="S1" s="129" t="s">
        <v>91</v>
      </c>
      <c r="T1" s="130"/>
      <c r="U1" s="49" t="s">
        <v>92</v>
      </c>
      <c r="V1" s="23" t="s">
        <v>93</v>
      </c>
      <c r="W1" s="131" t="s">
        <v>94</v>
      </c>
      <c r="X1" s="132" t="s">
        <v>95</v>
      </c>
      <c r="Y1" s="23" t="s">
        <v>95</v>
      </c>
      <c r="Z1" s="23" t="s">
        <v>96</v>
      </c>
      <c r="AA1" s="36"/>
      <c r="AB1" s="44"/>
      <c r="AC1" s="55">
        <f>SUM(AC2:AC5)</f>
        <v>0</v>
      </c>
      <c r="AD1" s="55">
        <f>SUM(AD2:AD5)</f>
        <v>0</v>
      </c>
      <c r="AE1" s="4" t="s">
        <v>163</v>
      </c>
    </row>
    <row r="2" spans="1:31" ht="18" customHeight="1">
      <c r="A2" s="9" t="s">
        <v>32</v>
      </c>
      <c r="B2" s="1"/>
      <c r="C2" s="1"/>
      <c r="D2" s="72"/>
      <c r="E2" s="133" t="s">
        <v>33</v>
      </c>
      <c r="F2" s="134"/>
      <c r="G2" s="9" t="s">
        <v>38</v>
      </c>
      <c r="H2" s="9"/>
      <c r="I2" s="10"/>
      <c r="J2" s="9" t="s">
        <v>122</v>
      </c>
      <c r="K2" s="9"/>
      <c r="L2" s="15"/>
      <c r="M2" s="17">
        <v>1</v>
      </c>
      <c r="N2" s="135">
        <f>IF(P2="","",$E$3)</f>
      </c>
      <c r="O2" s="136"/>
      <c r="P2" s="40"/>
      <c r="Q2" s="40"/>
      <c r="R2" s="28"/>
      <c r="S2" s="173" t="s">
        <v>89</v>
      </c>
      <c r="T2" s="174"/>
      <c r="U2" s="101" t="s">
        <v>89</v>
      </c>
      <c r="V2" s="101" t="s">
        <v>89</v>
      </c>
      <c r="W2" s="173" t="s">
        <v>89</v>
      </c>
      <c r="X2" s="174"/>
      <c r="Y2" s="101" t="s">
        <v>89</v>
      </c>
      <c r="Z2" s="101" t="s">
        <v>89</v>
      </c>
      <c r="AA2" s="53">
        <f>+リレー!S74</f>
        <v>0</v>
      </c>
      <c r="AB2" s="45"/>
      <c r="AC2" s="73">
        <f>IF(P2="男",1,"")</f>
      </c>
      <c r="AD2" s="73">
        <f>IF(P2="女",1,"")</f>
      </c>
      <c r="AE2" s="4" t="s">
        <v>164</v>
      </c>
    </row>
    <row r="3" spans="1:30" ht="18" customHeight="1">
      <c r="A3" s="12"/>
      <c r="B3" s="177" t="s">
        <v>144</v>
      </c>
      <c r="C3" s="177"/>
      <c r="D3" s="91" t="e">
        <f>VLOOKUP(B3,AF88:AG134,2,FALSE)</f>
        <v>#N/A</v>
      </c>
      <c r="E3" s="178" t="s">
        <v>34</v>
      </c>
      <c r="F3" s="177"/>
      <c r="G3" s="60" t="s">
        <v>34</v>
      </c>
      <c r="H3" s="96"/>
      <c r="I3" s="92"/>
      <c r="J3" s="60" t="s">
        <v>34</v>
      </c>
      <c r="K3" s="140"/>
      <c r="L3" s="139"/>
      <c r="M3" s="17">
        <v>2</v>
      </c>
      <c r="N3" s="135">
        <f>IF(P3="","",$E$3)</f>
      </c>
      <c r="O3" s="136"/>
      <c r="P3" s="40"/>
      <c r="Q3" s="40"/>
      <c r="R3" s="28"/>
      <c r="S3" s="173" t="s">
        <v>89</v>
      </c>
      <c r="T3" s="174"/>
      <c r="U3" s="101" t="s">
        <v>89</v>
      </c>
      <c r="V3" s="101" t="s">
        <v>89</v>
      </c>
      <c r="W3" s="173" t="s">
        <v>89</v>
      </c>
      <c r="X3" s="174"/>
      <c r="Y3" s="101" t="s">
        <v>89</v>
      </c>
      <c r="Z3" s="101" t="s">
        <v>89</v>
      </c>
      <c r="AA3" s="53">
        <f>+リレー!S75</f>
        <v>0</v>
      </c>
      <c r="AB3" s="45"/>
      <c r="AC3" s="73">
        <f>IF(P3="男",1,"")</f>
      </c>
      <c r="AD3" s="73">
        <f>IF(P3="女",1,"")</f>
      </c>
    </row>
    <row r="4" spans="1:30" ht="18" customHeight="1">
      <c r="A4" s="9" t="s">
        <v>142</v>
      </c>
      <c r="B4" s="1"/>
      <c r="C4" s="1"/>
      <c r="D4" s="1"/>
      <c r="E4" s="1"/>
      <c r="F4" s="1"/>
      <c r="G4" s="51" t="s">
        <v>31</v>
      </c>
      <c r="H4" s="51"/>
      <c r="I4" s="10"/>
      <c r="J4" s="141" t="s">
        <v>19</v>
      </c>
      <c r="K4" s="142"/>
      <c r="L4" s="143"/>
      <c r="M4" s="17">
        <v>3</v>
      </c>
      <c r="N4" s="135">
        <f>IF(P4="","",$E$3)</f>
      </c>
      <c r="O4" s="136"/>
      <c r="P4" s="40"/>
      <c r="Q4" s="40"/>
      <c r="R4" s="28"/>
      <c r="S4" s="173" t="s">
        <v>89</v>
      </c>
      <c r="T4" s="174"/>
      <c r="U4" s="101" t="s">
        <v>89</v>
      </c>
      <c r="V4" s="101" t="s">
        <v>89</v>
      </c>
      <c r="W4" s="173" t="s">
        <v>89</v>
      </c>
      <c r="X4" s="174"/>
      <c r="Y4" s="101" t="s">
        <v>89</v>
      </c>
      <c r="Z4" s="101" t="s">
        <v>89</v>
      </c>
      <c r="AA4" s="53">
        <f>+リレー!S76</f>
        <v>0</v>
      </c>
      <c r="AB4" s="45"/>
      <c r="AC4" s="73">
        <f>IF(P4="男",1,"")</f>
      </c>
      <c r="AD4" s="73">
        <f>IF(P4="女",1,"")</f>
      </c>
    </row>
    <row r="5" spans="1:30" ht="18" customHeight="1">
      <c r="A5" s="12"/>
      <c r="B5" s="179" t="s">
        <v>34</v>
      </c>
      <c r="C5" s="179"/>
      <c r="D5" s="179"/>
      <c r="E5" s="179"/>
      <c r="F5" s="56" t="s">
        <v>35</v>
      </c>
      <c r="J5" s="141" t="s">
        <v>20</v>
      </c>
      <c r="K5" s="145"/>
      <c r="L5" s="16" t="s">
        <v>21</v>
      </c>
      <c r="M5" s="66">
        <v>4</v>
      </c>
      <c r="N5" s="135">
        <f>IF(P5="","",$E$3)</f>
      </c>
      <c r="O5" s="136"/>
      <c r="P5" s="61"/>
      <c r="Q5" s="40"/>
      <c r="R5" s="62"/>
      <c r="S5" s="175" t="s">
        <v>89</v>
      </c>
      <c r="T5" s="176"/>
      <c r="U5" s="102" t="s">
        <v>89</v>
      </c>
      <c r="V5" s="102" t="s">
        <v>89</v>
      </c>
      <c r="W5" s="175" t="s">
        <v>89</v>
      </c>
      <c r="X5" s="176"/>
      <c r="Y5" s="102" t="s">
        <v>89</v>
      </c>
      <c r="Z5" s="102" t="s">
        <v>89</v>
      </c>
      <c r="AA5" s="65">
        <f>+リレー!S77</f>
        <v>0</v>
      </c>
      <c r="AB5" s="46"/>
      <c r="AC5" s="73">
        <f>IF(P5="男",1,"")</f>
      </c>
      <c r="AD5" s="73">
        <f>IF(P5="女",1,"")</f>
      </c>
    </row>
    <row r="6" spans="1:30" ht="18" customHeight="1">
      <c r="A6" s="9" t="s">
        <v>36</v>
      </c>
      <c r="B6" s="1"/>
      <c r="C6" s="1"/>
      <c r="D6" s="1"/>
      <c r="E6" s="1"/>
      <c r="F6" s="1"/>
      <c r="H6" s="75" t="s">
        <v>30</v>
      </c>
      <c r="I6" s="10">
        <v>1500</v>
      </c>
      <c r="J6" s="148">
        <f>+AC88</f>
        <v>0</v>
      </c>
      <c r="K6" s="149"/>
      <c r="L6" s="76">
        <f>+AD88</f>
        <v>0</v>
      </c>
      <c r="M6" s="63"/>
      <c r="N6" s="150"/>
      <c r="O6" s="150"/>
      <c r="P6" s="70"/>
      <c r="Q6" s="70"/>
      <c r="R6" s="77"/>
      <c r="S6" s="150"/>
      <c r="T6" s="150"/>
      <c r="U6" s="70"/>
      <c r="V6" s="70"/>
      <c r="W6" s="150"/>
      <c r="X6" s="150"/>
      <c r="Y6" s="70"/>
      <c r="Z6" s="70"/>
      <c r="AA6" s="64"/>
      <c r="AB6" s="47"/>
      <c r="AC6" s="73"/>
      <c r="AD6" s="73"/>
    </row>
    <row r="7" spans="1:30" ht="18" customHeight="1">
      <c r="A7" s="12"/>
      <c r="B7" s="180" t="s">
        <v>37</v>
      </c>
      <c r="C7" s="180"/>
      <c r="D7" s="180"/>
      <c r="E7" s="180"/>
      <c r="F7" s="180"/>
      <c r="H7" s="75" t="s">
        <v>22</v>
      </c>
      <c r="I7" s="10">
        <v>2000</v>
      </c>
      <c r="J7" s="148">
        <f>+AC1</f>
        <v>0</v>
      </c>
      <c r="K7" s="149"/>
      <c r="L7" s="76">
        <f>+AD1</f>
        <v>0</v>
      </c>
      <c r="M7" s="63"/>
      <c r="N7" s="152" t="s">
        <v>167</v>
      </c>
      <c r="O7" s="152"/>
      <c r="P7" s="78" t="s">
        <v>170</v>
      </c>
      <c r="Q7" s="153" t="s">
        <v>171</v>
      </c>
      <c r="R7" s="153"/>
      <c r="S7" s="153"/>
      <c r="T7" s="153"/>
      <c r="U7" s="153"/>
      <c r="V7" s="153"/>
      <c r="W7" s="153"/>
      <c r="X7" s="153"/>
      <c r="Y7" s="153"/>
      <c r="Z7" s="153"/>
      <c r="AA7" s="181"/>
      <c r="AB7" s="47"/>
      <c r="AC7" s="73"/>
      <c r="AD7" s="73"/>
    </row>
    <row r="8" spans="1:30" ht="18" customHeight="1" thickBot="1">
      <c r="A8" s="9" t="s">
        <v>139</v>
      </c>
      <c r="B8" s="1"/>
      <c r="C8" s="1"/>
      <c r="D8" s="1"/>
      <c r="E8" s="1"/>
      <c r="F8" s="1"/>
      <c r="H8" s="75" t="s">
        <v>198</v>
      </c>
      <c r="J8" s="155">
        <f>+J6*1500+J7*2000</f>
        <v>0</v>
      </c>
      <c r="K8" s="156"/>
      <c r="L8" s="94">
        <f>+L6*1500+L7*2000</f>
        <v>0</v>
      </c>
      <c r="M8" s="63"/>
      <c r="N8" s="157"/>
      <c r="O8" s="157"/>
      <c r="P8" s="78" t="s">
        <v>168</v>
      </c>
      <c r="Q8" s="158" t="s">
        <v>200</v>
      </c>
      <c r="R8" s="158"/>
      <c r="S8" s="158"/>
      <c r="T8" s="158"/>
      <c r="U8" s="158"/>
      <c r="V8" s="158"/>
      <c r="W8" s="158"/>
      <c r="X8" s="158"/>
      <c r="Y8" s="158"/>
      <c r="Z8" s="158"/>
      <c r="AA8" s="64"/>
      <c r="AB8" s="37"/>
      <c r="AC8" s="73"/>
      <c r="AD8" s="73"/>
    </row>
    <row r="9" spans="1:30" ht="18" customHeight="1" thickTop="1">
      <c r="A9" s="12"/>
      <c r="B9" s="179" t="s">
        <v>34</v>
      </c>
      <c r="C9" s="179"/>
      <c r="D9" s="179"/>
      <c r="E9" s="179"/>
      <c r="F9" s="56" t="s">
        <v>143</v>
      </c>
      <c r="H9" s="75" t="s">
        <v>23</v>
      </c>
      <c r="I9" s="4"/>
      <c r="J9" s="159">
        <f>COUNTIF(E13:E87,"男")</f>
        <v>0</v>
      </c>
      <c r="K9" s="160"/>
      <c r="L9" s="79">
        <f>COUNTIF(E13:E87,"女")</f>
        <v>0</v>
      </c>
      <c r="M9" s="63"/>
      <c r="N9" s="157"/>
      <c r="O9" s="157"/>
      <c r="P9" s="78" t="s">
        <v>169</v>
      </c>
      <c r="Q9" s="158" t="s">
        <v>172</v>
      </c>
      <c r="R9" s="161"/>
      <c r="S9" s="161"/>
      <c r="T9" s="161"/>
      <c r="U9" s="161"/>
      <c r="V9" s="161"/>
      <c r="W9" s="161"/>
      <c r="X9" s="161"/>
      <c r="Y9" s="161"/>
      <c r="Z9" s="161"/>
      <c r="AA9" s="64"/>
      <c r="AB9" s="80"/>
      <c r="AC9" s="73"/>
      <c r="AD9" s="73"/>
    </row>
    <row r="10" spans="2:30" ht="3" customHeight="1"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3"/>
      <c r="N10" s="3"/>
      <c r="O10" s="3"/>
      <c r="AC10" s="72"/>
      <c r="AD10" s="72"/>
    </row>
    <row r="11" spans="1:30" ht="13.5" customHeight="1">
      <c r="A11" s="162"/>
      <c r="B11" s="164" t="s">
        <v>0</v>
      </c>
      <c r="C11" s="166" t="s">
        <v>24</v>
      </c>
      <c r="D11" s="13" t="s">
        <v>121</v>
      </c>
      <c r="E11" s="164" t="s">
        <v>140</v>
      </c>
      <c r="F11" s="164" t="s">
        <v>1</v>
      </c>
      <c r="G11" s="164" t="s">
        <v>145</v>
      </c>
      <c r="H11" s="168" t="s">
        <v>199</v>
      </c>
      <c r="I11" s="164" t="s">
        <v>122</v>
      </c>
      <c r="J11" s="164" t="s">
        <v>2</v>
      </c>
      <c r="K11" s="164" t="s">
        <v>4</v>
      </c>
      <c r="L11" s="164" t="s">
        <v>3</v>
      </c>
      <c r="M11" s="166" t="s">
        <v>18</v>
      </c>
      <c r="N11" s="164" t="s">
        <v>32</v>
      </c>
      <c r="O11" s="19" t="s">
        <v>10</v>
      </c>
      <c r="P11" s="19"/>
      <c r="Q11" s="20"/>
      <c r="R11" s="21"/>
      <c r="S11" s="22"/>
      <c r="T11" s="19" t="s">
        <v>6</v>
      </c>
      <c r="U11" s="20"/>
      <c r="V11" s="21"/>
      <c r="W11" s="22"/>
      <c r="X11" s="19" t="s">
        <v>7</v>
      </c>
      <c r="Y11" s="20"/>
      <c r="Z11" s="21"/>
      <c r="AA11" s="22"/>
      <c r="AC11" s="72"/>
      <c r="AD11" s="72"/>
    </row>
    <row r="12" spans="1:30" ht="14.25">
      <c r="A12" s="163"/>
      <c r="B12" s="165"/>
      <c r="C12" s="167"/>
      <c r="D12" s="43" t="s">
        <v>5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9" t="s">
        <v>8</v>
      </c>
      <c r="P12" s="170"/>
      <c r="Q12" s="14" t="s">
        <v>138</v>
      </c>
      <c r="R12" s="18" t="s">
        <v>9</v>
      </c>
      <c r="S12" s="97" t="s">
        <v>11</v>
      </c>
      <c r="T12" s="50" t="s">
        <v>8</v>
      </c>
      <c r="U12" s="14" t="s">
        <v>138</v>
      </c>
      <c r="V12" s="18" t="s">
        <v>9</v>
      </c>
      <c r="W12" s="97" t="s">
        <v>11</v>
      </c>
      <c r="X12" s="50" t="s">
        <v>8</v>
      </c>
      <c r="Y12" s="14" t="s">
        <v>138</v>
      </c>
      <c r="Z12" s="18" t="s">
        <v>9</v>
      </c>
      <c r="AA12" s="97" t="s">
        <v>11</v>
      </c>
      <c r="AC12" s="72"/>
      <c r="AD12" s="72"/>
    </row>
    <row r="13" spans="1:30" s="81" customFormat="1" ht="22.5" customHeight="1">
      <c r="A13" s="11">
        <v>1</v>
      </c>
      <c r="B13" s="24">
        <f aca="true" t="shared" si="0" ref="B13:B44">IF(E13="","",+D13*100000000+M13*1000000+C13*10)</f>
      </c>
      <c r="C13" s="57"/>
      <c r="D13" s="24">
        <f>IF(E13="男",1,IF(E13="女",2,""))</f>
      </c>
      <c r="E13" s="57"/>
      <c r="F13" s="98"/>
      <c r="G13" s="99"/>
      <c r="H13" s="100"/>
      <c r="I13" s="24">
        <f aca="true" t="shared" si="1" ref="I13:I44">IF(E13="","",$J$3)</f>
      </c>
      <c r="J13" s="57">
        <f aca="true" t="shared" si="2" ref="J13:J44">IF(E13="","",$E$3)</f>
      </c>
      <c r="K13" s="58"/>
      <c r="L13" s="59"/>
      <c r="M13" s="69">
        <f aca="true" t="shared" si="3" ref="M13:M44">IF(E13="","",VLOOKUP(N13,$AF$88:$AG$134,2,FALSE))</f>
      </c>
      <c r="N13" s="93">
        <f aca="true" t="shared" si="4" ref="N13:N44">IF(E13="","",$B$3)</f>
      </c>
      <c r="O13" s="171">
        <f>IF(Q13&lt;&gt;0,VLOOKUP(Q13,種目,2,FALSE),"")</f>
      </c>
      <c r="P13" s="172"/>
      <c r="Q13" s="68"/>
      <c r="R13" s="6"/>
      <c r="S13" s="42"/>
      <c r="T13" s="67">
        <f>IF(U13&lt;&gt;0,VLOOKUP(U13,種目,2,FALSE),"")</f>
      </c>
      <c r="U13" s="68"/>
      <c r="V13" s="6"/>
      <c r="W13" s="42"/>
      <c r="X13" s="67">
        <f>IF(Y13&lt;&gt;0,VLOOKUP(Y13,種目,2,FALSE),"")</f>
      </c>
      <c r="Y13" s="68"/>
      <c r="Z13" s="6"/>
      <c r="AA13" s="42"/>
      <c r="AC13" s="81">
        <f aca="true" t="shared" si="5" ref="AC13:AC44">IF(D13=1,COUNTA(Q13,U13,Y13),"")</f>
      </c>
      <c r="AD13" s="81">
        <f aca="true" t="shared" si="6" ref="AD13:AD44">IF(D13=2,COUNTA(Q13,U13,Y13),"")</f>
      </c>
    </row>
    <row r="14" spans="1:30" s="81" customFormat="1" ht="22.5" customHeight="1">
      <c r="A14" s="11">
        <v>2</v>
      </c>
      <c r="B14" s="24">
        <f t="shared" si="0"/>
      </c>
      <c r="C14" s="57"/>
      <c r="D14" s="24">
        <f aca="true" t="shared" si="7" ref="D14:D57">IF(E14="男",1,IF(E14="女",2,""))</f>
      </c>
      <c r="E14" s="57"/>
      <c r="F14" s="98"/>
      <c r="G14" s="99"/>
      <c r="H14" s="100"/>
      <c r="I14" s="24">
        <f t="shared" si="1"/>
      </c>
      <c r="J14" s="57">
        <f t="shared" si="2"/>
      </c>
      <c r="K14" s="58"/>
      <c r="L14" s="59"/>
      <c r="M14" s="69">
        <f t="shared" si="3"/>
      </c>
      <c r="N14" s="93">
        <f t="shared" si="4"/>
      </c>
      <c r="O14" s="171">
        <f aca="true" t="shared" si="8" ref="O14:O77">IF(Q14&lt;&gt;0,VLOOKUP(Q14,種目,2,FALSE),"")</f>
      </c>
      <c r="P14" s="172"/>
      <c r="Q14" s="68"/>
      <c r="R14" s="6"/>
      <c r="S14" s="42"/>
      <c r="T14" s="67">
        <f aca="true" t="shared" si="9" ref="T14:T77">IF(U14&lt;&gt;0,VLOOKUP(U14,種目,2,FALSE),"")</f>
      </c>
      <c r="U14" s="68"/>
      <c r="V14" s="6"/>
      <c r="W14" s="42"/>
      <c r="X14" s="67">
        <f aca="true" t="shared" si="10" ref="X14:X77">IF(Y14&lt;&gt;0,VLOOKUP(Y14,種目,2,FALSE),"")</f>
      </c>
      <c r="Y14" s="68"/>
      <c r="Z14" s="6"/>
      <c r="AA14" s="42"/>
      <c r="AC14" s="81">
        <f t="shared" si="5"/>
      </c>
      <c r="AD14" s="81">
        <f t="shared" si="6"/>
      </c>
    </row>
    <row r="15" spans="1:30" s="81" customFormat="1" ht="22.5" customHeight="1">
      <c r="A15" s="11">
        <v>3</v>
      </c>
      <c r="B15" s="24">
        <f t="shared" si="0"/>
      </c>
      <c r="C15" s="57"/>
      <c r="D15" s="24">
        <f t="shared" si="7"/>
      </c>
      <c r="E15" s="57"/>
      <c r="F15" s="98"/>
      <c r="G15" s="99"/>
      <c r="H15" s="100"/>
      <c r="I15" s="24">
        <f t="shared" si="1"/>
      </c>
      <c r="J15" s="57">
        <f t="shared" si="2"/>
      </c>
      <c r="K15" s="58"/>
      <c r="L15" s="59"/>
      <c r="M15" s="69">
        <f t="shared" si="3"/>
      </c>
      <c r="N15" s="93">
        <f t="shared" si="4"/>
      </c>
      <c r="O15" s="171">
        <f t="shared" si="8"/>
      </c>
      <c r="P15" s="172"/>
      <c r="Q15" s="68"/>
      <c r="R15" s="6"/>
      <c r="S15" s="42"/>
      <c r="T15" s="67">
        <f t="shared" si="9"/>
      </c>
      <c r="U15" s="68"/>
      <c r="V15" s="6"/>
      <c r="W15" s="42"/>
      <c r="X15" s="67">
        <f t="shared" si="10"/>
      </c>
      <c r="Y15" s="68"/>
      <c r="Z15" s="6"/>
      <c r="AA15" s="42"/>
      <c r="AC15" s="81">
        <f t="shared" si="5"/>
      </c>
      <c r="AD15" s="81">
        <f t="shared" si="6"/>
      </c>
    </row>
    <row r="16" spans="1:30" s="81" customFormat="1" ht="22.5" customHeight="1">
      <c r="A16" s="11">
        <v>4</v>
      </c>
      <c r="B16" s="24">
        <f t="shared" si="0"/>
      </c>
      <c r="C16" s="57"/>
      <c r="D16" s="24">
        <f t="shared" si="7"/>
      </c>
      <c r="E16" s="57"/>
      <c r="F16" s="98"/>
      <c r="G16" s="99"/>
      <c r="H16" s="100"/>
      <c r="I16" s="24">
        <f t="shared" si="1"/>
      </c>
      <c r="J16" s="57">
        <f t="shared" si="2"/>
      </c>
      <c r="K16" s="58"/>
      <c r="L16" s="59"/>
      <c r="M16" s="69">
        <f t="shared" si="3"/>
      </c>
      <c r="N16" s="93">
        <f t="shared" si="4"/>
      </c>
      <c r="O16" s="171">
        <f t="shared" si="8"/>
      </c>
      <c r="P16" s="172"/>
      <c r="Q16" s="68"/>
      <c r="R16" s="6"/>
      <c r="S16" s="42"/>
      <c r="T16" s="67">
        <f t="shared" si="9"/>
      </c>
      <c r="U16" s="68"/>
      <c r="V16" s="6"/>
      <c r="W16" s="42"/>
      <c r="X16" s="67">
        <f t="shared" si="10"/>
      </c>
      <c r="Y16" s="68"/>
      <c r="Z16" s="6"/>
      <c r="AA16" s="42"/>
      <c r="AC16" s="81">
        <f t="shared" si="5"/>
      </c>
      <c r="AD16" s="81">
        <f t="shared" si="6"/>
      </c>
    </row>
    <row r="17" spans="1:30" s="81" customFormat="1" ht="22.5" customHeight="1">
      <c r="A17" s="11">
        <v>5</v>
      </c>
      <c r="B17" s="24">
        <f t="shared" si="0"/>
      </c>
      <c r="C17" s="57"/>
      <c r="D17" s="24">
        <f t="shared" si="7"/>
      </c>
      <c r="E17" s="57"/>
      <c r="F17" s="98"/>
      <c r="G17" s="99"/>
      <c r="H17" s="100"/>
      <c r="I17" s="24">
        <f t="shared" si="1"/>
      </c>
      <c r="J17" s="57">
        <f t="shared" si="2"/>
      </c>
      <c r="K17" s="58"/>
      <c r="L17" s="59"/>
      <c r="M17" s="69">
        <f t="shared" si="3"/>
      </c>
      <c r="N17" s="93">
        <f t="shared" si="4"/>
      </c>
      <c r="O17" s="171">
        <f t="shared" si="8"/>
      </c>
      <c r="P17" s="172"/>
      <c r="Q17" s="68"/>
      <c r="R17" s="6"/>
      <c r="S17" s="42"/>
      <c r="T17" s="67">
        <f t="shared" si="9"/>
      </c>
      <c r="U17" s="68"/>
      <c r="V17" s="6"/>
      <c r="W17" s="42"/>
      <c r="X17" s="67">
        <f t="shared" si="10"/>
      </c>
      <c r="Y17" s="68"/>
      <c r="Z17" s="6"/>
      <c r="AA17" s="42"/>
      <c r="AC17" s="81">
        <f t="shared" si="5"/>
      </c>
      <c r="AD17" s="81">
        <f t="shared" si="6"/>
      </c>
    </row>
    <row r="18" spans="1:30" s="81" customFormat="1" ht="22.5" customHeight="1">
      <c r="A18" s="11">
        <v>6</v>
      </c>
      <c r="B18" s="24">
        <f t="shared" si="0"/>
      </c>
      <c r="C18" s="57"/>
      <c r="D18" s="24">
        <f t="shared" si="7"/>
      </c>
      <c r="E18" s="57"/>
      <c r="F18" s="98"/>
      <c r="G18" s="99"/>
      <c r="H18" s="100"/>
      <c r="I18" s="24">
        <f t="shared" si="1"/>
      </c>
      <c r="J18" s="57">
        <f t="shared" si="2"/>
      </c>
      <c r="K18" s="58"/>
      <c r="L18" s="59"/>
      <c r="M18" s="69">
        <f t="shared" si="3"/>
      </c>
      <c r="N18" s="93">
        <f t="shared" si="4"/>
      </c>
      <c r="O18" s="171">
        <f t="shared" si="8"/>
      </c>
      <c r="P18" s="172"/>
      <c r="Q18" s="68"/>
      <c r="R18" s="6"/>
      <c r="S18" s="42"/>
      <c r="T18" s="67">
        <f t="shared" si="9"/>
      </c>
      <c r="U18" s="68"/>
      <c r="V18" s="6"/>
      <c r="W18" s="42"/>
      <c r="X18" s="67">
        <f t="shared" si="10"/>
      </c>
      <c r="Y18" s="68"/>
      <c r="Z18" s="6"/>
      <c r="AA18" s="42"/>
      <c r="AC18" s="81">
        <f t="shared" si="5"/>
      </c>
      <c r="AD18" s="81">
        <f t="shared" si="6"/>
      </c>
    </row>
    <row r="19" spans="1:30" s="81" customFormat="1" ht="22.5" customHeight="1">
      <c r="A19" s="11">
        <v>7</v>
      </c>
      <c r="B19" s="24">
        <f t="shared" si="0"/>
      </c>
      <c r="C19" s="57"/>
      <c r="D19" s="24">
        <f t="shared" si="7"/>
      </c>
      <c r="E19" s="57"/>
      <c r="F19" s="98"/>
      <c r="G19" s="99"/>
      <c r="H19" s="100"/>
      <c r="I19" s="24">
        <f t="shared" si="1"/>
      </c>
      <c r="J19" s="57">
        <f t="shared" si="2"/>
      </c>
      <c r="K19" s="58"/>
      <c r="L19" s="59"/>
      <c r="M19" s="69">
        <f t="shared" si="3"/>
      </c>
      <c r="N19" s="93">
        <f t="shared" si="4"/>
      </c>
      <c r="O19" s="171">
        <f t="shared" si="8"/>
      </c>
      <c r="P19" s="172"/>
      <c r="Q19" s="68"/>
      <c r="R19" s="6"/>
      <c r="S19" s="42"/>
      <c r="T19" s="67">
        <f t="shared" si="9"/>
      </c>
      <c r="U19" s="68"/>
      <c r="V19" s="6"/>
      <c r="W19" s="42"/>
      <c r="X19" s="67">
        <f t="shared" si="10"/>
      </c>
      <c r="Y19" s="68"/>
      <c r="Z19" s="6"/>
      <c r="AA19" s="42"/>
      <c r="AC19" s="81">
        <f t="shared" si="5"/>
      </c>
      <c r="AD19" s="81">
        <f t="shared" si="6"/>
      </c>
    </row>
    <row r="20" spans="1:30" s="81" customFormat="1" ht="22.5" customHeight="1">
      <c r="A20" s="11">
        <v>8</v>
      </c>
      <c r="B20" s="24">
        <f t="shared" si="0"/>
      </c>
      <c r="C20" s="57"/>
      <c r="D20" s="24">
        <f t="shared" si="7"/>
      </c>
      <c r="E20" s="57"/>
      <c r="F20" s="98"/>
      <c r="G20" s="99"/>
      <c r="H20" s="100"/>
      <c r="I20" s="24">
        <f t="shared" si="1"/>
      </c>
      <c r="J20" s="57">
        <f t="shared" si="2"/>
      </c>
      <c r="K20" s="58"/>
      <c r="L20" s="59"/>
      <c r="M20" s="69">
        <f t="shared" si="3"/>
      </c>
      <c r="N20" s="93">
        <f t="shared" si="4"/>
      </c>
      <c r="O20" s="171">
        <f t="shared" si="8"/>
      </c>
      <c r="P20" s="172"/>
      <c r="Q20" s="68"/>
      <c r="R20" s="6"/>
      <c r="S20" s="42"/>
      <c r="T20" s="67">
        <f t="shared" si="9"/>
      </c>
      <c r="U20" s="68"/>
      <c r="V20" s="6"/>
      <c r="W20" s="42"/>
      <c r="X20" s="67">
        <f t="shared" si="10"/>
      </c>
      <c r="Y20" s="68"/>
      <c r="Z20" s="6"/>
      <c r="AA20" s="42"/>
      <c r="AC20" s="81">
        <f t="shared" si="5"/>
      </c>
      <c r="AD20" s="81">
        <f t="shared" si="6"/>
      </c>
    </row>
    <row r="21" spans="1:30" s="81" customFormat="1" ht="22.5" customHeight="1">
      <c r="A21" s="11">
        <v>9</v>
      </c>
      <c r="B21" s="24">
        <f t="shared" si="0"/>
      </c>
      <c r="C21" s="57"/>
      <c r="D21" s="24">
        <f t="shared" si="7"/>
      </c>
      <c r="E21" s="57"/>
      <c r="F21" s="98"/>
      <c r="G21" s="99"/>
      <c r="H21" s="100"/>
      <c r="I21" s="24">
        <f t="shared" si="1"/>
      </c>
      <c r="J21" s="57">
        <f t="shared" si="2"/>
      </c>
      <c r="K21" s="58"/>
      <c r="L21" s="59"/>
      <c r="M21" s="69">
        <f t="shared" si="3"/>
      </c>
      <c r="N21" s="93">
        <f t="shared" si="4"/>
      </c>
      <c r="O21" s="171">
        <f t="shared" si="8"/>
      </c>
      <c r="P21" s="172"/>
      <c r="Q21" s="68"/>
      <c r="R21" s="6"/>
      <c r="S21" s="42"/>
      <c r="T21" s="67">
        <f t="shared" si="9"/>
      </c>
      <c r="U21" s="68"/>
      <c r="V21" s="6"/>
      <c r="W21" s="42"/>
      <c r="X21" s="67">
        <f t="shared" si="10"/>
      </c>
      <c r="Y21" s="68"/>
      <c r="Z21" s="6"/>
      <c r="AA21" s="42"/>
      <c r="AC21" s="81">
        <f t="shared" si="5"/>
      </c>
      <c r="AD21" s="81">
        <f t="shared" si="6"/>
      </c>
    </row>
    <row r="22" spans="1:30" s="81" customFormat="1" ht="22.5" customHeight="1">
      <c r="A22" s="11">
        <v>10</v>
      </c>
      <c r="B22" s="24">
        <f t="shared" si="0"/>
      </c>
      <c r="C22" s="57"/>
      <c r="D22" s="24">
        <f t="shared" si="7"/>
      </c>
      <c r="E22" s="57"/>
      <c r="F22" s="98"/>
      <c r="G22" s="99"/>
      <c r="H22" s="100"/>
      <c r="I22" s="24">
        <f t="shared" si="1"/>
      </c>
      <c r="J22" s="57">
        <f t="shared" si="2"/>
      </c>
      <c r="K22" s="58"/>
      <c r="L22" s="59"/>
      <c r="M22" s="69">
        <f t="shared" si="3"/>
      </c>
      <c r="N22" s="93">
        <f t="shared" si="4"/>
      </c>
      <c r="O22" s="171">
        <f t="shared" si="8"/>
      </c>
      <c r="P22" s="172"/>
      <c r="Q22" s="68"/>
      <c r="R22" s="6"/>
      <c r="S22" s="42"/>
      <c r="T22" s="67">
        <f t="shared" si="9"/>
      </c>
      <c r="U22" s="68"/>
      <c r="V22" s="6"/>
      <c r="W22" s="42"/>
      <c r="X22" s="67">
        <f t="shared" si="10"/>
      </c>
      <c r="Y22" s="68"/>
      <c r="Z22" s="6"/>
      <c r="AA22" s="42"/>
      <c r="AC22" s="81">
        <f t="shared" si="5"/>
      </c>
      <c r="AD22" s="81">
        <f t="shared" si="6"/>
      </c>
    </row>
    <row r="23" spans="1:30" s="81" customFormat="1" ht="22.5" customHeight="1">
      <c r="A23" s="11">
        <v>11</v>
      </c>
      <c r="B23" s="24">
        <f t="shared" si="0"/>
      </c>
      <c r="C23" s="57"/>
      <c r="D23" s="24">
        <f t="shared" si="7"/>
      </c>
      <c r="E23" s="57"/>
      <c r="F23" s="98"/>
      <c r="G23" s="99"/>
      <c r="H23" s="100"/>
      <c r="I23" s="24">
        <f t="shared" si="1"/>
      </c>
      <c r="J23" s="57">
        <f t="shared" si="2"/>
      </c>
      <c r="K23" s="58"/>
      <c r="L23" s="59"/>
      <c r="M23" s="69">
        <f t="shared" si="3"/>
      </c>
      <c r="N23" s="93">
        <f t="shared" si="4"/>
      </c>
      <c r="O23" s="171">
        <f t="shared" si="8"/>
      </c>
      <c r="P23" s="172"/>
      <c r="Q23" s="68"/>
      <c r="R23" s="6"/>
      <c r="S23" s="42"/>
      <c r="T23" s="67">
        <f t="shared" si="9"/>
      </c>
      <c r="U23" s="68"/>
      <c r="V23" s="6"/>
      <c r="W23" s="42"/>
      <c r="X23" s="67">
        <f t="shared" si="10"/>
      </c>
      <c r="Y23" s="68"/>
      <c r="Z23" s="6"/>
      <c r="AA23" s="42"/>
      <c r="AC23" s="81">
        <f t="shared" si="5"/>
      </c>
      <c r="AD23" s="81">
        <f t="shared" si="6"/>
      </c>
    </row>
    <row r="24" spans="1:30" s="81" customFormat="1" ht="22.5" customHeight="1">
      <c r="A24" s="11">
        <v>12</v>
      </c>
      <c r="B24" s="24">
        <f t="shared" si="0"/>
      </c>
      <c r="C24" s="57"/>
      <c r="D24" s="24">
        <f t="shared" si="7"/>
      </c>
      <c r="E24" s="57"/>
      <c r="F24" s="98"/>
      <c r="G24" s="99"/>
      <c r="H24" s="100"/>
      <c r="I24" s="24">
        <f t="shared" si="1"/>
      </c>
      <c r="J24" s="57">
        <f t="shared" si="2"/>
      </c>
      <c r="K24" s="58"/>
      <c r="L24" s="59"/>
      <c r="M24" s="69">
        <f t="shared" si="3"/>
      </c>
      <c r="N24" s="93">
        <f t="shared" si="4"/>
      </c>
      <c r="O24" s="171">
        <f t="shared" si="8"/>
      </c>
      <c r="P24" s="172"/>
      <c r="Q24" s="68"/>
      <c r="R24" s="6"/>
      <c r="S24" s="42"/>
      <c r="T24" s="67">
        <f t="shared" si="9"/>
      </c>
      <c r="U24" s="68"/>
      <c r="V24" s="6"/>
      <c r="W24" s="42"/>
      <c r="X24" s="67">
        <f t="shared" si="10"/>
      </c>
      <c r="Y24" s="68"/>
      <c r="Z24" s="6"/>
      <c r="AA24" s="42"/>
      <c r="AC24" s="81">
        <f t="shared" si="5"/>
      </c>
      <c r="AD24" s="81">
        <f t="shared" si="6"/>
      </c>
    </row>
    <row r="25" spans="1:30" s="81" customFormat="1" ht="22.5" customHeight="1">
      <c r="A25" s="11">
        <v>13</v>
      </c>
      <c r="B25" s="24">
        <f t="shared" si="0"/>
      </c>
      <c r="C25" s="57"/>
      <c r="D25" s="24">
        <f t="shared" si="7"/>
      </c>
      <c r="E25" s="57"/>
      <c r="F25" s="98"/>
      <c r="G25" s="99"/>
      <c r="H25" s="100"/>
      <c r="I25" s="24">
        <f t="shared" si="1"/>
      </c>
      <c r="J25" s="57">
        <f t="shared" si="2"/>
      </c>
      <c r="K25" s="58"/>
      <c r="L25" s="59"/>
      <c r="M25" s="69">
        <f t="shared" si="3"/>
      </c>
      <c r="N25" s="93">
        <f t="shared" si="4"/>
      </c>
      <c r="O25" s="171">
        <f t="shared" si="8"/>
      </c>
      <c r="P25" s="172"/>
      <c r="Q25" s="68"/>
      <c r="R25" s="6"/>
      <c r="S25" s="42"/>
      <c r="T25" s="67">
        <f t="shared" si="9"/>
      </c>
      <c r="U25" s="68"/>
      <c r="V25" s="6"/>
      <c r="W25" s="42"/>
      <c r="X25" s="67">
        <f t="shared" si="10"/>
      </c>
      <c r="Y25" s="68"/>
      <c r="Z25" s="6"/>
      <c r="AA25" s="42"/>
      <c r="AC25" s="81">
        <f t="shared" si="5"/>
      </c>
      <c r="AD25" s="81">
        <f t="shared" si="6"/>
      </c>
    </row>
    <row r="26" spans="1:30" s="81" customFormat="1" ht="22.5" customHeight="1">
      <c r="A26" s="11">
        <v>14</v>
      </c>
      <c r="B26" s="24">
        <f t="shared" si="0"/>
      </c>
      <c r="C26" s="57"/>
      <c r="D26" s="24">
        <f t="shared" si="7"/>
      </c>
      <c r="E26" s="57"/>
      <c r="F26" s="98"/>
      <c r="G26" s="99"/>
      <c r="H26" s="100"/>
      <c r="I26" s="24">
        <f t="shared" si="1"/>
      </c>
      <c r="J26" s="57">
        <f t="shared" si="2"/>
      </c>
      <c r="K26" s="58"/>
      <c r="L26" s="59"/>
      <c r="M26" s="69">
        <f t="shared" si="3"/>
      </c>
      <c r="N26" s="93">
        <f t="shared" si="4"/>
      </c>
      <c r="O26" s="171">
        <f t="shared" si="8"/>
      </c>
      <c r="P26" s="172"/>
      <c r="Q26" s="68"/>
      <c r="R26" s="6"/>
      <c r="S26" s="42"/>
      <c r="T26" s="67">
        <f t="shared" si="9"/>
      </c>
      <c r="U26" s="68"/>
      <c r="V26" s="6"/>
      <c r="W26" s="42"/>
      <c r="X26" s="67">
        <f t="shared" si="10"/>
      </c>
      <c r="Y26" s="68"/>
      <c r="Z26" s="6"/>
      <c r="AA26" s="42"/>
      <c r="AC26" s="81">
        <f t="shared" si="5"/>
      </c>
      <c r="AD26" s="81">
        <f t="shared" si="6"/>
      </c>
    </row>
    <row r="27" spans="1:30" s="81" customFormat="1" ht="22.5" customHeight="1">
      <c r="A27" s="11">
        <v>15</v>
      </c>
      <c r="B27" s="24">
        <f t="shared" si="0"/>
      </c>
      <c r="C27" s="57"/>
      <c r="D27" s="24">
        <f t="shared" si="7"/>
      </c>
      <c r="E27" s="57"/>
      <c r="F27" s="98"/>
      <c r="G27" s="99"/>
      <c r="H27" s="100"/>
      <c r="I27" s="24">
        <f t="shared" si="1"/>
      </c>
      <c r="J27" s="57">
        <f t="shared" si="2"/>
      </c>
      <c r="K27" s="58"/>
      <c r="L27" s="59"/>
      <c r="M27" s="69">
        <f t="shared" si="3"/>
      </c>
      <c r="N27" s="93">
        <f t="shared" si="4"/>
      </c>
      <c r="O27" s="171">
        <f t="shared" si="8"/>
      </c>
      <c r="P27" s="172"/>
      <c r="Q27" s="68"/>
      <c r="R27" s="6"/>
      <c r="S27" s="42"/>
      <c r="T27" s="67">
        <f t="shared" si="9"/>
      </c>
      <c r="U27" s="68"/>
      <c r="V27" s="6"/>
      <c r="W27" s="42"/>
      <c r="X27" s="67">
        <f t="shared" si="10"/>
      </c>
      <c r="Y27" s="68"/>
      <c r="Z27" s="6"/>
      <c r="AA27" s="42"/>
      <c r="AC27" s="81">
        <f t="shared" si="5"/>
      </c>
      <c r="AD27" s="81">
        <f t="shared" si="6"/>
      </c>
    </row>
    <row r="28" spans="1:30" s="81" customFormat="1" ht="22.5" customHeight="1">
      <c r="A28" s="11">
        <v>16</v>
      </c>
      <c r="B28" s="24">
        <f t="shared" si="0"/>
      </c>
      <c r="C28" s="57"/>
      <c r="D28" s="24">
        <f t="shared" si="7"/>
      </c>
      <c r="E28" s="57"/>
      <c r="F28" s="98"/>
      <c r="G28" s="99"/>
      <c r="H28" s="100"/>
      <c r="I28" s="24">
        <f t="shared" si="1"/>
      </c>
      <c r="J28" s="57">
        <f t="shared" si="2"/>
      </c>
      <c r="K28" s="58"/>
      <c r="L28" s="59"/>
      <c r="M28" s="69">
        <f t="shared" si="3"/>
      </c>
      <c r="N28" s="93">
        <f t="shared" si="4"/>
      </c>
      <c r="O28" s="171">
        <f t="shared" si="8"/>
      </c>
      <c r="P28" s="172"/>
      <c r="Q28" s="68"/>
      <c r="R28" s="6"/>
      <c r="S28" s="42"/>
      <c r="T28" s="67">
        <f t="shared" si="9"/>
      </c>
      <c r="U28" s="68"/>
      <c r="V28" s="6"/>
      <c r="W28" s="42"/>
      <c r="X28" s="67">
        <f t="shared" si="10"/>
      </c>
      <c r="Y28" s="68"/>
      <c r="Z28" s="6"/>
      <c r="AA28" s="42"/>
      <c r="AC28" s="81">
        <f t="shared" si="5"/>
      </c>
      <c r="AD28" s="81">
        <f t="shared" si="6"/>
      </c>
    </row>
    <row r="29" spans="1:30" s="81" customFormat="1" ht="22.5" customHeight="1">
      <c r="A29" s="11">
        <v>17</v>
      </c>
      <c r="B29" s="24">
        <f t="shared" si="0"/>
      </c>
      <c r="C29" s="57"/>
      <c r="D29" s="24">
        <f t="shared" si="7"/>
      </c>
      <c r="E29" s="57"/>
      <c r="F29" s="98"/>
      <c r="G29" s="99"/>
      <c r="H29" s="100"/>
      <c r="I29" s="24">
        <f t="shared" si="1"/>
      </c>
      <c r="J29" s="57">
        <f t="shared" si="2"/>
      </c>
      <c r="K29" s="58"/>
      <c r="L29" s="59"/>
      <c r="M29" s="69">
        <f t="shared" si="3"/>
      </c>
      <c r="N29" s="93">
        <f t="shared" si="4"/>
      </c>
      <c r="O29" s="171">
        <f t="shared" si="8"/>
      </c>
      <c r="P29" s="172"/>
      <c r="Q29" s="68"/>
      <c r="R29" s="6"/>
      <c r="S29" s="42"/>
      <c r="T29" s="67">
        <f t="shared" si="9"/>
      </c>
      <c r="U29" s="68"/>
      <c r="V29" s="6"/>
      <c r="W29" s="42"/>
      <c r="X29" s="67">
        <f t="shared" si="10"/>
      </c>
      <c r="Y29" s="68"/>
      <c r="Z29" s="6"/>
      <c r="AA29" s="42"/>
      <c r="AC29" s="81">
        <f t="shared" si="5"/>
      </c>
      <c r="AD29" s="81">
        <f t="shared" si="6"/>
      </c>
    </row>
    <row r="30" spans="1:30" s="81" customFormat="1" ht="22.5" customHeight="1">
      <c r="A30" s="11">
        <v>18</v>
      </c>
      <c r="B30" s="24">
        <f t="shared" si="0"/>
      </c>
      <c r="C30" s="57"/>
      <c r="D30" s="24">
        <f t="shared" si="7"/>
      </c>
      <c r="E30" s="57"/>
      <c r="F30" s="98"/>
      <c r="G30" s="99"/>
      <c r="H30" s="100"/>
      <c r="I30" s="24">
        <f t="shared" si="1"/>
      </c>
      <c r="J30" s="57">
        <f t="shared" si="2"/>
      </c>
      <c r="K30" s="58"/>
      <c r="L30" s="59"/>
      <c r="M30" s="69">
        <f t="shared" si="3"/>
      </c>
      <c r="N30" s="93">
        <f t="shared" si="4"/>
      </c>
      <c r="O30" s="171">
        <f t="shared" si="8"/>
      </c>
      <c r="P30" s="172"/>
      <c r="Q30" s="68"/>
      <c r="R30" s="6"/>
      <c r="S30" s="42"/>
      <c r="T30" s="67">
        <f t="shared" si="9"/>
      </c>
      <c r="U30" s="68"/>
      <c r="V30" s="6"/>
      <c r="W30" s="42"/>
      <c r="X30" s="67">
        <f t="shared" si="10"/>
      </c>
      <c r="Y30" s="68"/>
      <c r="Z30" s="6"/>
      <c r="AA30" s="42"/>
      <c r="AC30" s="81">
        <f t="shared" si="5"/>
      </c>
      <c r="AD30" s="81">
        <f t="shared" si="6"/>
      </c>
    </row>
    <row r="31" spans="1:30" s="81" customFormat="1" ht="22.5" customHeight="1">
      <c r="A31" s="11">
        <v>19</v>
      </c>
      <c r="B31" s="24">
        <f t="shared" si="0"/>
      </c>
      <c r="C31" s="57"/>
      <c r="D31" s="24">
        <f t="shared" si="7"/>
      </c>
      <c r="E31" s="57"/>
      <c r="F31" s="98"/>
      <c r="G31" s="99"/>
      <c r="H31" s="100"/>
      <c r="I31" s="24">
        <f t="shared" si="1"/>
      </c>
      <c r="J31" s="57">
        <f t="shared" si="2"/>
      </c>
      <c r="K31" s="58"/>
      <c r="L31" s="59"/>
      <c r="M31" s="69">
        <f t="shared" si="3"/>
      </c>
      <c r="N31" s="93">
        <f t="shared" si="4"/>
      </c>
      <c r="O31" s="171">
        <f t="shared" si="8"/>
      </c>
      <c r="P31" s="172"/>
      <c r="Q31" s="68"/>
      <c r="R31" s="6"/>
      <c r="S31" s="42"/>
      <c r="T31" s="67">
        <f t="shared" si="9"/>
      </c>
      <c r="U31" s="68"/>
      <c r="V31" s="6"/>
      <c r="W31" s="42"/>
      <c r="X31" s="67">
        <f t="shared" si="10"/>
      </c>
      <c r="Y31" s="68"/>
      <c r="Z31" s="6"/>
      <c r="AA31" s="42"/>
      <c r="AC31" s="81">
        <f t="shared" si="5"/>
      </c>
      <c r="AD31" s="81">
        <f t="shared" si="6"/>
      </c>
    </row>
    <row r="32" spans="1:30" s="81" customFormat="1" ht="22.5" customHeight="1">
      <c r="A32" s="11">
        <v>20</v>
      </c>
      <c r="B32" s="24">
        <f t="shared" si="0"/>
      </c>
      <c r="C32" s="57"/>
      <c r="D32" s="24">
        <f t="shared" si="7"/>
      </c>
      <c r="E32" s="57"/>
      <c r="F32" s="98"/>
      <c r="G32" s="99"/>
      <c r="H32" s="100"/>
      <c r="I32" s="24">
        <f t="shared" si="1"/>
      </c>
      <c r="J32" s="57">
        <f t="shared" si="2"/>
      </c>
      <c r="K32" s="58"/>
      <c r="L32" s="59"/>
      <c r="M32" s="69">
        <f t="shared" si="3"/>
      </c>
      <c r="N32" s="93">
        <f t="shared" si="4"/>
      </c>
      <c r="O32" s="171">
        <f t="shared" si="8"/>
      </c>
      <c r="P32" s="172"/>
      <c r="Q32" s="68"/>
      <c r="R32" s="6"/>
      <c r="S32" s="42"/>
      <c r="T32" s="67">
        <f t="shared" si="9"/>
      </c>
      <c r="U32" s="68"/>
      <c r="V32" s="6"/>
      <c r="W32" s="42"/>
      <c r="X32" s="67">
        <f t="shared" si="10"/>
      </c>
      <c r="Y32" s="68"/>
      <c r="Z32" s="6"/>
      <c r="AA32" s="42"/>
      <c r="AC32" s="81">
        <f t="shared" si="5"/>
      </c>
      <c r="AD32" s="81">
        <f t="shared" si="6"/>
      </c>
    </row>
    <row r="33" spans="1:30" s="81" customFormat="1" ht="22.5" customHeight="1">
      <c r="A33" s="11">
        <v>21</v>
      </c>
      <c r="B33" s="24">
        <f t="shared" si="0"/>
      </c>
      <c r="C33" s="57"/>
      <c r="D33" s="24">
        <f t="shared" si="7"/>
      </c>
      <c r="E33" s="57"/>
      <c r="F33" s="98"/>
      <c r="G33" s="99"/>
      <c r="H33" s="100"/>
      <c r="I33" s="24">
        <f t="shared" si="1"/>
      </c>
      <c r="J33" s="57">
        <f t="shared" si="2"/>
      </c>
      <c r="K33" s="58"/>
      <c r="L33" s="59"/>
      <c r="M33" s="69">
        <f t="shared" si="3"/>
      </c>
      <c r="N33" s="93">
        <f t="shared" si="4"/>
      </c>
      <c r="O33" s="171">
        <f t="shared" si="8"/>
      </c>
      <c r="P33" s="172"/>
      <c r="Q33" s="68"/>
      <c r="R33" s="6"/>
      <c r="S33" s="42"/>
      <c r="T33" s="67">
        <f t="shared" si="9"/>
      </c>
      <c r="U33" s="68"/>
      <c r="V33" s="6"/>
      <c r="W33" s="42"/>
      <c r="X33" s="67">
        <f t="shared" si="10"/>
      </c>
      <c r="Y33" s="68"/>
      <c r="Z33" s="6"/>
      <c r="AA33" s="42"/>
      <c r="AC33" s="81">
        <f t="shared" si="5"/>
      </c>
      <c r="AD33" s="81">
        <f t="shared" si="6"/>
      </c>
    </row>
    <row r="34" spans="1:30" s="81" customFormat="1" ht="22.5" customHeight="1">
      <c r="A34" s="11">
        <v>22</v>
      </c>
      <c r="B34" s="24">
        <f t="shared" si="0"/>
      </c>
      <c r="C34" s="57"/>
      <c r="D34" s="24">
        <f t="shared" si="7"/>
      </c>
      <c r="E34" s="57"/>
      <c r="F34" s="98"/>
      <c r="G34" s="99"/>
      <c r="H34" s="100"/>
      <c r="I34" s="24">
        <f t="shared" si="1"/>
      </c>
      <c r="J34" s="57">
        <f t="shared" si="2"/>
      </c>
      <c r="K34" s="58"/>
      <c r="L34" s="59"/>
      <c r="M34" s="69">
        <f t="shared" si="3"/>
      </c>
      <c r="N34" s="93">
        <f t="shared" si="4"/>
      </c>
      <c r="O34" s="171">
        <f t="shared" si="8"/>
      </c>
      <c r="P34" s="172"/>
      <c r="Q34" s="68"/>
      <c r="R34" s="6"/>
      <c r="S34" s="42"/>
      <c r="T34" s="67">
        <f t="shared" si="9"/>
      </c>
      <c r="U34" s="68"/>
      <c r="V34" s="6"/>
      <c r="W34" s="42"/>
      <c r="X34" s="67">
        <f t="shared" si="10"/>
      </c>
      <c r="Y34" s="68"/>
      <c r="Z34" s="6"/>
      <c r="AA34" s="42"/>
      <c r="AC34" s="81">
        <f t="shared" si="5"/>
      </c>
      <c r="AD34" s="81">
        <f t="shared" si="6"/>
      </c>
    </row>
    <row r="35" spans="1:30" s="81" customFormat="1" ht="22.5" customHeight="1">
      <c r="A35" s="11">
        <v>23</v>
      </c>
      <c r="B35" s="24">
        <f t="shared" si="0"/>
      </c>
      <c r="C35" s="57"/>
      <c r="D35" s="24">
        <f t="shared" si="7"/>
      </c>
      <c r="E35" s="57"/>
      <c r="F35" s="98"/>
      <c r="G35" s="99"/>
      <c r="H35" s="100"/>
      <c r="I35" s="24">
        <f t="shared" si="1"/>
      </c>
      <c r="J35" s="57">
        <f t="shared" si="2"/>
      </c>
      <c r="K35" s="58"/>
      <c r="L35" s="59"/>
      <c r="M35" s="69">
        <f t="shared" si="3"/>
      </c>
      <c r="N35" s="93">
        <f t="shared" si="4"/>
      </c>
      <c r="O35" s="171">
        <f t="shared" si="8"/>
      </c>
      <c r="P35" s="172"/>
      <c r="Q35" s="68"/>
      <c r="R35" s="6"/>
      <c r="S35" s="42"/>
      <c r="T35" s="67">
        <f t="shared" si="9"/>
      </c>
      <c r="U35" s="68"/>
      <c r="V35" s="6"/>
      <c r="W35" s="42"/>
      <c r="X35" s="67">
        <f t="shared" si="10"/>
      </c>
      <c r="Y35" s="68"/>
      <c r="Z35" s="6"/>
      <c r="AA35" s="42"/>
      <c r="AC35" s="81">
        <f t="shared" si="5"/>
      </c>
      <c r="AD35" s="81">
        <f t="shared" si="6"/>
      </c>
    </row>
    <row r="36" spans="1:30" s="81" customFormat="1" ht="22.5" customHeight="1">
      <c r="A36" s="11">
        <v>24</v>
      </c>
      <c r="B36" s="24">
        <f t="shared" si="0"/>
      </c>
      <c r="C36" s="57"/>
      <c r="D36" s="24">
        <f t="shared" si="7"/>
      </c>
      <c r="E36" s="57"/>
      <c r="F36" s="98"/>
      <c r="G36" s="99"/>
      <c r="H36" s="100"/>
      <c r="I36" s="24">
        <f t="shared" si="1"/>
      </c>
      <c r="J36" s="57">
        <f t="shared" si="2"/>
      </c>
      <c r="K36" s="58"/>
      <c r="L36" s="59"/>
      <c r="M36" s="69">
        <f t="shared" si="3"/>
      </c>
      <c r="N36" s="93">
        <f t="shared" si="4"/>
      </c>
      <c r="O36" s="171">
        <f t="shared" si="8"/>
      </c>
      <c r="P36" s="172"/>
      <c r="Q36" s="68"/>
      <c r="R36" s="6"/>
      <c r="S36" s="42"/>
      <c r="T36" s="67">
        <f t="shared" si="9"/>
      </c>
      <c r="U36" s="68"/>
      <c r="V36" s="6"/>
      <c r="W36" s="42"/>
      <c r="X36" s="67">
        <f t="shared" si="10"/>
      </c>
      <c r="Y36" s="68"/>
      <c r="Z36" s="6"/>
      <c r="AA36" s="42"/>
      <c r="AC36" s="81">
        <f t="shared" si="5"/>
      </c>
      <c r="AD36" s="81">
        <f t="shared" si="6"/>
      </c>
    </row>
    <row r="37" spans="1:30" s="81" customFormat="1" ht="22.5" customHeight="1">
      <c r="A37" s="11">
        <v>25</v>
      </c>
      <c r="B37" s="24">
        <f t="shared" si="0"/>
      </c>
      <c r="C37" s="57"/>
      <c r="D37" s="24">
        <f t="shared" si="7"/>
      </c>
      <c r="E37" s="57"/>
      <c r="F37" s="98"/>
      <c r="G37" s="99"/>
      <c r="H37" s="100"/>
      <c r="I37" s="24">
        <f t="shared" si="1"/>
      </c>
      <c r="J37" s="57">
        <f t="shared" si="2"/>
      </c>
      <c r="K37" s="58"/>
      <c r="L37" s="59"/>
      <c r="M37" s="69">
        <f t="shared" si="3"/>
      </c>
      <c r="N37" s="93">
        <f t="shared" si="4"/>
      </c>
      <c r="O37" s="171">
        <f t="shared" si="8"/>
      </c>
      <c r="P37" s="172"/>
      <c r="Q37" s="68"/>
      <c r="R37" s="6"/>
      <c r="S37" s="42"/>
      <c r="T37" s="67">
        <f t="shared" si="9"/>
      </c>
      <c r="U37" s="68"/>
      <c r="V37" s="6"/>
      <c r="W37" s="42"/>
      <c r="X37" s="67">
        <f t="shared" si="10"/>
      </c>
      <c r="Y37" s="68"/>
      <c r="Z37" s="6"/>
      <c r="AA37" s="42"/>
      <c r="AC37" s="81">
        <f t="shared" si="5"/>
      </c>
      <c r="AD37" s="81">
        <f t="shared" si="6"/>
      </c>
    </row>
    <row r="38" spans="1:30" s="81" customFormat="1" ht="22.5" customHeight="1">
      <c r="A38" s="11">
        <v>26</v>
      </c>
      <c r="B38" s="24">
        <f t="shared" si="0"/>
      </c>
      <c r="C38" s="57"/>
      <c r="D38" s="24">
        <f t="shared" si="7"/>
      </c>
      <c r="E38" s="57"/>
      <c r="F38" s="98"/>
      <c r="G38" s="99"/>
      <c r="H38" s="100"/>
      <c r="I38" s="24">
        <f t="shared" si="1"/>
      </c>
      <c r="J38" s="57">
        <f t="shared" si="2"/>
      </c>
      <c r="K38" s="58"/>
      <c r="L38" s="59"/>
      <c r="M38" s="69">
        <f t="shared" si="3"/>
      </c>
      <c r="N38" s="93">
        <f t="shared" si="4"/>
      </c>
      <c r="O38" s="171">
        <f t="shared" si="8"/>
      </c>
      <c r="P38" s="172"/>
      <c r="Q38" s="68"/>
      <c r="R38" s="6"/>
      <c r="S38" s="42"/>
      <c r="T38" s="67">
        <f t="shared" si="9"/>
      </c>
      <c r="U38" s="68"/>
      <c r="V38" s="6"/>
      <c r="W38" s="42"/>
      <c r="X38" s="67">
        <f t="shared" si="10"/>
      </c>
      <c r="Y38" s="68"/>
      <c r="Z38" s="6"/>
      <c r="AA38" s="42"/>
      <c r="AC38" s="81">
        <f t="shared" si="5"/>
      </c>
      <c r="AD38" s="81">
        <f t="shared" si="6"/>
      </c>
    </row>
    <row r="39" spans="1:30" s="81" customFormat="1" ht="22.5" customHeight="1">
      <c r="A39" s="11">
        <v>27</v>
      </c>
      <c r="B39" s="24">
        <f t="shared" si="0"/>
      </c>
      <c r="C39" s="57"/>
      <c r="D39" s="24">
        <f t="shared" si="7"/>
      </c>
      <c r="E39" s="57"/>
      <c r="F39" s="98"/>
      <c r="G39" s="99"/>
      <c r="H39" s="100"/>
      <c r="I39" s="24">
        <f t="shared" si="1"/>
      </c>
      <c r="J39" s="57">
        <f t="shared" si="2"/>
      </c>
      <c r="K39" s="58"/>
      <c r="L39" s="59"/>
      <c r="M39" s="69">
        <f t="shared" si="3"/>
      </c>
      <c r="N39" s="93">
        <f t="shared" si="4"/>
      </c>
      <c r="O39" s="171">
        <f t="shared" si="8"/>
      </c>
      <c r="P39" s="172"/>
      <c r="Q39" s="68"/>
      <c r="R39" s="6"/>
      <c r="S39" s="42"/>
      <c r="T39" s="67">
        <f t="shared" si="9"/>
      </c>
      <c r="U39" s="68"/>
      <c r="V39" s="6"/>
      <c r="W39" s="42"/>
      <c r="X39" s="67">
        <f t="shared" si="10"/>
      </c>
      <c r="Y39" s="68"/>
      <c r="Z39" s="6"/>
      <c r="AA39" s="42"/>
      <c r="AC39" s="81">
        <f t="shared" si="5"/>
      </c>
      <c r="AD39" s="81">
        <f t="shared" si="6"/>
      </c>
    </row>
    <row r="40" spans="1:30" s="81" customFormat="1" ht="22.5" customHeight="1">
      <c r="A40" s="11">
        <v>28</v>
      </c>
      <c r="B40" s="24">
        <f t="shared" si="0"/>
      </c>
      <c r="C40" s="57"/>
      <c r="D40" s="24">
        <f t="shared" si="7"/>
      </c>
      <c r="E40" s="57"/>
      <c r="F40" s="98"/>
      <c r="G40" s="99"/>
      <c r="H40" s="100"/>
      <c r="I40" s="24">
        <f t="shared" si="1"/>
      </c>
      <c r="J40" s="57">
        <f t="shared" si="2"/>
      </c>
      <c r="K40" s="58"/>
      <c r="L40" s="59"/>
      <c r="M40" s="69">
        <f t="shared" si="3"/>
      </c>
      <c r="N40" s="93">
        <f t="shared" si="4"/>
      </c>
      <c r="O40" s="171">
        <f t="shared" si="8"/>
      </c>
      <c r="P40" s="172"/>
      <c r="Q40" s="68"/>
      <c r="R40" s="6"/>
      <c r="S40" s="42"/>
      <c r="T40" s="67">
        <f t="shared" si="9"/>
      </c>
      <c r="U40" s="68"/>
      <c r="V40" s="6"/>
      <c r="W40" s="42"/>
      <c r="X40" s="67">
        <f t="shared" si="10"/>
      </c>
      <c r="Y40" s="68"/>
      <c r="Z40" s="6"/>
      <c r="AA40" s="42"/>
      <c r="AC40" s="81">
        <f t="shared" si="5"/>
      </c>
      <c r="AD40" s="81">
        <f t="shared" si="6"/>
      </c>
    </row>
    <row r="41" spans="1:30" s="81" customFormat="1" ht="22.5" customHeight="1">
      <c r="A41" s="11">
        <v>29</v>
      </c>
      <c r="B41" s="24">
        <f t="shared" si="0"/>
      </c>
      <c r="C41" s="57"/>
      <c r="D41" s="24">
        <f t="shared" si="7"/>
      </c>
      <c r="E41" s="57"/>
      <c r="F41" s="98"/>
      <c r="G41" s="99"/>
      <c r="H41" s="100"/>
      <c r="I41" s="24">
        <f t="shared" si="1"/>
      </c>
      <c r="J41" s="57">
        <f t="shared" si="2"/>
      </c>
      <c r="K41" s="58"/>
      <c r="L41" s="59"/>
      <c r="M41" s="69">
        <f t="shared" si="3"/>
      </c>
      <c r="N41" s="93">
        <f t="shared" si="4"/>
      </c>
      <c r="O41" s="171">
        <f t="shared" si="8"/>
      </c>
      <c r="P41" s="172"/>
      <c r="Q41" s="68"/>
      <c r="R41" s="6"/>
      <c r="S41" s="42"/>
      <c r="T41" s="67">
        <f t="shared" si="9"/>
      </c>
      <c r="U41" s="68"/>
      <c r="V41" s="6"/>
      <c r="W41" s="42"/>
      <c r="X41" s="67">
        <f t="shared" si="10"/>
      </c>
      <c r="Y41" s="68"/>
      <c r="Z41" s="6"/>
      <c r="AA41" s="42"/>
      <c r="AC41" s="81">
        <f t="shared" si="5"/>
      </c>
      <c r="AD41" s="81">
        <f t="shared" si="6"/>
      </c>
    </row>
    <row r="42" spans="1:30" s="81" customFormat="1" ht="22.5" customHeight="1">
      <c r="A42" s="11">
        <v>30</v>
      </c>
      <c r="B42" s="24">
        <f t="shared" si="0"/>
      </c>
      <c r="C42" s="57"/>
      <c r="D42" s="24">
        <f t="shared" si="7"/>
      </c>
      <c r="E42" s="57"/>
      <c r="F42" s="98"/>
      <c r="G42" s="99"/>
      <c r="H42" s="100"/>
      <c r="I42" s="24">
        <f t="shared" si="1"/>
      </c>
      <c r="J42" s="57">
        <f t="shared" si="2"/>
      </c>
      <c r="K42" s="58"/>
      <c r="L42" s="59"/>
      <c r="M42" s="69">
        <f t="shared" si="3"/>
      </c>
      <c r="N42" s="93">
        <f t="shared" si="4"/>
      </c>
      <c r="O42" s="171">
        <f t="shared" si="8"/>
      </c>
      <c r="P42" s="172"/>
      <c r="Q42" s="68"/>
      <c r="R42" s="6"/>
      <c r="S42" s="42"/>
      <c r="T42" s="67">
        <f t="shared" si="9"/>
      </c>
      <c r="U42" s="68"/>
      <c r="V42" s="6"/>
      <c r="W42" s="42"/>
      <c r="X42" s="67">
        <f t="shared" si="10"/>
      </c>
      <c r="Y42" s="68"/>
      <c r="Z42" s="6"/>
      <c r="AA42" s="42"/>
      <c r="AC42" s="81">
        <f t="shared" si="5"/>
      </c>
      <c r="AD42" s="81">
        <f t="shared" si="6"/>
      </c>
    </row>
    <row r="43" spans="1:30" s="81" customFormat="1" ht="22.5" customHeight="1">
      <c r="A43" s="11">
        <v>31</v>
      </c>
      <c r="B43" s="24">
        <f t="shared" si="0"/>
      </c>
      <c r="C43" s="57"/>
      <c r="D43" s="24">
        <f t="shared" si="7"/>
      </c>
      <c r="E43" s="57"/>
      <c r="F43" s="98"/>
      <c r="G43" s="99"/>
      <c r="H43" s="100"/>
      <c r="I43" s="24">
        <f t="shared" si="1"/>
      </c>
      <c r="J43" s="57">
        <f t="shared" si="2"/>
      </c>
      <c r="K43" s="58"/>
      <c r="L43" s="59"/>
      <c r="M43" s="69">
        <f t="shared" si="3"/>
      </c>
      <c r="N43" s="93">
        <f t="shared" si="4"/>
      </c>
      <c r="O43" s="171">
        <f t="shared" si="8"/>
      </c>
      <c r="P43" s="172"/>
      <c r="Q43" s="68"/>
      <c r="R43" s="6"/>
      <c r="S43" s="42"/>
      <c r="T43" s="67">
        <f t="shared" si="9"/>
      </c>
      <c r="U43" s="68"/>
      <c r="V43" s="6"/>
      <c r="W43" s="42"/>
      <c r="X43" s="67">
        <f t="shared" si="10"/>
      </c>
      <c r="Y43" s="68"/>
      <c r="Z43" s="6"/>
      <c r="AA43" s="42"/>
      <c r="AC43" s="81">
        <f t="shared" si="5"/>
      </c>
      <c r="AD43" s="81">
        <f t="shared" si="6"/>
      </c>
    </row>
    <row r="44" spans="1:30" s="81" customFormat="1" ht="22.5" customHeight="1">
      <c r="A44" s="11">
        <v>32</v>
      </c>
      <c r="B44" s="24">
        <f t="shared" si="0"/>
      </c>
      <c r="C44" s="57"/>
      <c r="D44" s="24">
        <f t="shared" si="7"/>
      </c>
      <c r="E44" s="57"/>
      <c r="F44" s="98"/>
      <c r="G44" s="99"/>
      <c r="H44" s="100"/>
      <c r="I44" s="24">
        <f t="shared" si="1"/>
      </c>
      <c r="J44" s="57">
        <f t="shared" si="2"/>
      </c>
      <c r="K44" s="58"/>
      <c r="L44" s="59"/>
      <c r="M44" s="69">
        <f t="shared" si="3"/>
      </c>
      <c r="N44" s="93">
        <f t="shared" si="4"/>
      </c>
      <c r="O44" s="171">
        <f t="shared" si="8"/>
      </c>
      <c r="P44" s="172"/>
      <c r="Q44" s="68"/>
      <c r="R44" s="6"/>
      <c r="S44" s="42"/>
      <c r="T44" s="67">
        <f t="shared" si="9"/>
      </c>
      <c r="U44" s="68"/>
      <c r="V44" s="6"/>
      <c r="W44" s="42"/>
      <c r="X44" s="67">
        <f t="shared" si="10"/>
      </c>
      <c r="Y44" s="68"/>
      <c r="Z44" s="6"/>
      <c r="AA44" s="42"/>
      <c r="AC44" s="81">
        <f t="shared" si="5"/>
      </c>
      <c r="AD44" s="81">
        <f t="shared" si="6"/>
      </c>
    </row>
    <row r="45" spans="1:30" s="81" customFormat="1" ht="22.5" customHeight="1">
      <c r="A45" s="11">
        <v>33</v>
      </c>
      <c r="B45" s="24">
        <f aca="true" t="shared" si="11" ref="B45:B76">IF(E45="","",+D45*100000000+M45*1000000+C45*10)</f>
      </c>
      <c r="C45" s="57"/>
      <c r="D45" s="24">
        <f t="shared" si="7"/>
      </c>
      <c r="E45" s="57"/>
      <c r="F45" s="98"/>
      <c r="G45" s="99"/>
      <c r="H45" s="100"/>
      <c r="I45" s="24">
        <f aca="true" t="shared" si="12" ref="I45:I76">IF(E45="","",$J$3)</f>
      </c>
      <c r="J45" s="57">
        <f aca="true" t="shared" si="13" ref="J45:J76">IF(E45="","",$E$3)</f>
      </c>
      <c r="K45" s="58"/>
      <c r="L45" s="59"/>
      <c r="M45" s="69">
        <f aca="true" t="shared" si="14" ref="M45:M76">IF(E45="","",VLOOKUP(N45,$AF$88:$AG$134,2,FALSE))</f>
      </c>
      <c r="N45" s="93">
        <f aca="true" t="shared" si="15" ref="N45:N76">IF(E45="","",$B$3)</f>
      </c>
      <c r="O45" s="171">
        <f t="shared" si="8"/>
      </c>
      <c r="P45" s="172"/>
      <c r="Q45" s="68"/>
      <c r="R45" s="6"/>
      <c r="S45" s="42"/>
      <c r="T45" s="67">
        <f t="shared" si="9"/>
      </c>
      <c r="U45" s="68"/>
      <c r="V45" s="6"/>
      <c r="W45" s="42"/>
      <c r="X45" s="67">
        <f t="shared" si="10"/>
      </c>
      <c r="Y45" s="68"/>
      <c r="Z45" s="6"/>
      <c r="AA45" s="42"/>
      <c r="AC45" s="81">
        <f aca="true" t="shared" si="16" ref="AC45:AC76">IF(D45=1,COUNTA(Q45,U45,Y45),"")</f>
      </c>
      <c r="AD45" s="81">
        <f aca="true" t="shared" si="17" ref="AD45:AD76">IF(D45=2,COUNTA(Q45,U45,Y45),"")</f>
      </c>
    </row>
    <row r="46" spans="1:30" s="81" customFormat="1" ht="22.5" customHeight="1">
      <c r="A46" s="11">
        <v>34</v>
      </c>
      <c r="B46" s="24">
        <f t="shared" si="11"/>
      </c>
      <c r="C46" s="57"/>
      <c r="D46" s="24">
        <f t="shared" si="7"/>
      </c>
      <c r="E46" s="57"/>
      <c r="F46" s="98"/>
      <c r="G46" s="99"/>
      <c r="H46" s="100"/>
      <c r="I46" s="24">
        <f t="shared" si="12"/>
      </c>
      <c r="J46" s="57">
        <f t="shared" si="13"/>
      </c>
      <c r="K46" s="58"/>
      <c r="L46" s="59"/>
      <c r="M46" s="69">
        <f t="shared" si="14"/>
      </c>
      <c r="N46" s="93">
        <f t="shared" si="15"/>
      </c>
      <c r="O46" s="171">
        <f t="shared" si="8"/>
      </c>
      <c r="P46" s="172"/>
      <c r="Q46" s="68"/>
      <c r="R46" s="6"/>
      <c r="S46" s="42"/>
      <c r="T46" s="67">
        <f t="shared" si="9"/>
      </c>
      <c r="U46" s="68"/>
      <c r="V46" s="6"/>
      <c r="W46" s="42"/>
      <c r="X46" s="67">
        <f t="shared" si="10"/>
      </c>
      <c r="Y46" s="68"/>
      <c r="Z46" s="6"/>
      <c r="AA46" s="42"/>
      <c r="AC46" s="81">
        <f t="shared" si="16"/>
      </c>
      <c r="AD46" s="81">
        <f t="shared" si="17"/>
      </c>
    </row>
    <row r="47" spans="1:30" s="81" customFormat="1" ht="22.5" customHeight="1">
      <c r="A47" s="11">
        <v>35</v>
      </c>
      <c r="B47" s="24">
        <f t="shared" si="11"/>
      </c>
      <c r="C47" s="57"/>
      <c r="D47" s="24">
        <f t="shared" si="7"/>
      </c>
      <c r="E47" s="57"/>
      <c r="F47" s="98"/>
      <c r="G47" s="99"/>
      <c r="H47" s="100"/>
      <c r="I47" s="24">
        <f t="shared" si="12"/>
      </c>
      <c r="J47" s="57">
        <f t="shared" si="13"/>
      </c>
      <c r="K47" s="58"/>
      <c r="L47" s="59"/>
      <c r="M47" s="69">
        <f t="shared" si="14"/>
      </c>
      <c r="N47" s="93">
        <f t="shared" si="15"/>
      </c>
      <c r="O47" s="171">
        <f t="shared" si="8"/>
      </c>
      <c r="P47" s="172"/>
      <c r="Q47" s="68"/>
      <c r="R47" s="6"/>
      <c r="S47" s="42"/>
      <c r="T47" s="67">
        <f t="shared" si="9"/>
      </c>
      <c r="U47" s="68"/>
      <c r="V47" s="6"/>
      <c r="W47" s="42"/>
      <c r="X47" s="67">
        <f t="shared" si="10"/>
      </c>
      <c r="Y47" s="68"/>
      <c r="Z47" s="6"/>
      <c r="AA47" s="42"/>
      <c r="AC47" s="81">
        <f t="shared" si="16"/>
      </c>
      <c r="AD47" s="81">
        <f t="shared" si="17"/>
      </c>
    </row>
    <row r="48" spans="1:30" s="81" customFormat="1" ht="22.5" customHeight="1">
      <c r="A48" s="11">
        <v>36</v>
      </c>
      <c r="B48" s="24">
        <f t="shared" si="11"/>
      </c>
      <c r="C48" s="57"/>
      <c r="D48" s="24">
        <f t="shared" si="7"/>
      </c>
      <c r="E48" s="57"/>
      <c r="F48" s="98"/>
      <c r="G48" s="99"/>
      <c r="H48" s="100"/>
      <c r="I48" s="24">
        <f t="shared" si="12"/>
      </c>
      <c r="J48" s="57">
        <f t="shared" si="13"/>
      </c>
      <c r="K48" s="58"/>
      <c r="L48" s="59"/>
      <c r="M48" s="69">
        <f t="shared" si="14"/>
      </c>
      <c r="N48" s="93">
        <f t="shared" si="15"/>
      </c>
      <c r="O48" s="171">
        <f t="shared" si="8"/>
      </c>
      <c r="P48" s="172"/>
      <c r="Q48" s="68"/>
      <c r="R48" s="6"/>
      <c r="S48" s="42"/>
      <c r="T48" s="67">
        <f t="shared" si="9"/>
      </c>
      <c r="U48" s="68"/>
      <c r="V48" s="6"/>
      <c r="W48" s="42"/>
      <c r="X48" s="67">
        <f t="shared" si="10"/>
      </c>
      <c r="Y48" s="68"/>
      <c r="Z48" s="6"/>
      <c r="AA48" s="42"/>
      <c r="AC48" s="81">
        <f t="shared" si="16"/>
      </c>
      <c r="AD48" s="81">
        <f t="shared" si="17"/>
      </c>
    </row>
    <row r="49" spans="1:30" s="81" customFormat="1" ht="22.5" customHeight="1">
      <c r="A49" s="11">
        <v>37</v>
      </c>
      <c r="B49" s="24">
        <f t="shared" si="11"/>
      </c>
      <c r="C49" s="57"/>
      <c r="D49" s="24">
        <f t="shared" si="7"/>
      </c>
      <c r="E49" s="57"/>
      <c r="F49" s="98"/>
      <c r="G49" s="99"/>
      <c r="H49" s="100"/>
      <c r="I49" s="24">
        <f t="shared" si="12"/>
      </c>
      <c r="J49" s="57">
        <f t="shared" si="13"/>
      </c>
      <c r="K49" s="58"/>
      <c r="L49" s="59"/>
      <c r="M49" s="69">
        <f t="shared" si="14"/>
      </c>
      <c r="N49" s="93">
        <f t="shared" si="15"/>
      </c>
      <c r="O49" s="171">
        <f t="shared" si="8"/>
      </c>
      <c r="P49" s="172"/>
      <c r="Q49" s="68"/>
      <c r="R49" s="6"/>
      <c r="S49" s="42"/>
      <c r="T49" s="67">
        <f t="shared" si="9"/>
      </c>
      <c r="U49" s="68"/>
      <c r="V49" s="6"/>
      <c r="W49" s="42"/>
      <c r="X49" s="67">
        <f t="shared" si="10"/>
      </c>
      <c r="Y49" s="68"/>
      <c r="Z49" s="6"/>
      <c r="AA49" s="42"/>
      <c r="AC49" s="81">
        <f t="shared" si="16"/>
      </c>
      <c r="AD49" s="81">
        <f t="shared" si="17"/>
      </c>
    </row>
    <row r="50" spans="1:30" s="81" customFormat="1" ht="22.5" customHeight="1">
      <c r="A50" s="11">
        <v>38</v>
      </c>
      <c r="B50" s="24">
        <f t="shared" si="11"/>
      </c>
      <c r="C50" s="57"/>
      <c r="D50" s="24">
        <f t="shared" si="7"/>
      </c>
      <c r="E50" s="57"/>
      <c r="F50" s="98"/>
      <c r="G50" s="99"/>
      <c r="H50" s="100"/>
      <c r="I50" s="24">
        <f t="shared" si="12"/>
      </c>
      <c r="J50" s="57">
        <f t="shared" si="13"/>
      </c>
      <c r="K50" s="58"/>
      <c r="L50" s="59"/>
      <c r="M50" s="69">
        <f t="shared" si="14"/>
      </c>
      <c r="N50" s="93">
        <f t="shared" si="15"/>
      </c>
      <c r="O50" s="171">
        <f t="shared" si="8"/>
      </c>
      <c r="P50" s="172"/>
      <c r="Q50" s="68"/>
      <c r="R50" s="6"/>
      <c r="S50" s="42"/>
      <c r="T50" s="67">
        <f t="shared" si="9"/>
      </c>
      <c r="U50" s="68"/>
      <c r="V50" s="6"/>
      <c r="W50" s="42"/>
      <c r="X50" s="67">
        <f t="shared" si="10"/>
      </c>
      <c r="Y50" s="68"/>
      <c r="Z50" s="6"/>
      <c r="AA50" s="42"/>
      <c r="AC50" s="81">
        <f t="shared" si="16"/>
      </c>
      <c r="AD50" s="81">
        <f t="shared" si="17"/>
      </c>
    </row>
    <row r="51" spans="1:30" s="81" customFormat="1" ht="22.5" customHeight="1">
      <c r="A51" s="11">
        <v>39</v>
      </c>
      <c r="B51" s="24">
        <f t="shared" si="11"/>
      </c>
      <c r="C51" s="57"/>
      <c r="D51" s="24">
        <f t="shared" si="7"/>
      </c>
      <c r="E51" s="57"/>
      <c r="F51" s="98"/>
      <c r="G51" s="99"/>
      <c r="H51" s="100"/>
      <c r="I51" s="24">
        <f t="shared" si="12"/>
      </c>
      <c r="J51" s="57">
        <f t="shared" si="13"/>
      </c>
      <c r="K51" s="58"/>
      <c r="L51" s="59"/>
      <c r="M51" s="69">
        <f t="shared" si="14"/>
      </c>
      <c r="N51" s="93">
        <f t="shared" si="15"/>
      </c>
      <c r="O51" s="171">
        <f t="shared" si="8"/>
      </c>
      <c r="P51" s="172"/>
      <c r="Q51" s="68"/>
      <c r="R51" s="6"/>
      <c r="S51" s="42"/>
      <c r="T51" s="67">
        <f t="shared" si="9"/>
      </c>
      <c r="U51" s="68"/>
      <c r="V51" s="6"/>
      <c r="W51" s="42"/>
      <c r="X51" s="67">
        <f t="shared" si="10"/>
      </c>
      <c r="Y51" s="68"/>
      <c r="Z51" s="6"/>
      <c r="AA51" s="42"/>
      <c r="AC51" s="81">
        <f t="shared" si="16"/>
      </c>
      <c r="AD51" s="81">
        <f t="shared" si="17"/>
      </c>
    </row>
    <row r="52" spans="1:30" s="81" customFormat="1" ht="22.5" customHeight="1">
      <c r="A52" s="11">
        <v>40</v>
      </c>
      <c r="B52" s="24">
        <f t="shared" si="11"/>
      </c>
      <c r="C52" s="57"/>
      <c r="D52" s="24">
        <f t="shared" si="7"/>
      </c>
      <c r="E52" s="57"/>
      <c r="F52" s="98"/>
      <c r="G52" s="99"/>
      <c r="H52" s="100"/>
      <c r="I52" s="24">
        <f t="shared" si="12"/>
      </c>
      <c r="J52" s="57">
        <f t="shared" si="13"/>
      </c>
      <c r="K52" s="58"/>
      <c r="L52" s="59"/>
      <c r="M52" s="69">
        <f t="shared" si="14"/>
      </c>
      <c r="N52" s="93">
        <f t="shared" si="15"/>
      </c>
      <c r="O52" s="171">
        <f t="shared" si="8"/>
      </c>
      <c r="P52" s="172"/>
      <c r="Q52" s="68"/>
      <c r="R52" s="6"/>
      <c r="S52" s="42"/>
      <c r="T52" s="67">
        <f t="shared" si="9"/>
      </c>
      <c r="U52" s="68"/>
      <c r="V52" s="6"/>
      <c r="W52" s="42"/>
      <c r="X52" s="67">
        <f t="shared" si="10"/>
      </c>
      <c r="Y52" s="68"/>
      <c r="Z52" s="6"/>
      <c r="AA52" s="42"/>
      <c r="AC52" s="81">
        <f t="shared" si="16"/>
      </c>
      <c r="AD52" s="81">
        <f t="shared" si="17"/>
      </c>
    </row>
    <row r="53" spans="1:30" s="81" customFormat="1" ht="22.5" customHeight="1">
      <c r="A53" s="11">
        <v>41</v>
      </c>
      <c r="B53" s="24">
        <f t="shared" si="11"/>
      </c>
      <c r="C53" s="57"/>
      <c r="D53" s="24">
        <f t="shared" si="7"/>
      </c>
      <c r="E53" s="57"/>
      <c r="F53" s="98"/>
      <c r="G53" s="99"/>
      <c r="H53" s="100"/>
      <c r="I53" s="24">
        <f t="shared" si="12"/>
      </c>
      <c r="J53" s="57">
        <f t="shared" si="13"/>
      </c>
      <c r="K53" s="58"/>
      <c r="L53" s="59"/>
      <c r="M53" s="69">
        <f t="shared" si="14"/>
      </c>
      <c r="N53" s="93">
        <f t="shared" si="15"/>
      </c>
      <c r="O53" s="171">
        <f t="shared" si="8"/>
      </c>
      <c r="P53" s="172"/>
      <c r="Q53" s="68"/>
      <c r="R53" s="6"/>
      <c r="S53" s="42"/>
      <c r="T53" s="67">
        <f t="shared" si="9"/>
      </c>
      <c r="U53" s="68"/>
      <c r="V53" s="6"/>
      <c r="W53" s="42"/>
      <c r="X53" s="67">
        <f t="shared" si="10"/>
      </c>
      <c r="Y53" s="68"/>
      <c r="Z53" s="6"/>
      <c r="AA53" s="42"/>
      <c r="AC53" s="81">
        <f t="shared" si="16"/>
      </c>
      <c r="AD53" s="81">
        <f t="shared" si="17"/>
      </c>
    </row>
    <row r="54" spans="1:30" s="81" customFormat="1" ht="22.5" customHeight="1">
      <c r="A54" s="11">
        <v>42</v>
      </c>
      <c r="B54" s="24">
        <f t="shared" si="11"/>
      </c>
      <c r="C54" s="57"/>
      <c r="D54" s="24">
        <f t="shared" si="7"/>
      </c>
      <c r="E54" s="57"/>
      <c r="F54" s="98"/>
      <c r="G54" s="99"/>
      <c r="H54" s="100"/>
      <c r="I54" s="24">
        <f t="shared" si="12"/>
      </c>
      <c r="J54" s="57">
        <f t="shared" si="13"/>
      </c>
      <c r="K54" s="58"/>
      <c r="L54" s="59"/>
      <c r="M54" s="69">
        <f t="shared" si="14"/>
      </c>
      <c r="N54" s="93">
        <f t="shared" si="15"/>
      </c>
      <c r="O54" s="171">
        <f t="shared" si="8"/>
      </c>
      <c r="P54" s="172"/>
      <c r="Q54" s="68"/>
      <c r="R54" s="6"/>
      <c r="S54" s="42"/>
      <c r="T54" s="67">
        <f t="shared" si="9"/>
      </c>
      <c r="U54" s="68"/>
      <c r="V54" s="6"/>
      <c r="W54" s="42"/>
      <c r="X54" s="67">
        <f t="shared" si="10"/>
      </c>
      <c r="Y54" s="68"/>
      <c r="Z54" s="6"/>
      <c r="AA54" s="42"/>
      <c r="AC54" s="81">
        <f t="shared" si="16"/>
      </c>
      <c r="AD54" s="81">
        <f t="shared" si="17"/>
      </c>
    </row>
    <row r="55" spans="1:30" s="81" customFormat="1" ht="22.5" customHeight="1">
      <c r="A55" s="11">
        <v>43</v>
      </c>
      <c r="B55" s="24">
        <f t="shared" si="11"/>
      </c>
      <c r="C55" s="57"/>
      <c r="D55" s="24">
        <f t="shared" si="7"/>
      </c>
      <c r="E55" s="57"/>
      <c r="F55" s="98"/>
      <c r="G55" s="99"/>
      <c r="H55" s="100"/>
      <c r="I55" s="24">
        <f t="shared" si="12"/>
      </c>
      <c r="J55" s="57">
        <f t="shared" si="13"/>
      </c>
      <c r="K55" s="58"/>
      <c r="L55" s="59"/>
      <c r="M55" s="69">
        <f t="shared" si="14"/>
      </c>
      <c r="N55" s="93">
        <f t="shared" si="15"/>
      </c>
      <c r="O55" s="171">
        <f t="shared" si="8"/>
      </c>
      <c r="P55" s="172"/>
      <c r="Q55" s="68"/>
      <c r="R55" s="6"/>
      <c r="S55" s="42"/>
      <c r="T55" s="67">
        <f t="shared" si="9"/>
      </c>
      <c r="U55" s="68"/>
      <c r="V55" s="6"/>
      <c r="W55" s="42"/>
      <c r="X55" s="67">
        <f t="shared" si="10"/>
      </c>
      <c r="Y55" s="68"/>
      <c r="Z55" s="6"/>
      <c r="AA55" s="42"/>
      <c r="AC55" s="81">
        <f t="shared" si="16"/>
      </c>
      <c r="AD55" s="81">
        <f t="shared" si="17"/>
      </c>
    </row>
    <row r="56" spans="1:30" s="81" customFormat="1" ht="22.5" customHeight="1">
      <c r="A56" s="11">
        <v>44</v>
      </c>
      <c r="B56" s="24">
        <f t="shared" si="11"/>
      </c>
      <c r="C56" s="57"/>
      <c r="D56" s="24">
        <f t="shared" si="7"/>
      </c>
      <c r="E56" s="57"/>
      <c r="F56" s="98"/>
      <c r="G56" s="99"/>
      <c r="H56" s="100"/>
      <c r="I56" s="24">
        <f t="shared" si="12"/>
      </c>
      <c r="J56" s="57">
        <f t="shared" si="13"/>
      </c>
      <c r="K56" s="58"/>
      <c r="L56" s="59"/>
      <c r="M56" s="69">
        <f t="shared" si="14"/>
      </c>
      <c r="N56" s="93">
        <f t="shared" si="15"/>
      </c>
      <c r="O56" s="171">
        <f t="shared" si="8"/>
      </c>
      <c r="P56" s="172"/>
      <c r="Q56" s="68"/>
      <c r="R56" s="6"/>
      <c r="S56" s="42"/>
      <c r="T56" s="67">
        <f t="shared" si="9"/>
      </c>
      <c r="U56" s="68"/>
      <c r="V56" s="6"/>
      <c r="W56" s="42"/>
      <c r="X56" s="67">
        <f t="shared" si="10"/>
      </c>
      <c r="Y56" s="68"/>
      <c r="Z56" s="6"/>
      <c r="AA56" s="42"/>
      <c r="AC56" s="81">
        <f t="shared" si="16"/>
      </c>
      <c r="AD56" s="81">
        <f t="shared" si="17"/>
      </c>
    </row>
    <row r="57" spans="1:30" s="81" customFormat="1" ht="22.5" customHeight="1">
      <c r="A57" s="11">
        <v>45</v>
      </c>
      <c r="B57" s="24">
        <f t="shared" si="11"/>
      </c>
      <c r="C57" s="57"/>
      <c r="D57" s="24">
        <f t="shared" si="7"/>
      </c>
      <c r="E57" s="57"/>
      <c r="F57" s="98"/>
      <c r="G57" s="99"/>
      <c r="H57" s="100"/>
      <c r="I57" s="24">
        <f t="shared" si="12"/>
      </c>
      <c r="J57" s="57">
        <f t="shared" si="13"/>
      </c>
      <c r="K57" s="58"/>
      <c r="L57" s="59"/>
      <c r="M57" s="69">
        <f t="shared" si="14"/>
      </c>
      <c r="N57" s="93">
        <f t="shared" si="15"/>
      </c>
      <c r="O57" s="171">
        <f t="shared" si="8"/>
      </c>
      <c r="P57" s="172"/>
      <c r="Q57" s="68"/>
      <c r="R57" s="6"/>
      <c r="S57" s="42"/>
      <c r="T57" s="67">
        <f t="shared" si="9"/>
      </c>
      <c r="U57" s="68"/>
      <c r="V57" s="6"/>
      <c r="W57" s="42"/>
      <c r="X57" s="67">
        <f t="shared" si="10"/>
      </c>
      <c r="Y57" s="68"/>
      <c r="Z57" s="6"/>
      <c r="AA57" s="42"/>
      <c r="AC57" s="81">
        <f t="shared" si="16"/>
      </c>
      <c r="AD57" s="81">
        <f t="shared" si="17"/>
      </c>
    </row>
    <row r="58" spans="1:30" s="81" customFormat="1" ht="22.5" customHeight="1">
      <c r="A58" s="11">
        <v>46</v>
      </c>
      <c r="B58" s="24">
        <f t="shared" si="11"/>
      </c>
      <c r="C58" s="57"/>
      <c r="D58" s="24">
        <f aca="true" t="shared" si="18" ref="D58:D87">IF(E58="男",1,IF(E58="女",2,""))</f>
      </c>
      <c r="E58" s="57"/>
      <c r="F58" s="98"/>
      <c r="G58" s="99"/>
      <c r="H58" s="100"/>
      <c r="I58" s="24">
        <f t="shared" si="12"/>
      </c>
      <c r="J58" s="57">
        <f t="shared" si="13"/>
      </c>
      <c r="K58" s="58"/>
      <c r="L58" s="59"/>
      <c r="M58" s="69">
        <f t="shared" si="14"/>
      </c>
      <c r="N58" s="93">
        <f t="shared" si="15"/>
      </c>
      <c r="O58" s="171">
        <f t="shared" si="8"/>
      </c>
      <c r="P58" s="172"/>
      <c r="Q58" s="68"/>
      <c r="R58" s="6"/>
      <c r="S58" s="42"/>
      <c r="T58" s="67">
        <f t="shared" si="9"/>
      </c>
      <c r="U58" s="68"/>
      <c r="V58" s="6"/>
      <c r="W58" s="42"/>
      <c r="X58" s="67">
        <f t="shared" si="10"/>
      </c>
      <c r="Y58" s="68"/>
      <c r="Z58" s="6"/>
      <c r="AA58" s="42"/>
      <c r="AC58" s="81">
        <f t="shared" si="16"/>
      </c>
      <c r="AD58" s="81">
        <f t="shared" si="17"/>
      </c>
    </row>
    <row r="59" spans="1:30" s="81" customFormat="1" ht="22.5" customHeight="1">
      <c r="A59" s="11">
        <v>47</v>
      </c>
      <c r="B59" s="24">
        <f t="shared" si="11"/>
      </c>
      <c r="C59" s="57"/>
      <c r="D59" s="24">
        <f t="shared" si="18"/>
      </c>
      <c r="E59" s="57"/>
      <c r="F59" s="98"/>
      <c r="G59" s="99"/>
      <c r="H59" s="100"/>
      <c r="I59" s="24">
        <f t="shared" si="12"/>
      </c>
      <c r="J59" s="57">
        <f t="shared" si="13"/>
      </c>
      <c r="K59" s="58"/>
      <c r="L59" s="59"/>
      <c r="M59" s="69">
        <f t="shared" si="14"/>
      </c>
      <c r="N59" s="93">
        <f t="shared" si="15"/>
      </c>
      <c r="O59" s="171">
        <f t="shared" si="8"/>
      </c>
      <c r="P59" s="172"/>
      <c r="Q59" s="68"/>
      <c r="R59" s="6"/>
      <c r="S59" s="42"/>
      <c r="T59" s="67">
        <f t="shared" si="9"/>
      </c>
      <c r="U59" s="68"/>
      <c r="V59" s="6"/>
      <c r="W59" s="42"/>
      <c r="X59" s="67">
        <f t="shared" si="10"/>
      </c>
      <c r="Y59" s="68"/>
      <c r="Z59" s="6"/>
      <c r="AA59" s="42"/>
      <c r="AC59" s="81">
        <f t="shared" si="16"/>
      </c>
      <c r="AD59" s="81">
        <f t="shared" si="17"/>
      </c>
    </row>
    <row r="60" spans="1:30" s="81" customFormat="1" ht="22.5" customHeight="1">
      <c r="A60" s="11">
        <v>48</v>
      </c>
      <c r="B60" s="24">
        <f t="shared" si="11"/>
      </c>
      <c r="C60" s="57"/>
      <c r="D60" s="24">
        <f t="shared" si="18"/>
      </c>
      <c r="E60" s="57"/>
      <c r="F60" s="98"/>
      <c r="G60" s="99"/>
      <c r="H60" s="100"/>
      <c r="I60" s="24">
        <f t="shared" si="12"/>
      </c>
      <c r="J60" s="57">
        <f t="shared" si="13"/>
      </c>
      <c r="K60" s="58"/>
      <c r="L60" s="59"/>
      <c r="M60" s="69">
        <f t="shared" si="14"/>
      </c>
      <c r="N60" s="93">
        <f t="shared" si="15"/>
      </c>
      <c r="O60" s="171">
        <f t="shared" si="8"/>
      </c>
      <c r="P60" s="172"/>
      <c r="Q60" s="68"/>
      <c r="R60" s="6"/>
      <c r="S60" s="42"/>
      <c r="T60" s="67">
        <f t="shared" si="9"/>
      </c>
      <c r="U60" s="68"/>
      <c r="V60" s="6"/>
      <c r="W60" s="42"/>
      <c r="X60" s="67">
        <f t="shared" si="10"/>
      </c>
      <c r="Y60" s="68"/>
      <c r="Z60" s="6"/>
      <c r="AA60" s="42"/>
      <c r="AC60" s="81">
        <f t="shared" si="16"/>
      </c>
      <c r="AD60" s="81">
        <f t="shared" si="17"/>
      </c>
    </row>
    <row r="61" spans="1:30" s="81" customFormat="1" ht="22.5" customHeight="1">
      <c r="A61" s="11">
        <v>49</v>
      </c>
      <c r="B61" s="24">
        <f t="shared" si="11"/>
      </c>
      <c r="C61" s="57"/>
      <c r="D61" s="24">
        <f t="shared" si="18"/>
      </c>
      <c r="E61" s="57"/>
      <c r="F61" s="98"/>
      <c r="G61" s="99"/>
      <c r="H61" s="100"/>
      <c r="I61" s="24">
        <f t="shared" si="12"/>
      </c>
      <c r="J61" s="57">
        <f t="shared" si="13"/>
      </c>
      <c r="K61" s="58"/>
      <c r="L61" s="59"/>
      <c r="M61" s="69">
        <f t="shared" si="14"/>
      </c>
      <c r="N61" s="93">
        <f t="shared" si="15"/>
      </c>
      <c r="O61" s="171">
        <f t="shared" si="8"/>
      </c>
      <c r="P61" s="172"/>
      <c r="Q61" s="68"/>
      <c r="R61" s="6"/>
      <c r="S61" s="42"/>
      <c r="T61" s="67">
        <f t="shared" si="9"/>
      </c>
      <c r="U61" s="68"/>
      <c r="V61" s="6"/>
      <c r="W61" s="42"/>
      <c r="X61" s="67">
        <f t="shared" si="10"/>
      </c>
      <c r="Y61" s="68"/>
      <c r="Z61" s="6"/>
      <c r="AA61" s="42"/>
      <c r="AC61" s="81">
        <f t="shared" si="16"/>
      </c>
      <c r="AD61" s="81">
        <f t="shared" si="17"/>
      </c>
    </row>
    <row r="62" spans="1:30" s="81" customFormat="1" ht="22.5" customHeight="1">
      <c r="A62" s="11">
        <v>50</v>
      </c>
      <c r="B62" s="24">
        <f t="shared" si="11"/>
      </c>
      <c r="C62" s="57"/>
      <c r="D62" s="24">
        <f t="shared" si="18"/>
      </c>
      <c r="E62" s="57"/>
      <c r="F62" s="98"/>
      <c r="G62" s="99"/>
      <c r="H62" s="100"/>
      <c r="I62" s="24">
        <f t="shared" si="12"/>
      </c>
      <c r="J62" s="57">
        <f t="shared" si="13"/>
      </c>
      <c r="K62" s="58"/>
      <c r="L62" s="59"/>
      <c r="M62" s="69">
        <f t="shared" si="14"/>
      </c>
      <c r="N62" s="93">
        <f t="shared" si="15"/>
      </c>
      <c r="O62" s="171">
        <f t="shared" si="8"/>
      </c>
      <c r="P62" s="172"/>
      <c r="Q62" s="68"/>
      <c r="R62" s="6"/>
      <c r="S62" s="42"/>
      <c r="T62" s="67">
        <f t="shared" si="9"/>
      </c>
      <c r="U62" s="68"/>
      <c r="V62" s="6"/>
      <c r="W62" s="42"/>
      <c r="X62" s="67">
        <f t="shared" si="10"/>
      </c>
      <c r="Y62" s="68"/>
      <c r="Z62" s="6"/>
      <c r="AA62" s="42"/>
      <c r="AC62" s="81">
        <f t="shared" si="16"/>
      </c>
      <c r="AD62" s="81">
        <f t="shared" si="17"/>
      </c>
    </row>
    <row r="63" spans="1:30" s="81" customFormat="1" ht="22.5" customHeight="1">
      <c r="A63" s="11">
        <v>51</v>
      </c>
      <c r="B63" s="24">
        <f t="shared" si="11"/>
      </c>
      <c r="C63" s="57"/>
      <c r="D63" s="24">
        <f t="shared" si="18"/>
      </c>
      <c r="E63" s="57"/>
      <c r="F63" s="98"/>
      <c r="G63" s="99"/>
      <c r="H63" s="100"/>
      <c r="I63" s="24">
        <f t="shared" si="12"/>
      </c>
      <c r="J63" s="57">
        <f t="shared" si="13"/>
      </c>
      <c r="K63" s="58"/>
      <c r="L63" s="59"/>
      <c r="M63" s="69">
        <f t="shared" si="14"/>
      </c>
      <c r="N63" s="93">
        <f t="shared" si="15"/>
      </c>
      <c r="O63" s="171">
        <f t="shared" si="8"/>
      </c>
      <c r="P63" s="172"/>
      <c r="Q63" s="68"/>
      <c r="R63" s="6"/>
      <c r="S63" s="42"/>
      <c r="T63" s="67">
        <f t="shared" si="9"/>
      </c>
      <c r="U63" s="68"/>
      <c r="V63" s="6"/>
      <c r="W63" s="42"/>
      <c r="X63" s="67">
        <f t="shared" si="10"/>
      </c>
      <c r="Y63" s="68"/>
      <c r="Z63" s="6"/>
      <c r="AA63" s="42"/>
      <c r="AC63" s="81">
        <f t="shared" si="16"/>
      </c>
      <c r="AD63" s="81">
        <f t="shared" si="17"/>
      </c>
    </row>
    <row r="64" spans="1:30" s="81" customFormat="1" ht="22.5" customHeight="1">
      <c r="A64" s="11">
        <v>52</v>
      </c>
      <c r="B64" s="24">
        <f t="shared" si="11"/>
      </c>
      <c r="C64" s="57"/>
      <c r="D64" s="24">
        <f t="shared" si="18"/>
      </c>
      <c r="E64" s="57"/>
      <c r="F64" s="98"/>
      <c r="G64" s="99"/>
      <c r="H64" s="100"/>
      <c r="I64" s="24">
        <f t="shared" si="12"/>
      </c>
      <c r="J64" s="57">
        <f t="shared" si="13"/>
      </c>
      <c r="K64" s="58"/>
      <c r="L64" s="59"/>
      <c r="M64" s="69">
        <f t="shared" si="14"/>
      </c>
      <c r="N64" s="93">
        <f t="shared" si="15"/>
      </c>
      <c r="O64" s="171">
        <f t="shared" si="8"/>
      </c>
      <c r="P64" s="172"/>
      <c r="Q64" s="68"/>
      <c r="R64" s="6"/>
      <c r="S64" s="42"/>
      <c r="T64" s="67">
        <f t="shared" si="9"/>
      </c>
      <c r="U64" s="68"/>
      <c r="V64" s="6"/>
      <c r="W64" s="42"/>
      <c r="X64" s="67">
        <f t="shared" si="10"/>
      </c>
      <c r="Y64" s="68"/>
      <c r="Z64" s="6"/>
      <c r="AA64" s="42"/>
      <c r="AC64" s="81">
        <f t="shared" si="16"/>
      </c>
      <c r="AD64" s="81">
        <f t="shared" si="17"/>
      </c>
    </row>
    <row r="65" spans="1:30" s="81" customFormat="1" ht="22.5" customHeight="1">
      <c r="A65" s="11">
        <v>53</v>
      </c>
      <c r="B65" s="24">
        <f t="shared" si="11"/>
      </c>
      <c r="C65" s="57"/>
      <c r="D65" s="24">
        <f t="shared" si="18"/>
      </c>
      <c r="E65" s="57"/>
      <c r="F65" s="98"/>
      <c r="G65" s="99"/>
      <c r="H65" s="100"/>
      <c r="I65" s="24">
        <f t="shared" si="12"/>
      </c>
      <c r="J65" s="57">
        <f t="shared" si="13"/>
      </c>
      <c r="K65" s="58"/>
      <c r="L65" s="59"/>
      <c r="M65" s="69">
        <f t="shared" si="14"/>
      </c>
      <c r="N65" s="93">
        <f t="shared" si="15"/>
      </c>
      <c r="O65" s="171">
        <f t="shared" si="8"/>
      </c>
      <c r="P65" s="172"/>
      <c r="Q65" s="68"/>
      <c r="R65" s="6"/>
      <c r="S65" s="42"/>
      <c r="T65" s="67">
        <f t="shared" si="9"/>
      </c>
      <c r="U65" s="68"/>
      <c r="V65" s="6"/>
      <c r="W65" s="42"/>
      <c r="X65" s="67">
        <f t="shared" si="10"/>
      </c>
      <c r="Y65" s="68"/>
      <c r="Z65" s="6"/>
      <c r="AA65" s="42"/>
      <c r="AC65" s="81">
        <f t="shared" si="16"/>
      </c>
      <c r="AD65" s="81">
        <f t="shared" si="17"/>
      </c>
    </row>
    <row r="66" spans="1:30" s="81" customFormat="1" ht="22.5" customHeight="1">
      <c r="A66" s="11">
        <v>54</v>
      </c>
      <c r="B66" s="24">
        <f t="shared" si="11"/>
      </c>
      <c r="C66" s="57"/>
      <c r="D66" s="24">
        <f t="shared" si="18"/>
      </c>
      <c r="E66" s="57"/>
      <c r="F66" s="98"/>
      <c r="G66" s="99"/>
      <c r="H66" s="100"/>
      <c r="I66" s="24">
        <f t="shared" si="12"/>
      </c>
      <c r="J66" s="57">
        <f t="shared" si="13"/>
      </c>
      <c r="K66" s="58"/>
      <c r="L66" s="59"/>
      <c r="M66" s="69">
        <f t="shared" si="14"/>
      </c>
      <c r="N66" s="93">
        <f t="shared" si="15"/>
      </c>
      <c r="O66" s="171">
        <f t="shared" si="8"/>
      </c>
      <c r="P66" s="172"/>
      <c r="Q66" s="68"/>
      <c r="R66" s="6"/>
      <c r="S66" s="42"/>
      <c r="T66" s="67">
        <f t="shared" si="9"/>
      </c>
      <c r="U66" s="68"/>
      <c r="V66" s="6"/>
      <c r="W66" s="42"/>
      <c r="X66" s="67">
        <f t="shared" si="10"/>
      </c>
      <c r="Y66" s="68"/>
      <c r="Z66" s="6"/>
      <c r="AA66" s="42"/>
      <c r="AC66" s="81">
        <f t="shared" si="16"/>
      </c>
      <c r="AD66" s="81">
        <f t="shared" si="17"/>
      </c>
    </row>
    <row r="67" spans="1:30" s="81" customFormat="1" ht="22.5" customHeight="1">
      <c r="A67" s="11">
        <v>55</v>
      </c>
      <c r="B67" s="24">
        <f t="shared" si="11"/>
      </c>
      <c r="C67" s="57"/>
      <c r="D67" s="24">
        <f t="shared" si="18"/>
      </c>
      <c r="E67" s="57"/>
      <c r="F67" s="98"/>
      <c r="G67" s="99"/>
      <c r="H67" s="100"/>
      <c r="I67" s="24">
        <f t="shared" si="12"/>
      </c>
      <c r="J67" s="57">
        <f t="shared" si="13"/>
      </c>
      <c r="K67" s="58"/>
      <c r="L67" s="59"/>
      <c r="M67" s="69">
        <f t="shared" si="14"/>
      </c>
      <c r="N67" s="93">
        <f t="shared" si="15"/>
      </c>
      <c r="O67" s="171">
        <f t="shared" si="8"/>
      </c>
      <c r="P67" s="172"/>
      <c r="Q67" s="68"/>
      <c r="R67" s="6"/>
      <c r="S67" s="42"/>
      <c r="T67" s="67">
        <f t="shared" si="9"/>
      </c>
      <c r="U67" s="68"/>
      <c r="V67" s="6"/>
      <c r="W67" s="42"/>
      <c r="X67" s="67">
        <f t="shared" si="10"/>
      </c>
      <c r="Y67" s="68"/>
      <c r="Z67" s="6"/>
      <c r="AA67" s="42"/>
      <c r="AC67" s="81">
        <f t="shared" si="16"/>
      </c>
      <c r="AD67" s="81">
        <f t="shared" si="17"/>
      </c>
    </row>
    <row r="68" spans="1:30" s="81" customFormat="1" ht="22.5" customHeight="1">
      <c r="A68" s="11">
        <v>56</v>
      </c>
      <c r="B68" s="24">
        <f t="shared" si="11"/>
      </c>
      <c r="C68" s="57"/>
      <c r="D68" s="24">
        <f t="shared" si="18"/>
      </c>
      <c r="E68" s="57"/>
      <c r="F68" s="98"/>
      <c r="G68" s="99"/>
      <c r="H68" s="100"/>
      <c r="I68" s="24">
        <f t="shared" si="12"/>
      </c>
      <c r="J68" s="57">
        <f t="shared" si="13"/>
      </c>
      <c r="K68" s="58"/>
      <c r="L68" s="59"/>
      <c r="M68" s="69">
        <f t="shared" si="14"/>
      </c>
      <c r="N68" s="93">
        <f t="shared" si="15"/>
      </c>
      <c r="O68" s="171">
        <f t="shared" si="8"/>
      </c>
      <c r="P68" s="172"/>
      <c r="Q68" s="68"/>
      <c r="R68" s="6"/>
      <c r="S68" s="42"/>
      <c r="T68" s="67">
        <f t="shared" si="9"/>
      </c>
      <c r="U68" s="68"/>
      <c r="V68" s="6"/>
      <c r="W68" s="42"/>
      <c r="X68" s="67">
        <f t="shared" si="10"/>
      </c>
      <c r="Y68" s="68"/>
      <c r="Z68" s="6"/>
      <c r="AA68" s="42"/>
      <c r="AC68" s="81">
        <f t="shared" si="16"/>
      </c>
      <c r="AD68" s="81">
        <f t="shared" si="17"/>
      </c>
    </row>
    <row r="69" spans="1:30" s="81" customFormat="1" ht="22.5" customHeight="1">
      <c r="A69" s="11">
        <v>57</v>
      </c>
      <c r="B69" s="24">
        <f t="shared" si="11"/>
      </c>
      <c r="C69" s="57"/>
      <c r="D69" s="24">
        <f t="shared" si="18"/>
      </c>
      <c r="E69" s="57"/>
      <c r="F69" s="98"/>
      <c r="G69" s="99"/>
      <c r="H69" s="100"/>
      <c r="I69" s="24">
        <f t="shared" si="12"/>
      </c>
      <c r="J69" s="57">
        <f t="shared" si="13"/>
      </c>
      <c r="K69" s="58"/>
      <c r="L69" s="59"/>
      <c r="M69" s="69">
        <f t="shared" si="14"/>
      </c>
      <c r="N69" s="93">
        <f t="shared" si="15"/>
      </c>
      <c r="O69" s="171">
        <f t="shared" si="8"/>
      </c>
      <c r="P69" s="172"/>
      <c r="Q69" s="68"/>
      <c r="R69" s="6"/>
      <c r="S69" s="42"/>
      <c r="T69" s="67">
        <f t="shared" si="9"/>
      </c>
      <c r="U69" s="68"/>
      <c r="V69" s="6"/>
      <c r="W69" s="42"/>
      <c r="X69" s="67">
        <f t="shared" si="10"/>
      </c>
      <c r="Y69" s="68"/>
      <c r="Z69" s="6"/>
      <c r="AA69" s="42"/>
      <c r="AC69" s="81">
        <f t="shared" si="16"/>
      </c>
      <c r="AD69" s="81">
        <f t="shared" si="17"/>
      </c>
    </row>
    <row r="70" spans="1:30" s="81" customFormat="1" ht="22.5" customHeight="1">
      <c r="A70" s="11">
        <v>58</v>
      </c>
      <c r="B70" s="24">
        <f t="shared" si="11"/>
      </c>
      <c r="C70" s="57"/>
      <c r="D70" s="24">
        <f t="shared" si="18"/>
      </c>
      <c r="E70" s="57"/>
      <c r="F70" s="98"/>
      <c r="G70" s="99"/>
      <c r="H70" s="100"/>
      <c r="I70" s="24">
        <f t="shared" si="12"/>
      </c>
      <c r="J70" s="57">
        <f t="shared" si="13"/>
      </c>
      <c r="K70" s="58"/>
      <c r="L70" s="59"/>
      <c r="M70" s="69">
        <f t="shared" si="14"/>
      </c>
      <c r="N70" s="93">
        <f t="shared" si="15"/>
      </c>
      <c r="O70" s="171">
        <f t="shared" si="8"/>
      </c>
      <c r="P70" s="172"/>
      <c r="Q70" s="68"/>
      <c r="R70" s="6"/>
      <c r="S70" s="42"/>
      <c r="T70" s="67">
        <f t="shared" si="9"/>
      </c>
      <c r="U70" s="68"/>
      <c r="V70" s="6"/>
      <c r="W70" s="42"/>
      <c r="X70" s="67">
        <f t="shared" si="10"/>
      </c>
      <c r="Y70" s="68"/>
      <c r="Z70" s="6"/>
      <c r="AA70" s="42"/>
      <c r="AC70" s="81">
        <f t="shared" si="16"/>
      </c>
      <c r="AD70" s="81">
        <f t="shared" si="17"/>
      </c>
    </row>
    <row r="71" spans="1:30" s="81" customFormat="1" ht="22.5" customHeight="1">
      <c r="A71" s="11">
        <v>59</v>
      </c>
      <c r="B71" s="24">
        <f t="shared" si="11"/>
      </c>
      <c r="C71" s="57"/>
      <c r="D71" s="24">
        <f t="shared" si="18"/>
      </c>
      <c r="E71" s="57"/>
      <c r="F71" s="98"/>
      <c r="G71" s="99"/>
      <c r="H71" s="100"/>
      <c r="I71" s="24">
        <f t="shared" si="12"/>
      </c>
      <c r="J71" s="57">
        <f t="shared" si="13"/>
      </c>
      <c r="K71" s="58"/>
      <c r="L71" s="59"/>
      <c r="M71" s="69">
        <f t="shared" si="14"/>
      </c>
      <c r="N71" s="93">
        <f t="shared" si="15"/>
      </c>
      <c r="O71" s="171">
        <f t="shared" si="8"/>
      </c>
      <c r="P71" s="172"/>
      <c r="Q71" s="68"/>
      <c r="R71" s="6"/>
      <c r="S71" s="42"/>
      <c r="T71" s="67">
        <f t="shared" si="9"/>
      </c>
      <c r="U71" s="68"/>
      <c r="V71" s="6"/>
      <c r="W71" s="42"/>
      <c r="X71" s="67">
        <f t="shared" si="10"/>
      </c>
      <c r="Y71" s="68"/>
      <c r="Z71" s="6"/>
      <c r="AA71" s="42"/>
      <c r="AC71" s="81">
        <f t="shared" si="16"/>
      </c>
      <c r="AD71" s="81">
        <f t="shared" si="17"/>
      </c>
    </row>
    <row r="72" spans="1:30" s="81" customFormat="1" ht="22.5" customHeight="1">
      <c r="A72" s="11">
        <v>60</v>
      </c>
      <c r="B72" s="24">
        <f t="shared" si="11"/>
      </c>
      <c r="C72" s="57"/>
      <c r="D72" s="24">
        <f t="shared" si="18"/>
      </c>
      <c r="E72" s="57"/>
      <c r="F72" s="98"/>
      <c r="G72" s="99"/>
      <c r="H72" s="100"/>
      <c r="I72" s="24">
        <f t="shared" si="12"/>
      </c>
      <c r="J72" s="57">
        <f t="shared" si="13"/>
      </c>
      <c r="K72" s="58"/>
      <c r="L72" s="59"/>
      <c r="M72" s="69">
        <f t="shared" si="14"/>
      </c>
      <c r="N72" s="93">
        <f t="shared" si="15"/>
      </c>
      <c r="O72" s="171">
        <f t="shared" si="8"/>
      </c>
      <c r="P72" s="172"/>
      <c r="Q72" s="68"/>
      <c r="R72" s="6"/>
      <c r="S72" s="42"/>
      <c r="T72" s="67">
        <f t="shared" si="9"/>
      </c>
      <c r="U72" s="68"/>
      <c r="V72" s="6"/>
      <c r="W72" s="42"/>
      <c r="X72" s="67">
        <f t="shared" si="10"/>
      </c>
      <c r="Y72" s="68"/>
      <c r="Z72" s="6"/>
      <c r="AA72" s="42"/>
      <c r="AC72" s="81">
        <f t="shared" si="16"/>
      </c>
      <c r="AD72" s="81">
        <f t="shared" si="17"/>
      </c>
    </row>
    <row r="73" spans="1:30" s="81" customFormat="1" ht="22.5" customHeight="1">
      <c r="A73" s="11">
        <v>61</v>
      </c>
      <c r="B73" s="24">
        <f t="shared" si="11"/>
      </c>
      <c r="C73" s="57"/>
      <c r="D73" s="24">
        <f t="shared" si="18"/>
      </c>
      <c r="E73" s="57"/>
      <c r="F73" s="98"/>
      <c r="G73" s="99"/>
      <c r="H73" s="100"/>
      <c r="I73" s="24">
        <f t="shared" si="12"/>
      </c>
      <c r="J73" s="57">
        <f t="shared" si="13"/>
      </c>
      <c r="K73" s="58"/>
      <c r="L73" s="59"/>
      <c r="M73" s="69">
        <f t="shared" si="14"/>
      </c>
      <c r="N73" s="93">
        <f t="shared" si="15"/>
      </c>
      <c r="O73" s="171">
        <f t="shared" si="8"/>
      </c>
      <c r="P73" s="172"/>
      <c r="Q73" s="68"/>
      <c r="R73" s="6"/>
      <c r="S73" s="42"/>
      <c r="T73" s="67">
        <f t="shared" si="9"/>
      </c>
      <c r="U73" s="68"/>
      <c r="V73" s="6"/>
      <c r="W73" s="42"/>
      <c r="X73" s="67">
        <f t="shared" si="10"/>
      </c>
      <c r="Y73" s="68"/>
      <c r="Z73" s="6"/>
      <c r="AA73" s="42"/>
      <c r="AC73" s="81">
        <f t="shared" si="16"/>
      </c>
      <c r="AD73" s="81">
        <f t="shared" si="17"/>
      </c>
    </row>
    <row r="74" spans="1:30" s="81" customFormat="1" ht="22.5" customHeight="1">
      <c r="A74" s="11">
        <v>62</v>
      </c>
      <c r="B74" s="24">
        <f t="shared" si="11"/>
      </c>
      <c r="C74" s="57"/>
      <c r="D74" s="24">
        <f t="shared" si="18"/>
      </c>
      <c r="E74" s="57"/>
      <c r="F74" s="98"/>
      <c r="G74" s="99"/>
      <c r="H74" s="100"/>
      <c r="I74" s="24">
        <f t="shared" si="12"/>
      </c>
      <c r="J74" s="57">
        <f t="shared" si="13"/>
      </c>
      <c r="K74" s="58"/>
      <c r="L74" s="59"/>
      <c r="M74" s="69">
        <f t="shared" si="14"/>
      </c>
      <c r="N74" s="93">
        <f t="shared" si="15"/>
      </c>
      <c r="O74" s="171">
        <f t="shared" si="8"/>
      </c>
      <c r="P74" s="172"/>
      <c r="Q74" s="68"/>
      <c r="R74" s="6"/>
      <c r="S74" s="42"/>
      <c r="T74" s="67">
        <f t="shared" si="9"/>
      </c>
      <c r="U74" s="68"/>
      <c r="V74" s="6"/>
      <c r="W74" s="42"/>
      <c r="X74" s="67">
        <f t="shared" si="10"/>
      </c>
      <c r="Y74" s="68"/>
      <c r="Z74" s="6"/>
      <c r="AA74" s="42"/>
      <c r="AC74" s="81">
        <f t="shared" si="16"/>
      </c>
      <c r="AD74" s="81">
        <f t="shared" si="17"/>
      </c>
    </row>
    <row r="75" spans="1:30" s="81" customFormat="1" ht="22.5" customHeight="1">
      <c r="A75" s="11">
        <v>63</v>
      </c>
      <c r="B75" s="24">
        <f t="shared" si="11"/>
      </c>
      <c r="C75" s="57"/>
      <c r="D75" s="24">
        <f t="shared" si="18"/>
      </c>
      <c r="E75" s="57"/>
      <c r="F75" s="98"/>
      <c r="G75" s="99"/>
      <c r="H75" s="100"/>
      <c r="I75" s="24">
        <f t="shared" si="12"/>
      </c>
      <c r="J75" s="57">
        <f t="shared" si="13"/>
      </c>
      <c r="K75" s="58"/>
      <c r="L75" s="59"/>
      <c r="M75" s="69">
        <f t="shared" si="14"/>
      </c>
      <c r="N75" s="93">
        <f t="shared" si="15"/>
      </c>
      <c r="O75" s="171">
        <f t="shared" si="8"/>
      </c>
      <c r="P75" s="172"/>
      <c r="Q75" s="68"/>
      <c r="R75" s="6"/>
      <c r="S75" s="42"/>
      <c r="T75" s="67">
        <f t="shared" si="9"/>
      </c>
      <c r="U75" s="68"/>
      <c r="V75" s="6"/>
      <c r="W75" s="42"/>
      <c r="X75" s="67">
        <f t="shared" si="10"/>
      </c>
      <c r="Y75" s="68"/>
      <c r="Z75" s="6"/>
      <c r="AA75" s="42"/>
      <c r="AC75" s="81">
        <f t="shared" si="16"/>
      </c>
      <c r="AD75" s="81">
        <f t="shared" si="17"/>
      </c>
    </row>
    <row r="76" spans="1:30" s="81" customFormat="1" ht="22.5" customHeight="1">
      <c r="A76" s="11">
        <v>64</v>
      </c>
      <c r="B76" s="24">
        <f t="shared" si="11"/>
      </c>
      <c r="C76" s="57"/>
      <c r="D76" s="24">
        <f t="shared" si="18"/>
      </c>
      <c r="E76" s="57"/>
      <c r="F76" s="98"/>
      <c r="G76" s="99"/>
      <c r="H76" s="100"/>
      <c r="I76" s="24">
        <f t="shared" si="12"/>
      </c>
      <c r="J76" s="57">
        <f t="shared" si="13"/>
      </c>
      <c r="K76" s="58"/>
      <c r="L76" s="59"/>
      <c r="M76" s="69">
        <f t="shared" si="14"/>
      </c>
      <c r="N76" s="93">
        <f t="shared" si="15"/>
      </c>
      <c r="O76" s="171">
        <f t="shared" si="8"/>
      </c>
      <c r="P76" s="172"/>
      <c r="Q76" s="68"/>
      <c r="R76" s="6"/>
      <c r="S76" s="42"/>
      <c r="T76" s="67">
        <f t="shared" si="9"/>
      </c>
      <c r="U76" s="68"/>
      <c r="V76" s="6"/>
      <c r="W76" s="42"/>
      <c r="X76" s="67">
        <f t="shared" si="10"/>
      </c>
      <c r="Y76" s="68"/>
      <c r="Z76" s="6"/>
      <c r="AA76" s="42"/>
      <c r="AC76" s="81">
        <f t="shared" si="16"/>
      </c>
      <c r="AD76" s="81">
        <f t="shared" si="17"/>
      </c>
    </row>
    <row r="77" spans="1:30" s="81" customFormat="1" ht="22.5" customHeight="1">
      <c r="A77" s="11">
        <v>65</v>
      </c>
      <c r="B77" s="24">
        <f aca="true" t="shared" si="19" ref="B77:B87">IF(E77="","",+D77*100000000+M77*1000000+C77*10)</f>
      </c>
      <c r="C77" s="57"/>
      <c r="D77" s="24">
        <f t="shared" si="18"/>
      </c>
      <c r="E77" s="57"/>
      <c r="F77" s="98"/>
      <c r="G77" s="99"/>
      <c r="H77" s="100"/>
      <c r="I77" s="24">
        <f aca="true" t="shared" si="20" ref="I77:I87">IF(E77="","",$J$3)</f>
      </c>
      <c r="J77" s="57">
        <f aca="true" t="shared" si="21" ref="J77:J87">IF(E77="","",$E$3)</f>
      </c>
      <c r="K77" s="58"/>
      <c r="L77" s="59"/>
      <c r="M77" s="69">
        <f aca="true" t="shared" si="22" ref="M77:M87">IF(E77="","",VLOOKUP(N77,$AF$88:$AG$134,2,FALSE))</f>
      </c>
      <c r="N77" s="93">
        <f aca="true" t="shared" si="23" ref="N77:N87">IF(E77="","",$B$3)</f>
      </c>
      <c r="O77" s="171">
        <f t="shared" si="8"/>
      </c>
      <c r="P77" s="172"/>
      <c r="Q77" s="68"/>
      <c r="R77" s="6"/>
      <c r="S77" s="42"/>
      <c r="T77" s="67">
        <f t="shared" si="9"/>
      </c>
      <c r="U77" s="68"/>
      <c r="V77" s="6"/>
      <c r="W77" s="42"/>
      <c r="X77" s="67">
        <f t="shared" si="10"/>
      </c>
      <c r="Y77" s="68"/>
      <c r="Z77" s="6"/>
      <c r="AA77" s="42"/>
      <c r="AC77" s="81">
        <f aca="true" t="shared" si="24" ref="AC77:AC87">IF(D77=1,COUNTA(Q77,U77,Y77),"")</f>
      </c>
      <c r="AD77" s="81">
        <f aca="true" t="shared" si="25" ref="AD77:AD87">IF(D77=2,COUNTA(Q77,U77,Y77),"")</f>
      </c>
    </row>
    <row r="78" spans="1:30" s="81" customFormat="1" ht="22.5" customHeight="1">
      <c r="A78" s="11">
        <v>66</v>
      </c>
      <c r="B78" s="24">
        <f t="shared" si="19"/>
      </c>
      <c r="C78" s="57"/>
      <c r="D78" s="24">
        <f t="shared" si="18"/>
      </c>
      <c r="E78" s="57"/>
      <c r="F78" s="98"/>
      <c r="G78" s="99"/>
      <c r="H78" s="100"/>
      <c r="I78" s="24">
        <f t="shared" si="20"/>
      </c>
      <c r="J78" s="57">
        <f t="shared" si="21"/>
      </c>
      <c r="K78" s="58"/>
      <c r="L78" s="59"/>
      <c r="M78" s="69">
        <f t="shared" si="22"/>
      </c>
      <c r="N78" s="93">
        <f t="shared" si="23"/>
      </c>
      <c r="O78" s="171">
        <f aca="true" t="shared" si="26" ref="O78:O87">IF(Q78&lt;&gt;0,VLOOKUP(Q78,種目,2,FALSE),"")</f>
      </c>
      <c r="P78" s="172"/>
      <c r="Q78" s="68"/>
      <c r="R78" s="6"/>
      <c r="S78" s="42"/>
      <c r="T78" s="67">
        <f aca="true" t="shared" si="27" ref="T78:T87">IF(U78&lt;&gt;0,VLOOKUP(U78,種目,2,FALSE),"")</f>
      </c>
      <c r="U78" s="68"/>
      <c r="V78" s="6"/>
      <c r="W78" s="42"/>
      <c r="X78" s="67">
        <f aca="true" t="shared" si="28" ref="X78:X87">IF(Y78&lt;&gt;0,VLOOKUP(Y78,種目,2,FALSE),"")</f>
      </c>
      <c r="Y78" s="68"/>
      <c r="Z78" s="6"/>
      <c r="AA78" s="42"/>
      <c r="AC78" s="81">
        <f t="shared" si="24"/>
      </c>
      <c r="AD78" s="81">
        <f t="shared" si="25"/>
      </c>
    </row>
    <row r="79" spans="1:30" s="81" customFormat="1" ht="22.5" customHeight="1">
      <c r="A79" s="11">
        <v>67</v>
      </c>
      <c r="B79" s="24">
        <f t="shared" si="19"/>
      </c>
      <c r="C79" s="57"/>
      <c r="D79" s="24">
        <f t="shared" si="18"/>
      </c>
      <c r="E79" s="57"/>
      <c r="F79" s="98"/>
      <c r="G79" s="99"/>
      <c r="H79" s="100"/>
      <c r="I79" s="24">
        <f t="shared" si="20"/>
      </c>
      <c r="J79" s="57">
        <f t="shared" si="21"/>
      </c>
      <c r="K79" s="58"/>
      <c r="L79" s="59"/>
      <c r="M79" s="69">
        <f t="shared" si="22"/>
      </c>
      <c r="N79" s="93">
        <f t="shared" si="23"/>
      </c>
      <c r="O79" s="171">
        <f t="shared" si="26"/>
      </c>
      <c r="P79" s="172"/>
      <c r="Q79" s="68"/>
      <c r="R79" s="6"/>
      <c r="S79" s="42"/>
      <c r="T79" s="67">
        <f t="shared" si="27"/>
      </c>
      <c r="U79" s="68"/>
      <c r="V79" s="6"/>
      <c r="W79" s="42"/>
      <c r="X79" s="67">
        <f t="shared" si="28"/>
      </c>
      <c r="Y79" s="68"/>
      <c r="Z79" s="6"/>
      <c r="AA79" s="42"/>
      <c r="AC79" s="81">
        <f t="shared" si="24"/>
      </c>
      <c r="AD79" s="81">
        <f t="shared" si="25"/>
      </c>
    </row>
    <row r="80" spans="1:30" s="81" customFormat="1" ht="22.5" customHeight="1">
      <c r="A80" s="11">
        <v>68</v>
      </c>
      <c r="B80" s="24">
        <f t="shared" si="19"/>
      </c>
      <c r="C80" s="57"/>
      <c r="D80" s="24">
        <f t="shared" si="18"/>
      </c>
      <c r="E80" s="57"/>
      <c r="F80" s="98"/>
      <c r="G80" s="99"/>
      <c r="H80" s="100"/>
      <c r="I80" s="24">
        <f t="shared" si="20"/>
      </c>
      <c r="J80" s="57">
        <f t="shared" si="21"/>
      </c>
      <c r="K80" s="58"/>
      <c r="L80" s="59"/>
      <c r="M80" s="69">
        <f t="shared" si="22"/>
      </c>
      <c r="N80" s="93">
        <f t="shared" si="23"/>
      </c>
      <c r="O80" s="171">
        <f t="shared" si="26"/>
      </c>
      <c r="P80" s="172"/>
      <c r="Q80" s="68"/>
      <c r="R80" s="6"/>
      <c r="S80" s="42"/>
      <c r="T80" s="67">
        <f t="shared" si="27"/>
      </c>
      <c r="U80" s="68"/>
      <c r="V80" s="6"/>
      <c r="W80" s="42"/>
      <c r="X80" s="67">
        <f t="shared" si="28"/>
      </c>
      <c r="Y80" s="68"/>
      <c r="Z80" s="6"/>
      <c r="AA80" s="42"/>
      <c r="AC80" s="81">
        <f t="shared" si="24"/>
      </c>
      <c r="AD80" s="81">
        <f t="shared" si="25"/>
      </c>
    </row>
    <row r="81" spans="1:30" s="81" customFormat="1" ht="22.5" customHeight="1">
      <c r="A81" s="11">
        <v>69</v>
      </c>
      <c r="B81" s="24">
        <f t="shared" si="19"/>
      </c>
      <c r="C81" s="57"/>
      <c r="D81" s="24">
        <f t="shared" si="18"/>
      </c>
      <c r="E81" s="57"/>
      <c r="F81" s="98"/>
      <c r="G81" s="99"/>
      <c r="H81" s="100"/>
      <c r="I81" s="24">
        <f t="shared" si="20"/>
      </c>
      <c r="J81" s="57">
        <f t="shared" si="21"/>
      </c>
      <c r="K81" s="58"/>
      <c r="L81" s="59"/>
      <c r="M81" s="69">
        <f t="shared" si="22"/>
      </c>
      <c r="N81" s="93">
        <f t="shared" si="23"/>
      </c>
      <c r="O81" s="171">
        <f t="shared" si="26"/>
      </c>
      <c r="P81" s="172"/>
      <c r="Q81" s="68"/>
      <c r="R81" s="6"/>
      <c r="S81" s="42"/>
      <c r="T81" s="67">
        <f t="shared" si="27"/>
      </c>
      <c r="U81" s="68"/>
      <c r="V81" s="6"/>
      <c r="W81" s="42"/>
      <c r="X81" s="67">
        <f t="shared" si="28"/>
      </c>
      <c r="Y81" s="68"/>
      <c r="Z81" s="6"/>
      <c r="AA81" s="42"/>
      <c r="AC81" s="81">
        <f t="shared" si="24"/>
      </c>
      <c r="AD81" s="81">
        <f t="shared" si="25"/>
      </c>
    </row>
    <row r="82" spans="1:30" s="81" customFormat="1" ht="22.5" customHeight="1">
      <c r="A82" s="11">
        <v>70</v>
      </c>
      <c r="B82" s="24">
        <f t="shared" si="19"/>
      </c>
      <c r="C82" s="57"/>
      <c r="D82" s="24">
        <f t="shared" si="18"/>
      </c>
      <c r="E82" s="57"/>
      <c r="F82" s="98"/>
      <c r="G82" s="99"/>
      <c r="H82" s="100"/>
      <c r="I82" s="24">
        <f t="shared" si="20"/>
      </c>
      <c r="J82" s="57">
        <f t="shared" si="21"/>
      </c>
      <c r="K82" s="58"/>
      <c r="L82" s="59"/>
      <c r="M82" s="69">
        <f t="shared" si="22"/>
      </c>
      <c r="N82" s="93">
        <f t="shared" si="23"/>
      </c>
      <c r="O82" s="171">
        <f t="shared" si="26"/>
      </c>
      <c r="P82" s="172"/>
      <c r="Q82" s="68"/>
      <c r="R82" s="6"/>
      <c r="S82" s="42"/>
      <c r="T82" s="67">
        <f t="shared" si="27"/>
      </c>
      <c r="U82" s="68"/>
      <c r="V82" s="6"/>
      <c r="W82" s="42"/>
      <c r="X82" s="67">
        <f t="shared" si="28"/>
      </c>
      <c r="Y82" s="68"/>
      <c r="Z82" s="6"/>
      <c r="AA82" s="42"/>
      <c r="AC82" s="81">
        <f t="shared" si="24"/>
      </c>
      <c r="AD82" s="81">
        <f t="shared" si="25"/>
      </c>
    </row>
    <row r="83" spans="1:30" s="81" customFormat="1" ht="22.5" customHeight="1">
      <c r="A83" s="11">
        <v>71</v>
      </c>
      <c r="B83" s="24">
        <f t="shared" si="19"/>
      </c>
      <c r="C83" s="57"/>
      <c r="D83" s="24">
        <f t="shared" si="18"/>
      </c>
      <c r="E83" s="57"/>
      <c r="F83" s="98"/>
      <c r="G83" s="99"/>
      <c r="H83" s="100"/>
      <c r="I83" s="24">
        <f t="shared" si="20"/>
      </c>
      <c r="J83" s="57">
        <f t="shared" si="21"/>
      </c>
      <c r="K83" s="58"/>
      <c r="L83" s="59"/>
      <c r="M83" s="69">
        <f t="shared" si="22"/>
      </c>
      <c r="N83" s="93">
        <f t="shared" si="23"/>
      </c>
      <c r="O83" s="171">
        <f t="shared" si="26"/>
      </c>
      <c r="P83" s="172"/>
      <c r="Q83" s="68"/>
      <c r="R83" s="6"/>
      <c r="S83" s="42"/>
      <c r="T83" s="67">
        <f t="shared" si="27"/>
      </c>
      <c r="U83" s="68"/>
      <c r="V83" s="6"/>
      <c r="W83" s="42"/>
      <c r="X83" s="67">
        <f t="shared" si="28"/>
      </c>
      <c r="Y83" s="68"/>
      <c r="Z83" s="6"/>
      <c r="AA83" s="42"/>
      <c r="AC83" s="81">
        <f t="shared" si="24"/>
      </c>
      <c r="AD83" s="81">
        <f t="shared" si="25"/>
      </c>
    </row>
    <row r="84" spans="1:30" s="81" customFormat="1" ht="22.5" customHeight="1">
      <c r="A84" s="11">
        <v>72</v>
      </c>
      <c r="B84" s="24">
        <f t="shared" si="19"/>
      </c>
      <c r="C84" s="57"/>
      <c r="D84" s="24">
        <f t="shared" si="18"/>
      </c>
      <c r="E84" s="57"/>
      <c r="F84" s="98"/>
      <c r="G84" s="99"/>
      <c r="H84" s="100"/>
      <c r="I84" s="24">
        <f t="shared" si="20"/>
      </c>
      <c r="J84" s="57">
        <f t="shared" si="21"/>
      </c>
      <c r="K84" s="58"/>
      <c r="L84" s="59"/>
      <c r="M84" s="69">
        <f t="shared" si="22"/>
      </c>
      <c r="N84" s="93">
        <f t="shared" si="23"/>
      </c>
      <c r="O84" s="171">
        <f t="shared" si="26"/>
      </c>
      <c r="P84" s="172"/>
      <c r="Q84" s="68"/>
      <c r="R84" s="6"/>
      <c r="S84" s="42"/>
      <c r="T84" s="67">
        <f t="shared" si="27"/>
      </c>
      <c r="U84" s="68"/>
      <c r="V84" s="6"/>
      <c r="W84" s="42"/>
      <c r="X84" s="67">
        <f t="shared" si="28"/>
      </c>
      <c r="Y84" s="68"/>
      <c r="Z84" s="6"/>
      <c r="AA84" s="42"/>
      <c r="AC84" s="81">
        <f t="shared" si="24"/>
      </c>
      <c r="AD84" s="81">
        <f t="shared" si="25"/>
      </c>
    </row>
    <row r="85" spans="1:30" s="81" customFormat="1" ht="22.5" customHeight="1">
      <c r="A85" s="11">
        <v>73</v>
      </c>
      <c r="B85" s="24">
        <f t="shared" si="19"/>
      </c>
      <c r="C85" s="57"/>
      <c r="D85" s="24">
        <f t="shared" si="18"/>
      </c>
      <c r="E85" s="57"/>
      <c r="F85" s="98"/>
      <c r="G85" s="99"/>
      <c r="H85" s="100"/>
      <c r="I85" s="24">
        <f t="shared" si="20"/>
      </c>
      <c r="J85" s="57">
        <f t="shared" si="21"/>
      </c>
      <c r="K85" s="58"/>
      <c r="L85" s="59"/>
      <c r="M85" s="69">
        <f t="shared" si="22"/>
      </c>
      <c r="N85" s="93">
        <f t="shared" si="23"/>
      </c>
      <c r="O85" s="171">
        <f t="shared" si="26"/>
      </c>
      <c r="P85" s="172"/>
      <c r="Q85" s="68"/>
      <c r="R85" s="6"/>
      <c r="S85" s="42"/>
      <c r="T85" s="67">
        <f t="shared" si="27"/>
      </c>
      <c r="U85" s="68"/>
      <c r="V85" s="6"/>
      <c r="W85" s="42"/>
      <c r="X85" s="67">
        <f t="shared" si="28"/>
      </c>
      <c r="Y85" s="68"/>
      <c r="Z85" s="6"/>
      <c r="AA85" s="42"/>
      <c r="AC85" s="81">
        <f t="shared" si="24"/>
      </c>
      <c r="AD85" s="81">
        <f t="shared" si="25"/>
      </c>
    </row>
    <row r="86" spans="1:30" s="81" customFormat="1" ht="22.5" customHeight="1">
      <c r="A86" s="11">
        <v>74</v>
      </c>
      <c r="B86" s="24">
        <f t="shared" si="19"/>
      </c>
      <c r="C86" s="57"/>
      <c r="D86" s="24">
        <f t="shared" si="18"/>
      </c>
      <c r="E86" s="57"/>
      <c r="F86" s="98"/>
      <c r="G86" s="99"/>
      <c r="H86" s="100"/>
      <c r="I86" s="24">
        <f t="shared" si="20"/>
      </c>
      <c r="J86" s="57">
        <f t="shared" si="21"/>
      </c>
      <c r="K86" s="58"/>
      <c r="L86" s="59"/>
      <c r="M86" s="69">
        <f t="shared" si="22"/>
      </c>
      <c r="N86" s="93">
        <f t="shared" si="23"/>
      </c>
      <c r="O86" s="171">
        <f t="shared" si="26"/>
      </c>
      <c r="P86" s="172"/>
      <c r="Q86" s="68"/>
      <c r="R86" s="6"/>
      <c r="S86" s="42"/>
      <c r="T86" s="67">
        <f t="shared" si="27"/>
      </c>
      <c r="U86" s="68"/>
      <c r="V86" s="6"/>
      <c r="W86" s="42"/>
      <c r="X86" s="67">
        <f t="shared" si="28"/>
      </c>
      <c r="Y86" s="68"/>
      <c r="Z86" s="6"/>
      <c r="AA86" s="42"/>
      <c r="AC86" s="81">
        <f t="shared" si="24"/>
      </c>
      <c r="AD86" s="81">
        <f t="shared" si="25"/>
      </c>
    </row>
    <row r="87" spans="1:30" s="81" customFormat="1" ht="22.5" customHeight="1">
      <c r="A87" s="11">
        <v>75</v>
      </c>
      <c r="B87" s="24">
        <f t="shared" si="19"/>
      </c>
      <c r="C87" s="57"/>
      <c r="D87" s="24">
        <f t="shared" si="18"/>
      </c>
      <c r="E87" s="57"/>
      <c r="F87" s="98"/>
      <c r="G87" s="99"/>
      <c r="H87" s="100"/>
      <c r="I87" s="24">
        <f t="shared" si="20"/>
      </c>
      <c r="J87" s="57">
        <f t="shared" si="21"/>
      </c>
      <c r="K87" s="58"/>
      <c r="L87" s="59"/>
      <c r="M87" s="69">
        <f t="shared" si="22"/>
      </c>
      <c r="N87" s="93">
        <f t="shared" si="23"/>
      </c>
      <c r="O87" s="171">
        <f t="shared" si="26"/>
      </c>
      <c r="P87" s="172"/>
      <c r="Q87" s="68"/>
      <c r="R87" s="6"/>
      <c r="S87" s="42"/>
      <c r="T87" s="67">
        <f t="shared" si="27"/>
      </c>
      <c r="U87" s="68"/>
      <c r="V87" s="6"/>
      <c r="W87" s="42"/>
      <c r="X87" s="67">
        <f t="shared" si="28"/>
      </c>
      <c r="Y87" s="68"/>
      <c r="Z87" s="6"/>
      <c r="AA87" s="42"/>
      <c r="AC87" s="81">
        <f t="shared" si="24"/>
      </c>
      <c r="AD87" s="81">
        <f t="shared" si="25"/>
      </c>
    </row>
    <row r="88" spans="2:37" ht="13.5">
      <c r="B88" s="37"/>
      <c r="N88" s="84"/>
      <c r="O88" s="84"/>
      <c r="AC88" s="85">
        <f>SUM(AC13:AC87)</f>
        <v>0</v>
      </c>
      <c r="AD88" s="85">
        <f>SUM(AD13:AD87)</f>
        <v>0</v>
      </c>
      <c r="AE88" s="4" t="s">
        <v>90</v>
      </c>
      <c r="AF88" s="86" t="s">
        <v>39</v>
      </c>
      <c r="AG88" s="87" t="s">
        <v>40</v>
      </c>
      <c r="AH88" s="87" t="s">
        <v>156</v>
      </c>
      <c r="AI88" s="88" t="s">
        <v>101</v>
      </c>
      <c r="AJ88" s="87" t="s">
        <v>156</v>
      </c>
      <c r="AK88" s="88" t="s">
        <v>101</v>
      </c>
    </row>
    <row r="89" spans="32:40" ht="13.5">
      <c r="AF89" s="87" t="s">
        <v>41</v>
      </c>
      <c r="AG89" s="87" t="s">
        <v>42</v>
      </c>
      <c r="AH89" s="87" t="s">
        <v>157</v>
      </c>
      <c r="AI89" s="88" t="s">
        <v>102</v>
      </c>
      <c r="AJ89" s="87" t="s">
        <v>157</v>
      </c>
      <c r="AK89" s="88" t="s">
        <v>102</v>
      </c>
      <c r="AL89" s="89"/>
      <c r="AM89" s="89"/>
      <c r="AN89" s="89"/>
    </row>
    <row r="90" spans="32:40" ht="13.5">
      <c r="AF90" s="87" t="s">
        <v>43</v>
      </c>
      <c r="AG90" s="87" t="s">
        <v>44</v>
      </c>
      <c r="AH90" s="87" t="s">
        <v>158</v>
      </c>
      <c r="AI90" s="88" t="s">
        <v>103</v>
      </c>
      <c r="AJ90" s="87" t="s">
        <v>158</v>
      </c>
      <c r="AK90" s="88" t="s">
        <v>103</v>
      </c>
      <c r="AL90" s="88"/>
      <c r="AM90" s="88"/>
      <c r="AN90" s="88"/>
    </row>
    <row r="91" spans="32:40" ht="13.5">
      <c r="AF91" s="90" t="s">
        <v>45</v>
      </c>
      <c r="AG91" s="90" t="s">
        <v>46</v>
      </c>
      <c r="AH91" s="87" t="s">
        <v>159</v>
      </c>
      <c r="AI91" s="88" t="s">
        <v>104</v>
      </c>
      <c r="AJ91" s="87" t="s">
        <v>159</v>
      </c>
      <c r="AK91" s="88" t="s">
        <v>104</v>
      </c>
      <c r="AL91" s="88"/>
      <c r="AM91" s="88"/>
      <c r="AN91" s="88"/>
    </row>
    <row r="92" spans="32:40" ht="13.5">
      <c r="AF92" s="90" t="s">
        <v>47</v>
      </c>
      <c r="AG92" s="90" t="s">
        <v>48</v>
      </c>
      <c r="AH92" s="87" t="s">
        <v>174</v>
      </c>
      <c r="AI92" s="88" t="s">
        <v>105</v>
      </c>
      <c r="AJ92" s="87" t="s">
        <v>174</v>
      </c>
      <c r="AK92" s="88" t="s">
        <v>105</v>
      </c>
      <c r="AL92" s="88"/>
      <c r="AM92" s="88"/>
      <c r="AN92" s="88"/>
    </row>
    <row r="93" spans="32:40" ht="13.5">
      <c r="AF93" s="90" t="s">
        <v>49</v>
      </c>
      <c r="AG93" s="90" t="s">
        <v>50</v>
      </c>
      <c r="AH93" s="87" t="s">
        <v>173</v>
      </c>
      <c r="AI93" s="88" t="s">
        <v>106</v>
      </c>
      <c r="AJ93" s="87" t="s">
        <v>173</v>
      </c>
      <c r="AK93" s="88" t="s">
        <v>106</v>
      </c>
      <c r="AL93" s="88"/>
      <c r="AM93" s="88"/>
      <c r="AN93" s="88"/>
    </row>
    <row r="94" spans="32:40" ht="13.5">
      <c r="AF94" s="90" t="s">
        <v>51</v>
      </c>
      <c r="AG94" s="90" t="s">
        <v>52</v>
      </c>
      <c r="AH94" s="87" t="s">
        <v>175</v>
      </c>
      <c r="AI94" s="88" t="s">
        <v>153</v>
      </c>
      <c r="AJ94" s="87" t="s">
        <v>175</v>
      </c>
      <c r="AK94" s="88" t="s">
        <v>153</v>
      </c>
      <c r="AL94" s="88"/>
      <c r="AM94" s="88"/>
      <c r="AN94" s="88"/>
    </row>
    <row r="95" spans="32:40" ht="13.5">
      <c r="AF95" s="90" t="s">
        <v>53</v>
      </c>
      <c r="AG95" s="90" t="s">
        <v>54</v>
      </c>
      <c r="AH95" s="87" t="s">
        <v>176</v>
      </c>
      <c r="AI95" s="88" t="s">
        <v>107</v>
      </c>
      <c r="AJ95" s="87" t="s">
        <v>185</v>
      </c>
      <c r="AK95" s="88" t="s">
        <v>109</v>
      </c>
      <c r="AL95" s="88"/>
      <c r="AM95" s="88"/>
      <c r="AN95" s="88"/>
    </row>
    <row r="96" spans="32:40" ht="13.5">
      <c r="AF96" s="90" t="s">
        <v>55</v>
      </c>
      <c r="AG96" s="90" t="s">
        <v>56</v>
      </c>
      <c r="AH96" s="87" t="s">
        <v>177</v>
      </c>
      <c r="AI96" s="88" t="s">
        <v>108</v>
      </c>
      <c r="AJ96" s="87" t="s">
        <v>177</v>
      </c>
      <c r="AK96" s="88" t="s">
        <v>191</v>
      </c>
      <c r="AL96" s="88"/>
      <c r="AM96" s="88"/>
      <c r="AN96" s="88"/>
    </row>
    <row r="97" spans="32:40" ht="13.5">
      <c r="AF97" s="90" t="s">
        <v>57</v>
      </c>
      <c r="AG97" s="90">
        <v>10</v>
      </c>
      <c r="AH97" s="87" t="s">
        <v>178</v>
      </c>
      <c r="AI97" s="88" t="s">
        <v>154</v>
      </c>
      <c r="AJ97" s="87" t="s">
        <v>178</v>
      </c>
      <c r="AK97" s="88" t="s">
        <v>192</v>
      </c>
      <c r="AL97" s="88"/>
      <c r="AM97" s="88"/>
      <c r="AN97" s="88"/>
    </row>
    <row r="98" spans="32:40" ht="13.5">
      <c r="AF98" s="90" t="s">
        <v>58</v>
      </c>
      <c r="AG98" s="90">
        <v>11</v>
      </c>
      <c r="AH98" s="87" t="s">
        <v>189</v>
      </c>
      <c r="AI98" s="88" t="s">
        <v>190</v>
      </c>
      <c r="AJ98" s="87" t="s">
        <v>189</v>
      </c>
      <c r="AK98" s="88" t="s">
        <v>190</v>
      </c>
      <c r="AL98" s="88"/>
      <c r="AM98" s="88"/>
      <c r="AN98" s="88"/>
    </row>
    <row r="99" spans="32:40" ht="13.5">
      <c r="AF99" s="90" t="s">
        <v>59</v>
      </c>
      <c r="AG99" s="90">
        <v>12</v>
      </c>
      <c r="AH99" s="87" t="s">
        <v>160</v>
      </c>
      <c r="AI99" s="88" t="s">
        <v>110</v>
      </c>
      <c r="AJ99" s="87" t="s">
        <v>160</v>
      </c>
      <c r="AK99" s="88" t="s">
        <v>110</v>
      </c>
      <c r="AL99" s="88"/>
      <c r="AM99" s="88"/>
      <c r="AN99" s="88"/>
    </row>
    <row r="100" spans="32:40" ht="13.5">
      <c r="AF100" s="90" t="s">
        <v>60</v>
      </c>
      <c r="AG100" s="90">
        <v>13</v>
      </c>
      <c r="AH100" s="87" t="s">
        <v>179</v>
      </c>
      <c r="AI100" s="88" t="s">
        <v>111</v>
      </c>
      <c r="AJ100" s="87" t="s">
        <v>179</v>
      </c>
      <c r="AK100" s="88" t="s">
        <v>111</v>
      </c>
      <c r="AL100" s="88"/>
      <c r="AM100" s="88"/>
      <c r="AN100" s="88"/>
    </row>
    <row r="101" spans="32:40" ht="13.5">
      <c r="AF101" s="90" t="s">
        <v>61</v>
      </c>
      <c r="AG101" s="90">
        <v>14</v>
      </c>
      <c r="AH101" s="87" t="s">
        <v>180</v>
      </c>
      <c r="AI101" s="88" t="s">
        <v>112</v>
      </c>
      <c r="AJ101" s="87" t="s">
        <v>161</v>
      </c>
      <c r="AK101" s="88" t="s">
        <v>112</v>
      </c>
      <c r="AL101" s="88"/>
      <c r="AM101" s="88"/>
      <c r="AN101" s="88"/>
    </row>
    <row r="102" spans="32:40" ht="13.5">
      <c r="AF102" s="90" t="s">
        <v>62</v>
      </c>
      <c r="AG102" s="90">
        <v>15</v>
      </c>
      <c r="AH102" s="87" t="s">
        <v>162</v>
      </c>
      <c r="AI102" s="88" t="s">
        <v>113</v>
      </c>
      <c r="AJ102" s="87" t="s">
        <v>162</v>
      </c>
      <c r="AK102" s="88" t="s">
        <v>113</v>
      </c>
      <c r="AL102" s="88"/>
      <c r="AN102" s="88"/>
    </row>
    <row r="103" spans="32:40" ht="13.5">
      <c r="AF103" s="90" t="s">
        <v>63</v>
      </c>
      <c r="AG103" s="90">
        <v>16</v>
      </c>
      <c r="AH103" s="87" t="s">
        <v>181</v>
      </c>
      <c r="AI103" s="88" t="s">
        <v>114</v>
      </c>
      <c r="AJ103" s="87" t="s">
        <v>186</v>
      </c>
      <c r="AK103" s="88" t="s">
        <v>115</v>
      </c>
      <c r="AL103" s="88"/>
      <c r="AN103" s="88"/>
    </row>
    <row r="104" spans="32:40" ht="13.5">
      <c r="AF104" s="90" t="s">
        <v>64</v>
      </c>
      <c r="AG104" s="90">
        <v>17</v>
      </c>
      <c r="AH104" s="87" t="s">
        <v>182</v>
      </c>
      <c r="AI104" s="88" t="s">
        <v>116</v>
      </c>
      <c r="AJ104" s="87" t="s">
        <v>187</v>
      </c>
      <c r="AK104" s="88" t="s">
        <v>117</v>
      </c>
      <c r="AL104" s="88"/>
      <c r="AN104" s="88"/>
    </row>
    <row r="105" spans="32:40" ht="13.5">
      <c r="AF105" s="90" t="s">
        <v>146</v>
      </c>
      <c r="AG105" s="90">
        <v>18</v>
      </c>
      <c r="AH105" s="87" t="s">
        <v>183</v>
      </c>
      <c r="AI105" s="88" t="s">
        <v>155</v>
      </c>
      <c r="AJ105" s="87" t="s">
        <v>183</v>
      </c>
      <c r="AK105" s="88" t="s">
        <v>193</v>
      </c>
      <c r="AL105" s="88"/>
      <c r="AN105" s="88"/>
    </row>
    <row r="106" spans="32:38" ht="13.5">
      <c r="AF106" s="90" t="s">
        <v>147</v>
      </c>
      <c r="AG106" s="90">
        <v>19</v>
      </c>
      <c r="AH106" s="87" t="s">
        <v>184</v>
      </c>
      <c r="AI106" s="88" t="s">
        <v>118</v>
      </c>
      <c r="AJ106" s="87" t="s">
        <v>188</v>
      </c>
      <c r="AK106" s="88" t="s">
        <v>119</v>
      </c>
      <c r="AL106" s="88"/>
    </row>
    <row r="107" spans="32:40" ht="13.5">
      <c r="AF107" s="90" t="s">
        <v>65</v>
      </c>
      <c r="AG107" s="90">
        <v>20</v>
      </c>
      <c r="AH107" s="87" t="s">
        <v>194</v>
      </c>
      <c r="AI107" s="88" t="s">
        <v>195</v>
      </c>
      <c r="AJ107" s="87" t="s">
        <v>196</v>
      </c>
      <c r="AK107" s="88" t="s">
        <v>197</v>
      </c>
      <c r="AL107" s="88"/>
      <c r="AN107" s="88"/>
    </row>
    <row r="108" spans="32:40" ht="13.5">
      <c r="AF108" s="90" t="s">
        <v>66</v>
      </c>
      <c r="AG108" s="90">
        <v>21</v>
      </c>
      <c r="AH108" s="87"/>
      <c r="AI108" s="88"/>
      <c r="AL108" s="88"/>
      <c r="AN108" s="88"/>
    </row>
    <row r="109" spans="32:38" ht="13.5">
      <c r="AF109" s="90" t="s">
        <v>67</v>
      </c>
      <c r="AG109" s="90">
        <v>22</v>
      </c>
      <c r="AH109" s="87"/>
      <c r="AI109" s="88"/>
      <c r="AL109" s="88"/>
    </row>
    <row r="110" spans="32:38" ht="13.5">
      <c r="AF110" s="90" t="s">
        <v>68</v>
      </c>
      <c r="AG110" s="90">
        <v>23</v>
      </c>
      <c r="AH110" s="87"/>
      <c r="AI110" s="88"/>
      <c r="AL110" s="88"/>
    </row>
    <row r="111" spans="32:38" ht="13.5">
      <c r="AF111" s="90" t="s">
        <v>69</v>
      </c>
      <c r="AG111" s="90">
        <v>24</v>
      </c>
      <c r="AH111" s="87"/>
      <c r="AI111" s="88"/>
      <c r="AL111" s="88"/>
    </row>
    <row r="112" spans="32:35" ht="13.5">
      <c r="AF112" s="90" t="s">
        <v>70</v>
      </c>
      <c r="AG112" s="90">
        <v>25</v>
      </c>
      <c r="AH112" s="87"/>
      <c r="AI112" s="88"/>
    </row>
    <row r="113" spans="32:35" ht="13.5">
      <c r="AF113" s="90" t="s">
        <v>71</v>
      </c>
      <c r="AG113" s="90">
        <v>26</v>
      </c>
      <c r="AH113" s="87"/>
      <c r="AI113" s="88"/>
    </row>
    <row r="114" spans="32:34" ht="12.75">
      <c r="AF114" s="90" t="s">
        <v>72</v>
      </c>
      <c r="AG114" s="90">
        <v>27</v>
      </c>
      <c r="AH114" s="90"/>
    </row>
    <row r="115" spans="32:34" ht="12.75">
      <c r="AF115" s="90" t="s">
        <v>73</v>
      </c>
      <c r="AG115" s="90">
        <v>28</v>
      </c>
      <c r="AH115" s="90"/>
    </row>
    <row r="116" spans="32:34" ht="12.75">
      <c r="AF116" s="90" t="s">
        <v>74</v>
      </c>
      <c r="AG116" s="90">
        <v>29</v>
      </c>
      <c r="AH116" s="90"/>
    </row>
    <row r="117" spans="32:34" ht="12.75">
      <c r="AF117" s="90" t="s">
        <v>75</v>
      </c>
      <c r="AG117" s="90">
        <v>30</v>
      </c>
      <c r="AH117" s="90"/>
    </row>
    <row r="118" spans="32:34" ht="12.75">
      <c r="AF118" s="90" t="s">
        <v>76</v>
      </c>
      <c r="AG118" s="90">
        <v>31</v>
      </c>
      <c r="AH118" s="90"/>
    </row>
    <row r="119" spans="32:34" ht="12.75">
      <c r="AF119" s="90" t="s">
        <v>77</v>
      </c>
      <c r="AG119" s="90">
        <v>32</v>
      </c>
      <c r="AH119" s="90"/>
    </row>
    <row r="120" spans="32:34" ht="12.75">
      <c r="AF120" s="90" t="s">
        <v>78</v>
      </c>
      <c r="AG120" s="90">
        <v>33</v>
      </c>
      <c r="AH120" s="90"/>
    </row>
    <row r="121" spans="32:34" ht="12.75">
      <c r="AF121" s="90" t="s">
        <v>79</v>
      </c>
      <c r="AG121" s="90">
        <v>34</v>
      </c>
      <c r="AH121" s="90"/>
    </row>
    <row r="122" spans="32:34" ht="12.75">
      <c r="AF122" s="90" t="s">
        <v>80</v>
      </c>
      <c r="AG122" s="90">
        <v>35</v>
      </c>
      <c r="AH122" s="90"/>
    </row>
    <row r="123" spans="32:34" ht="12.75">
      <c r="AF123" s="90" t="s">
        <v>81</v>
      </c>
      <c r="AG123" s="90">
        <v>36</v>
      </c>
      <c r="AH123" s="90"/>
    </row>
    <row r="124" spans="32:34" ht="12.75">
      <c r="AF124" s="90" t="s">
        <v>82</v>
      </c>
      <c r="AG124" s="90">
        <v>37</v>
      </c>
      <c r="AH124" s="90"/>
    </row>
    <row r="125" spans="32:34" ht="12.75">
      <c r="AF125" s="90" t="s">
        <v>83</v>
      </c>
      <c r="AG125" s="90">
        <v>38</v>
      </c>
      <c r="AH125" s="90"/>
    </row>
    <row r="126" spans="32:34" ht="12.75">
      <c r="AF126" s="90" t="s">
        <v>98</v>
      </c>
      <c r="AG126" s="90">
        <v>39</v>
      </c>
      <c r="AH126" s="90"/>
    </row>
    <row r="127" spans="32:34" ht="12.75">
      <c r="AF127" s="90" t="s">
        <v>84</v>
      </c>
      <c r="AG127" s="90">
        <v>40</v>
      </c>
      <c r="AH127" s="90"/>
    </row>
    <row r="128" spans="32:34" ht="12.75">
      <c r="AF128" s="90" t="s">
        <v>148</v>
      </c>
      <c r="AG128" s="90">
        <v>41</v>
      </c>
      <c r="AH128" s="90"/>
    </row>
    <row r="129" spans="32:34" ht="12.75">
      <c r="AF129" s="90" t="s">
        <v>149</v>
      </c>
      <c r="AG129" s="90">
        <v>42</v>
      </c>
      <c r="AH129" s="90"/>
    </row>
    <row r="130" spans="32:34" ht="12.75">
      <c r="AF130" s="90" t="s">
        <v>150</v>
      </c>
      <c r="AG130" s="90">
        <v>43</v>
      </c>
      <c r="AH130" s="86"/>
    </row>
    <row r="131" spans="32:33" ht="12.75">
      <c r="AF131" s="90" t="s">
        <v>151</v>
      </c>
      <c r="AG131" s="90">
        <v>44</v>
      </c>
    </row>
    <row r="132" spans="32:33" ht="12.75">
      <c r="AF132" s="90" t="s">
        <v>152</v>
      </c>
      <c r="AG132" s="90">
        <v>45</v>
      </c>
    </row>
    <row r="133" spans="32:33" ht="12.75">
      <c r="AF133" s="90" t="s">
        <v>85</v>
      </c>
      <c r="AG133" s="90">
        <v>46</v>
      </c>
    </row>
    <row r="134" spans="32:33" ht="12.75">
      <c r="AF134" s="86" t="s">
        <v>86</v>
      </c>
      <c r="AG134" s="90">
        <v>47</v>
      </c>
    </row>
  </sheetData>
  <sheetProtection/>
  <mergeCells count="128">
    <mergeCell ref="Q7:AA7"/>
    <mergeCell ref="K3:L3"/>
    <mergeCell ref="J6:K6"/>
    <mergeCell ref="J7:K7"/>
    <mergeCell ref="J9:K9"/>
    <mergeCell ref="J8:K8"/>
    <mergeCell ref="N5:O5"/>
    <mergeCell ref="N6:O6"/>
    <mergeCell ref="W6:X6"/>
    <mergeCell ref="S6:T6"/>
    <mergeCell ref="H11:H12"/>
    <mergeCell ref="E2:F2"/>
    <mergeCell ref="B3:C3"/>
    <mergeCell ref="E3:F3"/>
    <mergeCell ref="B5:E5"/>
    <mergeCell ref="B7:F7"/>
    <mergeCell ref="B9:E9"/>
    <mergeCell ref="O81:P81"/>
    <mergeCell ref="O82:P82"/>
    <mergeCell ref="O87:P87"/>
    <mergeCell ref="O83:P83"/>
    <mergeCell ref="O84:P84"/>
    <mergeCell ref="O85:P85"/>
    <mergeCell ref="O86:P86"/>
    <mergeCell ref="O75:P75"/>
    <mergeCell ref="O76:P76"/>
    <mergeCell ref="O77:P77"/>
    <mergeCell ref="O78:P78"/>
    <mergeCell ref="O79:P79"/>
    <mergeCell ref="O80:P80"/>
    <mergeCell ref="O74:P74"/>
    <mergeCell ref="O58:P58"/>
    <mergeCell ref="O59:P59"/>
    <mergeCell ref="O60:P60"/>
    <mergeCell ref="O61:P61"/>
    <mergeCell ref="O62:P62"/>
    <mergeCell ref="O63:P63"/>
    <mergeCell ref="O66:P66"/>
    <mergeCell ref="O56:P56"/>
    <mergeCell ref="O57:P57"/>
    <mergeCell ref="O73:P73"/>
    <mergeCell ref="O67:P67"/>
    <mergeCell ref="O72:P72"/>
    <mergeCell ref="O68:P68"/>
    <mergeCell ref="O69:P69"/>
    <mergeCell ref="O70:P70"/>
    <mergeCell ref="O71:P71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0:P20"/>
    <mergeCell ref="O21:P21"/>
    <mergeCell ref="N7:O7"/>
    <mergeCell ref="N8:O8"/>
    <mergeCell ref="N9:O9"/>
    <mergeCell ref="O14:P14"/>
    <mergeCell ref="O15:P15"/>
    <mergeCell ref="O16:P16"/>
    <mergeCell ref="W2:X2"/>
    <mergeCell ref="W4:X4"/>
    <mergeCell ref="N1:O1"/>
    <mergeCell ref="N2:O2"/>
    <mergeCell ref="N3:O3"/>
    <mergeCell ref="N4:O4"/>
    <mergeCell ref="S4:T4"/>
    <mergeCell ref="S3:T3"/>
    <mergeCell ref="W3:X3"/>
    <mergeCell ref="S5:T5"/>
    <mergeCell ref="W5:X5"/>
    <mergeCell ref="A11:A12"/>
    <mergeCell ref="L11:L12"/>
    <mergeCell ref="C11:C12"/>
    <mergeCell ref="E11:E12"/>
    <mergeCell ref="F11:F12"/>
    <mergeCell ref="G11:G12"/>
    <mergeCell ref="J11:J12"/>
    <mergeCell ref="B11:B12"/>
    <mergeCell ref="I11:I12"/>
    <mergeCell ref="O13:P13"/>
    <mergeCell ref="O19:P19"/>
    <mergeCell ref="O18:P18"/>
    <mergeCell ref="O64:P64"/>
    <mergeCell ref="O17:P17"/>
    <mergeCell ref="O22:P22"/>
    <mergeCell ref="O23:P23"/>
    <mergeCell ref="O24:P24"/>
    <mergeCell ref="O25:P25"/>
    <mergeCell ref="O31:P31"/>
    <mergeCell ref="O12:P12"/>
    <mergeCell ref="M11:M12"/>
    <mergeCell ref="K11:K12"/>
    <mergeCell ref="O65:P65"/>
    <mergeCell ref="N11:N12"/>
    <mergeCell ref="O26:P26"/>
    <mergeCell ref="O27:P27"/>
    <mergeCell ref="O28:P28"/>
    <mergeCell ref="O29:P29"/>
    <mergeCell ref="O30:P30"/>
    <mergeCell ref="A1:G1"/>
    <mergeCell ref="Q8:Z8"/>
    <mergeCell ref="Q9:Z9"/>
    <mergeCell ref="L1:M1"/>
    <mergeCell ref="J4:L4"/>
    <mergeCell ref="J5:K5"/>
    <mergeCell ref="S1:T1"/>
    <mergeCell ref="W1:X1"/>
    <mergeCell ref="S2:T2"/>
  </mergeCells>
  <conditionalFormatting sqref="B13:N87">
    <cfRule type="expression" priority="1" dxfId="7" stopIfTrue="1">
      <formula>$E13="女"</formula>
    </cfRule>
  </conditionalFormatting>
  <conditionalFormatting sqref="P2:Q9 R2:R6 N2:N9">
    <cfRule type="expression" priority="2" dxfId="5" stopIfTrue="1">
      <formula>$P2="女"</formula>
    </cfRule>
  </conditionalFormatting>
  <conditionalFormatting sqref="S2:Z6">
    <cfRule type="expression" priority="3" dxfId="5" stopIfTrue="1">
      <formula>$P2="女"</formula>
    </cfRule>
    <cfRule type="expression" priority="4" dxfId="4" stopIfTrue="1">
      <formula>$AA2&gt;0</formula>
    </cfRule>
  </conditionalFormatting>
  <conditionalFormatting sqref="B9:E9 B5:E5 E3:H3 J3">
    <cfRule type="cellIs" priority="5" dxfId="1" operator="equal" stopIfTrue="1">
      <formula>"ここに入力"</formula>
    </cfRule>
  </conditionalFormatting>
  <conditionalFormatting sqref="B7:F7">
    <cfRule type="cellIs" priority="6" dxfId="1" operator="equal" stopIfTrue="1">
      <formula>"ここに入力(携帯電話の番号を入力)"</formula>
    </cfRule>
  </conditionalFormatting>
  <conditionalFormatting sqref="K3:L3">
    <cfRule type="cellIs" priority="7" dxfId="1" operator="equal" stopIfTrue="1">
      <formula>"ﾘｽﾄから選択"</formula>
    </cfRule>
  </conditionalFormatting>
  <conditionalFormatting sqref="B3:C3 A1:F1">
    <cfRule type="cellIs" priority="8" dxfId="0" operator="equal" stopIfTrue="1">
      <formula>"ﾘｽﾄから選択"</formula>
    </cfRule>
  </conditionalFormatting>
  <dataValidations count="15">
    <dataValidation allowBlank="1" imeMode="off" sqref="J6:L9"/>
    <dataValidation type="list" allowBlank="1" showInputMessage="1" showErrorMessage="1" error="リストから選択してください" sqref="S2:Y5">
      <formula1>オーダー</formula1>
    </dataValidation>
    <dataValidation type="textLength" operator="equal" allowBlank="1" showErrorMessage="1" errorTitle="入力形式のエラー" error="半角5桁で入力してください" imeMode="off" sqref="R2:R5">
      <formula1>5</formula1>
    </dataValidation>
    <dataValidation type="list" allowBlank="1" showInputMessage="1" showErrorMessage="1" error="リストから選択してください" sqref="P2:P5">
      <formula1>"男,女"</formula1>
    </dataValidation>
    <dataValidation type="textLength" allowBlank="1" showErrorMessage="1" errorTitle="入力形式エラー" error="トラックは半角7桁，フィールドは半角5桁で入力して下さい" imeMode="off" sqref="R13:R87">
      <formula1>5</formula1>
      <formula2>7</formula2>
    </dataValidation>
    <dataValidation type="whole" operator="equal" allowBlank="1" showInputMessage="1" showErrorMessage="1" error="400m以下の種目で公認記録が手動計時の場合は，「1」を入力して下さい" imeMode="off" sqref="S13:S87">
      <formula1>1</formula1>
    </dataValidation>
    <dataValidation allowBlank="1" showInputMessage="1" showErrorMessage="1" imeMode="hiragana" sqref="B9:E9 B5:E5 E3:F3 F13:F87"/>
    <dataValidation allowBlank="1" showInputMessage="1" showErrorMessage="1" imeMode="off" sqref="B7:F7 AN93:AN105 AN107:AN108 AI90 K13:L87 AK92:AK98 AI92:AI98 AL93:AL111 AL90:AL91 AM92:AM101 AM90:AN90 AN91 AK90 C13:C87 H13:H87"/>
    <dataValidation type="list" allowBlank="1" showInputMessage="1" showErrorMessage="1" sqref="Z2:Z5">
      <formula1>オーダー</formula1>
    </dataValidation>
    <dataValidation allowBlank="1" showInputMessage="1" showErrorMessage="1" imeMode="halfKatakana" sqref="AJ97:AJ107 G3:H3 AH88:AH95 AF88:AF96 AF98:AF133 AJ88:AJ95 J3 AH97:AH129 G13:G87"/>
    <dataValidation type="list" allowBlank="1" showInputMessage="1" showErrorMessage="1" sqref="N13:N87">
      <formula1>$AF$88:$AF$134</formula1>
    </dataValidation>
    <dataValidation type="list" allowBlank="1" showInputMessage="1" showErrorMessage="1" sqref="E13:E87">
      <formula1>"男,女"</formula1>
    </dataValidation>
    <dataValidation type="list" allowBlank="1" showInputMessage="1" showErrorMessage="1" sqref="Q2:Q5">
      <formula1>$AE$1:$AE$2</formula1>
    </dataValidation>
    <dataValidation type="list" allowBlank="1" showInputMessage="1" showErrorMessage="1" sqref="B3:C3">
      <formula1>$AF$118:$AF$126</formula1>
    </dataValidation>
    <dataValidation type="list" allowBlank="1" showInputMessage="1" showErrorMessage="1" sqref="Q13:Q87 Y13:Y87 U13:U87">
      <formula1>IF($E13="男",$AH$88:$AH$107,$AJ$88:$AJ$107)</formula1>
    </dataValidation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77" r:id="rId3"/>
  <headerFooter alignWithMargins="0">
    <oddHeader>&amp;L&amp;"Arial,標準"page&amp;P</oddHeader>
    <oddFooter>&amp;L&amp;10上記の者は健康であり、本大会に出場することを認めます。&amp;R&amp;"Arial,標準"B4&amp;"ＭＳ ゴシック,標準"に拡大してください</oddFooter>
  </headerFooter>
  <rowBreaks count="2" manualBreakCount="2">
    <brk id="37" max="255" man="1"/>
    <brk id="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B4" sqref="B4"/>
    </sheetView>
  </sheetViews>
  <sheetFormatPr defaultColWidth="9" defaultRowHeight="14.25"/>
  <cols>
    <col min="1" max="1" width="4.8984375" style="3" customWidth="1"/>
    <col min="2" max="2" width="10.09765625" style="3" customWidth="1"/>
    <col min="3" max="3" width="7.296875" style="3" customWidth="1"/>
    <col min="4" max="4" width="5.5" style="3" customWidth="1"/>
    <col min="5" max="5" width="6.59765625" style="2" customWidth="1"/>
    <col min="6" max="6" width="7" style="3" customWidth="1"/>
    <col min="7" max="12" width="5.8984375" style="4" customWidth="1"/>
    <col min="13" max="18" width="5.3984375" style="4" bestFit="1" customWidth="1"/>
    <col min="19" max="19" width="2.5" style="4" bestFit="1" customWidth="1"/>
    <col min="20" max="20" width="9" style="4" hidden="1" customWidth="1"/>
    <col min="21" max="16384" width="9" style="4" customWidth="1"/>
  </cols>
  <sheetData>
    <row r="1" ht="27.75" thickBot="1">
      <c r="A1" s="39" t="s">
        <v>29</v>
      </c>
    </row>
    <row r="2" spans="1:20" ht="15">
      <c r="A2" s="38" t="s">
        <v>87</v>
      </c>
      <c r="B2" s="25"/>
      <c r="C2" s="25"/>
      <c r="D2" s="2"/>
      <c r="T2" s="26">
        <v>1</v>
      </c>
    </row>
    <row r="3" spans="1:20" ht="15" customHeight="1" thickBot="1">
      <c r="A3" s="4"/>
      <c r="B3" s="31" t="s">
        <v>2</v>
      </c>
      <c r="C3" s="31" t="s">
        <v>122</v>
      </c>
      <c r="D3" s="32" t="s">
        <v>140</v>
      </c>
      <c r="E3" s="33" t="s">
        <v>138</v>
      </c>
      <c r="F3" s="33" t="s">
        <v>9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T3" s="27">
        <v>2</v>
      </c>
    </row>
    <row r="4" spans="1:12" ht="12.75">
      <c r="A4" s="3" t="s">
        <v>141</v>
      </c>
      <c r="B4" s="35">
        <f>+'申し込み表'!N2</f>
      </c>
      <c r="C4" s="35" t="str">
        <f>+'申し込み表'!$J$3</f>
        <v>ここに入力</v>
      </c>
      <c r="D4" s="35">
        <f>IF('申し込み表'!P2="男",1,IF('申し込み表'!P2="女",2,""))</f>
      </c>
      <c r="E4" s="48" t="e">
        <f>VLOOKUP('申し込み表'!Q2,$E$11:$F$19,2,FALSE)</f>
        <v>#N/A</v>
      </c>
      <c r="F4" s="41">
        <f>IF('申し込み表'!R2="","",'申し込み表'!R2)</f>
      </c>
      <c r="G4" s="35">
        <f>IF('申し込み表'!S2=" ","",VLOOKUP('申し込み表'!S2,$H$11:$I$70,2,FALSE))</f>
      </c>
      <c r="H4" s="35">
        <f>IF('申し込み表'!U2=" ","",VLOOKUP('申し込み表'!U2,$H$11:$I$70,2,FALSE))</f>
      </c>
      <c r="I4" s="35">
        <f>IF('申し込み表'!V2=" ","",VLOOKUP('申し込み表'!V2,$H$11:$I$70,2,FALSE))</f>
      </c>
      <c r="J4" s="35">
        <f>IF('申し込み表'!W2=" ","",VLOOKUP('申し込み表'!W2,$H$11:$I$70,2,FALSE))</f>
      </c>
      <c r="K4" s="35">
        <f>IF('申し込み表'!Y2=" ","",VLOOKUP('申し込み表'!Y2,$H$11:$I$70,2,FALSE))</f>
      </c>
      <c r="L4" s="35">
        <f>IF('申し込み表'!Z2=" ","",VLOOKUP('申し込み表'!Z2,$H$11:$I$70,2,FALSE))</f>
      </c>
    </row>
    <row r="5" spans="1:12" ht="12.75">
      <c r="A5" s="3" t="s">
        <v>26</v>
      </c>
      <c r="B5" s="35">
        <f>+'申し込み表'!N3</f>
      </c>
      <c r="C5" s="35" t="str">
        <f>+'申し込み表'!$J$3</f>
        <v>ここに入力</v>
      </c>
      <c r="D5" s="35">
        <f>IF('申し込み表'!P3="男",1,IF('申し込み表'!P3="女",2,""))</f>
      </c>
      <c r="E5" s="48" t="e">
        <f>VLOOKUP('申し込み表'!Q3,$E$11:$F$19,2,FALSE)</f>
        <v>#N/A</v>
      </c>
      <c r="F5" s="41">
        <f>IF('申し込み表'!R3="","",'申し込み表'!R3)</f>
      </c>
      <c r="G5" s="35">
        <f>IF('申し込み表'!S3=" ","",VLOOKUP('申し込み表'!S3,$H$11:$I$70,2,FALSE))</f>
      </c>
      <c r="H5" s="35">
        <f>IF('申し込み表'!U3=" ","",VLOOKUP('申し込み表'!U3,$H$11:$I$70,2,FALSE))</f>
      </c>
      <c r="I5" s="35">
        <f>IF('申し込み表'!V3=" ","",VLOOKUP('申し込み表'!V3,$H$11:$I$70,2,FALSE))</f>
      </c>
      <c r="J5" s="35">
        <f>IF('申し込み表'!W3=" ","",VLOOKUP('申し込み表'!W3,$H$11:$I$70,2,FALSE))</f>
      </c>
      <c r="K5" s="35">
        <f>IF('申し込み表'!Y3=" ","",VLOOKUP('申し込み表'!Y3,$H$11:$I$70,2,FALSE))</f>
      </c>
      <c r="L5" s="35">
        <f>IF('申し込み表'!Z3=" ","",VLOOKUP('申し込み表'!Z3,$H$11:$I$70,2,FALSE))</f>
      </c>
    </row>
    <row r="6" spans="1:12" ht="12.75">
      <c r="A6" s="3" t="s">
        <v>27</v>
      </c>
      <c r="B6" s="35">
        <f>+'申し込み表'!N4</f>
      </c>
      <c r="C6" s="35" t="str">
        <f>+'申し込み表'!$J$3</f>
        <v>ここに入力</v>
      </c>
      <c r="D6" s="35">
        <f>IF('申し込み表'!P4="男",1,IF('申し込み表'!P4="女",2,""))</f>
      </c>
      <c r="E6" s="48" t="e">
        <f>VLOOKUP('申し込み表'!Q4,$E$11:$F$19,2,FALSE)</f>
        <v>#N/A</v>
      </c>
      <c r="F6" s="41">
        <f>IF('申し込み表'!R4="","",'申し込み表'!R4)</f>
      </c>
      <c r="G6" s="35">
        <f>IF('申し込み表'!S4=" ","",VLOOKUP('申し込み表'!S4,$H$11:$I$70,2,FALSE))</f>
      </c>
      <c r="H6" s="35">
        <f>IF('申し込み表'!U4=" ","",VLOOKUP('申し込み表'!U4,$H$11:$I$70,2,FALSE))</f>
      </c>
      <c r="I6" s="35">
        <f>IF('申し込み表'!V4=" ","",VLOOKUP('申し込み表'!V4,$H$11:$I$70,2,FALSE))</f>
      </c>
      <c r="J6" s="35">
        <f>IF('申し込み表'!W4=" ","",VLOOKUP('申し込み表'!W4,$H$11:$I$70,2,FALSE))</f>
      </c>
      <c r="K6" s="35">
        <f>IF('申し込み表'!Y4=" ","",VLOOKUP('申し込み表'!Y4,$H$11:$I$70,2,FALSE))</f>
      </c>
      <c r="L6" s="35">
        <f>IF('申し込み表'!Z4=" ","",VLOOKUP('申し込み表'!Z4,$H$11:$I$70,2,FALSE))</f>
      </c>
    </row>
    <row r="7" spans="1:12" ht="12.75">
      <c r="A7" s="3" t="s">
        <v>28</v>
      </c>
      <c r="B7" s="35">
        <f>+'申し込み表'!N5</f>
      </c>
      <c r="C7" s="35" t="str">
        <f>+'申し込み表'!$J$3</f>
        <v>ここに入力</v>
      </c>
      <c r="D7" s="35">
        <f>IF('申し込み表'!P5="男",1,IF('申し込み表'!P5="女",2,""))</f>
      </c>
      <c r="E7" s="48" t="e">
        <f>VLOOKUP('申し込み表'!Q5,$E$11:$F$19,2,FALSE)</f>
        <v>#N/A</v>
      </c>
      <c r="F7" s="41">
        <f>IF('申し込み表'!R5="","",'申し込み表'!R5)</f>
      </c>
      <c r="G7" s="35">
        <f>IF('申し込み表'!S5=" ","",VLOOKUP('申し込み表'!S5,$H$11:$I$70,2,FALSE))</f>
      </c>
      <c r="H7" s="35">
        <f>IF('申し込み表'!U5=" ","",VLOOKUP('申し込み表'!U5,$H$11:$I$70,2,FALSE))</f>
      </c>
      <c r="I7" s="35">
        <f>IF('申し込み表'!V5=" ","",VLOOKUP('申し込み表'!V5,$H$11:$I$70,2,FALSE))</f>
      </c>
      <c r="J7" s="35">
        <f>IF('申し込み表'!W5=" ","",VLOOKUP('申し込み表'!W5,$H$11:$I$70,2,FALSE))</f>
      </c>
      <c r="K7" s="35">
        <f>IF('申し込み表'!Y5=" ","",VLOOKUP('申し込み表'!Y5,$H$11:$I$70,2,FALSE))</f>
      </c>
      <c r="L7" s="35">
        <f>IF('申し込み表'!Z5=" ","",VLOOKUP('申し込み表'!Z5,$H$11:$I$70,2,FALSE))</f>
      </c>
    </row>
    <row r="8" spans="2:12" ht="12.75">
      <c r="B8" s="2"/>
      <c r="C8" s="2"/>
      <c r="D8" s="2"/>
      <c r="F8" s="2"/>
      <c r="G8" s="2"/>
      <c r="H8" s="2"/>
      <c r="I8" s="2"/>
      <c r="J8" s="2"/>
      <c r="K8" s="2"/>
      <c r="L8" s="2"/>
    </row>
    <row r="9" spans="1:2" ht="12.75">
      <c r="A9" s="4"/>
      <c r="B9" s="4"/>
    </row>
    <row r="10" spans="1:2" ht="12.75">
      <c r="A10" s="4"/>
      <c r="B10" s="4"/>
    </row>
    <row r="11" spans="1:9" ht="13.5" customHeight="1" hidden="1">
      <c r="A11" s="7" t="s">
        <v>99</v>
      </c>
      <c r="B11" s="7">
        <v>1</v>
      </c>
      <c r="C11" s="4">
        <v>1</v>
      </c>
      <c r="D11" s="1"/>
      <c r="E11" s="8" t="s">
        <v>165</v>
      </c>
      <c r="F11" s="8" t="s">
        <v>97</v>
      </c>
      <c r="G11" s="1"/>
      <c r="H11" s="1">
        <f>+'申し込み表'!F13</f>
        <v>0</v>
      </c>
      <c r="I11" s="1">
        <f>+'申し込み表'!C13</f>
        <v>0</v>
      </c>
    </row>
    <row r="12" spans="1:9" ht="13.5" customHeight="1" hidden="1">
      <c r="A12" s="7" t="s">
        <v>100</v>
      </c>
      <c r="B12" s="7">
        <v>2</v>
      </c>
      <c r="C12" s="4">
        <v>1</v>
      </c>
      <c r="D12" s="1"/>
      <c r="E12" s="8" t="s">
        <v>166</v>
      </c>
      <c r="F12" s="8" t="s">
        <v>120</v>
      </c>
      <c r="G12" s="1"/>
      <c r="H12" s="1">
        <f>+'申し込み表'!F14</f>
        <v>0</v>
      </c>
      <c r="I12" s="1">
        <f>+'申し込み表'!C14</f>
        <v>0</v>
      </c>
    </row>
    <row r="13" spans="1:9" ht="13.5" customHeight="1" hidden="1">
      <c r="A13" s="29"/>
      <c r="B13" s="29"/>
      <c r="C13" s="4">
        <v>1</v>
      </c>
      <c r="D13" s="1"/>
      <c r="E13" s="8"/>
      <c r="F13" s="8"/>
      <c r="G13" s="1"/>
      <c r="H13" s="1">
        <f>+'申し込み表'!F15</f>
        <v>0</v>
      </c>
      <c r="I13" s="1">
        <f>+'申し込み表'!C15</f>
        <v>0</v>
      </c>
    </row>
    <row r="14" spans="1:9" ht="13.5" customHeight="1" hidden="1">
      <c r="A14" s="1"/>
      <c r="B14" s="1"/>
      <c r="C14" s="4">
        <v>1</v>
      </c>
      <c r="D14" s="1"/>
      <c r="E14" s="8"/>
      <c r="F14" s="8"/>
      <c r="G14" s="1"/>
      <c r="H14" s="1">
        <f>+'申し込み表'!F16</f>
        <v>0</v>
      </c>
      <c r="I14" s="1">
        <f>+'申し込み表'!C16</f>
        <v>0</v>
      </c>
    </row>
    <row r="15" spans="1:9" ht="13.5" customHeight="1" hidden="1">
      <c r="A15" s="1"/>
      <c r="B15" s="1"/>
      <c r="C15" s="4">
        <v>1</v>
      </c>
      <c r="D15" s="1"/>
      <c r="E15" s="8"/>
      <c r="F15" s="8"/>
      <c r="G15" s="1"/>
      <c r="H15" s="1">
        <f>+'申し込み表'!F17</f>
        <v>0</v>
      </c>
      <c r="I15" s="1">
        <f>+'申し込み表'!C17</f>
        <v>0</v>
      </c>
    </row>
    <row r="16" spans="1:9" ht="13.5" customHeight="1" hidden="1">
      <c r="A16" s="29"/>
      <c r="B16" s="29"/>
      <c r="C16" s="4">
        <v>1</v>
      </c>
      <c r="D16" s="1"/>
      <c r="E16" s="8"/>
      <c r="F16" s="8"/>
      <c r="G16" s="1"/>
      <c r="H16" s="1">
        <f>+'申し込み表'!F18</f>
        <v>0</v>
      </c>
      <c r="I16" s="1">
        <f>+'申し込み表'!C18</f>
        <v>0</v>
      </c>
    </row>
    <row r="17" spans="1:9" ht="13.5" customHeight="1" hidden="1">
      <c r="A17" s="29"/>
      <c r="B17" s="29"/>
      <c r="C17" s="4">
        <v>1</v>
      </c>
      <c r="D17" s="1"/>
      <c r="E17" s="8"/>
      <c r="F17" s="8"/>
      <c r="G17" s="1"/>
      <c r="H17" s="1">
        <f>+'申し込み表'!F19</f>
        <v>0</v>
      </c>
      <c r="I17" s="1">
        <f>+'申し込み表'!C19</f>
        <v>0</v>
      </c>
    </row>
    <row r="18" spans="1:9" ht="13.5" customHeight="1" hidden="1">
      <c r="A18" s="29"/>
      <c r="B18" s="29"/>
      <c r="C18" s="4">
        <v>1</v>
      </c>
      <c r="D18" s="1"/>
      <c r="E18" s="8"/>
      <c r="F18" s="8"/>
      <c r="G18" s="1"/>
      <c r="H18" s="1">
        <f>+'申し込み表'!F20</f>
        <v>0</v>
      </c>
      <c r="I18" s="1">
        <f>+'申し込み表'!C20</f>
        <v>0</v>
      </c>
    </row>
    <row r="19" spans="1:9" ht="13.5" customHeight="1" hidden="1">
      <c r="A19" s="29"/>
      <c r="B19" s="29"/>
      <c r="C19" s="4">
        <v>1</v>
      </c>
      <c r="D19" s="1"/>
      <c r="E19" s="8"/>
      <c r="F19" s="8"/>
      <c r="G19" s="1"/>
      <c r="H19" s="1">
        <f>+'申し込み表'!F21</f>
        <v>0</v>
      </c>
      <c r="I19" s="1">
        <f>+'申し込み表'!C21</f>
        <v>0</v>
      </c>
    </row>
    <row r="20" spans="1:9" ht="13.5" customHeight="1" hidden="1">
      <c r="A20" s="29"/>
      <c r="B20" s="29"/>
      <c r="C20" s="4">
        <v>1</v>
      </c>
      <c r="D20" s="1"/>
      <c r="E20" s="8"/>
      <c r="F20" s="8"/>
      <c r="G20" s="1"/>
      <c r="H20" s="1">
        <f>+'申し込み表'!F22</f>
        <v>0</v>
      </c>
      <c r="I20" s="1">
        <f>+'申し込み表'!C22</f>
        <v>0</v>
      </c>
    </row>
    <row r="21" spans="1:9" ht="13.5" customHeight="1" hidden="1">
      <c r="A21" s="29"/>
      <c r="B21" s="29"/>
      <c r="C21" s="4">
        <v>1</v>
      </c>
      <c r="D21" s="1"/>
      <c r="E21" s="8"/>
      <c r="F21" s="8"/>
      <c r="G21" s="1"/>
      <c r="H21" s="1">
        <f>+'申し込み表'!F23</f>
        <v>0</v>
      </c>
      <c r="I21" s="1">
        <f>+'申し込み表'!C23</f>
        <v>0</v>
      </c>
    </row>
    <row r="22" spans="1:9" ht="13.5" customHeight="1" hidden="1">
      <c r="A22" s="29"/>
      <c r="B22" s="29"/>
      <c r="C22" s="4">
        <v>1</v>
      </c>
      <c r="D22" s="1"/>
      <c r="E22" s="8"/>
      <c r="F22" s="8"/>
      <c r="G22" s="1"/>
      <c r="H22" s="1">
        <f>+'申し込み表'!F24</f>
        <v>0</v>
      </c>
      <c r="I22" s="1">
        <f>+'申し込み表'!C24</f>
        <v>0</v>
      </c>
    </row>
    <row r="23" spans="1:9" ht="13.5" customHeight="1" hidden="1">
      <c r="A23" s="29"/>
      <c r="B23" s="29"/>
      <c r="C23" s="4">
        <v>1</v>
      </c>
      <c r="D23" s="1"/>
      <c r="E23" s="8"/>
      <c r="F23" s="8"/>
      <c r="G23" s="1"/>
      <c r="H23" s="1">
        <f>+'申し込み表'!F25</f>
        <v>0</v>
      </c>
      <c r="I23" s="1">
        <f>+'申し込み表'!C25</f>
        <v>0</v>
      </c>
    </row>
    <row r="24" spans="1:9" ht="13.5" customHeight="1" hidden="1">
      <c r="A24" s="29"/>
      <c r="B24" s="29"/>
      <c r="C24" s="4">
        <v>1</v>
      </c>
      <c r="D24" s="1"/>
      <c r="E24" s="8"/>
      <c r="F24" s="8"/>
      <c r="G24" s="1"/>
      <c r="H24" s="1">
        <f>+'申し込み表'!F26</f>
        <v>0</v>
      </c>
      <c r="I24" s="1">
        <f>+'申し込み表'!C26</f>
        <v>0</v>
      </c>
    </row>
    <row r="25" spans="1:9" ht="13.5" customHeight="1" hidden="1">
      <c r="A25" s="29"/>
      <c r="B25" s="29"/>
      <c r="C25" s="4">
        <v>1</v>
      </c>
      <c r="D25" s="1"/>
      <c r="E25" s="8"/>
      <c r="F25" s="8"/>
      <c r="G25" s="1"/>
      <c r="H25" s="1">
        <f>+'申し込み表'!F27</f>
        <v>0</v>
      </c>
      <c r="I25" s="1">
        <f>+'申し込み表'!C27</f>
        <v>0</v>
      </c>
    </row>
    <row r="26" spans="1:9" ht="13.5" customHeight="1" hidden="1">
      <c r="A26" s="29"/>
      <c r="B26" s="29"/>
      <c r="C26" s="4">
        <v>1</v>
      </c>
      <c r="D26" s="1"/>
      <c r="E26" s="8"/>
      <c r="F26" s="8"/>
      <c r="G26" s="1"/>
      <c r="H26" s="1">
        <f>+'申し込み表'!F28</f>
        <v>0</v>
      </c>
      <c r="I26" s="1">
        <f>+'申し込み表'!C28</f>
        <v>0</v>
      </c>
    </row>
    <row r="27" spans="1:9" ht="13.5" customHeight="1" hidden="1">
      <c r="A27" s="29"/>
      <c r="B27" s="29"/>
      <c r="C27" s="4">
        <v>1</v>
      </c>
      <c r="D27" s="1"/>
      <c r="E27" s="8"/>
      <c r="F27" s="8"/>
      <c r="G27" s="1"/>
      <c r="H27" s="1">
        <f>+'申し込み表'!F29</f>
        <v>0</v>
      </c>
      <c r="I27" s="1">
        <f>+'申し込み表'!C29</f>
        <v>0</v>
      </c>
    </row>
    <row r="28" spans="1:9" ht="13.5" customHeight="1" hidden="1">
      <c r="A28" s="29"/>
      <c r="B28" s="29"/>
      <c r="C28" s="4">
        <v>1</v>
      </c>
      <c r="D28" s="1"/>
      <c r="E28" s="8"/>
      <c r="F28" s="8"/>
      <c r="G28" s="1"/>
      <c r="H28" s="1">
        <f>+'申し込み表'!F30</f>
        <v>0</v>
      </c>
      <c r="I28" s="1">
        <f>+'申し込み表'!C30</f>
        <v>0</v>
      </c>
    </row>
    <row r="29" spans="1:9" ht="13.5" customHeight="1" hidden="1">
      <c r="A29" s="29"/>
      <c r="B29" s="29"/>
      <c r="C29" s="4">
        <v>1</v>
      </c>
      <c r="D29" s="1"/>
      <c r="E29" s="8"/>
      <c r="F29" s="8"/>
      <c r="G29" s="1"/>
      <c r="H29" s="1">
        <f>+'申し込み表'!F31</f>
        <v>0</v>
      </c>
      <c r="I29" s="1">
        <f>+'申し込み表'!C31</f>
        <v>0</v>
      </c>
    </row>
    <row r="30" spans="1:9" ht="13.5" customHeight="1" hidden="1">
      <c r="A30" s="29"/>
      <c r="B30" s="29"/>
      <c r="C30" s="4">
        <v>1</v>
      </c>
      <c r="D30" s="1"/>
      <c r="E30" s="8"/>
      <c r="F30" s="8"/>
      <c r="G30" s="1"/>
      <c r="H30" s="1">
        <f>+'申し込み表'!F32</f>
        <v>0</v>
      </c>
      <c r="I30" s="1">
        <f>+'申し込み表'!C32</f>
        <v>0</v>
      </c>
    </row>
    <row r="31" spans="1:9" ht="13.5" customHeight="1" hidden="1">
      <c r="A31" s="29"/>
      <c r="B31" s="29"/>
      <c r="C31" s="4">
        <v>1</v>
      </c>
      <c r="D31" s="1"/>
      <c r="E31" s="8"/>
      <c r="F31" s="8"/>
      <c r="G31" s="1"/>
      <c r="H31" s="1">
        <f>+'申し込み表'!F33</f>
        <v>0</v>
      </c>
      <c r="I31" s="1">
        <f>+'申し込み表'!C33</f>
        <v>0</v>
      </c>
    </row>
    <row r="32" spans="1:9" ht="13.5" customHeight="1" hidden="1">
      <c r="A32" s="29"/>
      <c r="B32" s="29"/>
      <c r="C32" s="4">
        <v>1</v>
      </c>
      <c r="D32" s="29"/>
      <c r="E32" s="8"/>
      <c r="F32" s="8"/>
      <c r="G32" s="1"/>
      <c r="H32" s="1">
        <f>+'申し込み表'!F34</f>
        <v>0</v>
      </c>
      <c r="I32" s="1">
        <f>+'申し込み表'!C34</f>
        <v>0</v>
      </c>
    </row>
    <row r="33" spans="1:9" ht="13.5" customHeight="1" hidden="1">
      <c r="A33" s="29"/>
      <c r="B33" s="29"/>
      <c r="C33" s="4">
        <v>1</v>
      </c>
      <c r="D33" s="29"/>
      <c r="E33" s="8"/>
      <c r="F33" s="8"/>
      <c r="G33" s="1"/>
      <c r="H33" s="1">
        <f>+'申し込み表'!F35</f>
        <v>0</v>
      </c>
      <c r="I33" s="1">
        <f>+'申し込み表'!C35</f>
        <v>0</v>
      </c>
    </row>
    <row r="34" spans="1:9" ht="13.5" customHeight="1" hidden="1">
      <c r="A34" s="29"/>
      <c r="B34" s="29"/>
      <c r="C34" s="4">
        <v>1</v>
      </c>
      <c r="D34" s="29"/>
      <c r="E34" s="8"/>
      <c r="F34" s="8"/>
      <c r="G34" s="1"/>
      <c r="H34" s="1">
        <f>+'申し込み表'!F36</f>
        <v>0</v>
      </c>
      <c r="I34" s="1">
        <f>+'申し込み表'!C36</f>
        <v>0</v>
      </c>
    </row>
    <row r="35" spans="1:9" ht="13.5" customHeight="1" hidden="1">
      <c r="A35" s="29"/>
      <c r="B35" s="29"/>
      <c r="C35" s="4">
        <v>1</v>
      </c>
      <c r="D35" s="29"/>
      <c r="E35" s="8"/>
      <c r="F35" s="8"/>
      <c r="G35" s="1"/>
      <c r="H35" s="1">
        <f>+'申し込み表'!F37</f>
        <v>0</v>
      </c>
      <c r="I35" s="1">
        <f>+'申し込み表'!C37</f>
        <v>0</v>
      </c>
    </row>
    <row r="36" spans="1:9" ht="13.5" customHeight="1" hidden="1">
      <c r="A36" s="29"/>
      <c r="B36" s="29"/>
      <c r="C36" s="4">
        <v>1</v>
      </c>
      <c r="D36" s="29"/>
      <c r="E36" s="8"/>
      <c r="F36" s="8"/>
      <c r="G36" s="1"/>
      <c r="H36" s="1">
        <f>+'申し込み表'!F38</f>
        <v>0</v>
      </c>
      <c r="I36" s="1">
        <f>+'申し込み表'!C38</f>
        <v>0</v>
      </c>
    </row>
    <row r="37" spans="1:9" ht="13.5" customHeight="1" hidden="1">
      <c r="A37" s="29"/>
      <c r="B37" s="29"/>
      <c r="C37" s="4">
        <v>1</v>
      </c>
      <c r="D37" s="29"/>
      <c r="E37" s="8"/>
      <c r="F37" s="8"/>
      <c r="G37" s="1"/>
      <c r="H37" s="1">
        <f>+'申し込み表'!F39</f>
        <v>0</v>
      </c>
      <c r="I37" s="1">
        <f>+'申し込み表'!C39</f>
        <v>0</v>
      </c>
    </row>
    <row r="38" spans="1:9" ht="13.5" customHeight="1" hidden="1">
      <c r="A38" s="29"/>
      <c r="B38" s="29"/>
      <c r="C38" s="4">
        <v>1</v>
      </c>
      <c r="D38" s="29"/>
      <c r="E38" s="8"/>
      <c r="F38" s="8"/>
      <c r="G38" s="1"/>
      <c r="H38" s="1">
        <f>+'申し込み表'!F40</f>
        <v>0</v>
      </c>
      <c r="I38" s="1">
        <f>+'申し込み表'!C40</f>
        <v>0</v>
      </c>
    </row>
    <row r="39" spans="1:9" ht="13.5" customHeight="1" hidden="1">
      <c r="A39" s="29"/>
      <c r="B39" s="29"/>
      <c r="C39" s="4">
        <v>1</v>
      </c>
      <c r="D39" s="29"/>
      <c r="E39" s="8"/>
      <c r="F39" s="8"/>
      <c r="G39" s="1"/>
      <c r="H39" s="1">
        <f>+'申し込み表'!F41</f>
        <v>0</v>
      </c>
      <c r="I39" s="1">
        <f>+'申し込み表'!C41</f>
        <v>0</v>
      </c>
    </row>
    <row r="40" spans="1:9" ht="13.5" customHeight="1" hidden="1">
      <c r="A40" s="29"/>
      <c r="B40" s="29"/>
      <c r="C40" s="4">
        <v>1</v>
      </c>
      <c r="D40" s="29"/>
      <c r="E40" s="8"/>
      <c r="F40" s="8"/>
      <c r="G40" s="1"/>
      <c r="H40" s="1">
        <f>+'申し込み表'!F42</f>
        <v>0</v>
      </c>
      <c r="I40" s="1">
        <f>+'申し込み表'!C42</f>
        <v>0</v>
      </c>
    </row>
    <row r="41" spans="1:9" ht="13.5" customHeight="1" hidden="1">
      <c r="A41" s="29"/>
      <c r="B41" s="29"/>
      <c r="C41" s="4">
        <v>1</v>
      </c>
      <c r="D41" s="29"/>
      <c r="E41" s="8"/>
      <c r="F41" s="8"/>
      <c r="G41" s="1"/>
      <c r="H41" s="1">
        <f>+'申し込み表'!F43</f>
        <v>0</v>
      </c>
      <c r="I41" s="1">
        <f>+'申し込み表'!C43</f>
        <v>0</v>
      </c>
    </row>
    <row r="42" spans="1:9" ht="13.5" customHeight="1" hidden="1">
      <c r="A42" s="29"/>
      <c r="B42" s="29"/>
      <c r="C42" s="4">
        <v>1</v>
      </c>
      <c r="D42" s="29"/>
      <c r="E42" s="8"/>
      <c r="F42" s="8"/>
      <c r="G42" s="1"/>
      <c r="H42" s="1">
        <f>+'申し込み表'!F44</f>
        <v>0</v>
      </c>
      <c r="I42" s="1">
        <f>+'申し込み表'!C44</f>
        <v>0</v>
      </c>
    </row>
    <row r="43" spans="1:9" ht="13.5" customHeight="1" hidden="1">
      <c r="A43" s="29"/>
      <c r="B43" s="29"/>
      <c r="C43" s="4">
        <v>1</v>
      </c>
      <c r="D43" s="29"/>
      <c r="E43" s="8"/>
      <c r="F43" s="8"/>
      <c r="G43" s="1"/>
      <c r="H43" s="1">
        <f>+'申し込み表'!F45</f>
        <v>0</v>
      </c>
      <c r="I43" s="1">
        <f>+'申し込み表'!C45</f>
        <v>0</v>
      </c>
    </row>
    <row r="44" spans="1:9" ht="13.5" customHeight="1" hidden="1">
      <c r="A44" s="29"/>
      <c r="B44" s="29"/>
      <c r="C44" s="4">
        <v>1</v>
      </c>
      <c r="D44" s="29"/>
      <c r="E44" s="8"/>
      <c r="F44" s="8"/>
      <c r="G44" s="1"/>
      <c r="H44" s="1">
        <f>+'申し込み表'!F46</f>
        <v>0</v>
      </c>
      <c r="I44" s="1">
        <f>+'申し込み表'!C46</f>
        <v>0</v>
      </c>
    </row>
    <row r="45" spans="1:9" ht="13.5" customHeight="1" hidden="1">
      <c r="A45" s="29"/>
      <c r="B45" s="29"/>
      <c r="C45" s="4">
        <v>1</v>
      </c>
      <c r="D45" s="29"/>
      <c r="E45" s="8"/>
      <c r="F45" s="8"/>
      <c r="G45" s="1"/>
      <c r="H45" s="1">
        <f>+'申し込み表'!F47</f>
        <v>0</v>
      </c>
      <c r="I45" s="1">
        <f>+'申し込み表'!C47</f>
        <v>0</v>
      </c>
    </row>
    <row r="46" spans="1:9" ht="13.5" customHeight="1" hidden="1">
      <c r="A46" s="29"/>
      <c r="B46" s="29"/>
      <c r="C46" s="4">
        <v>1</v>
      </c>
      <c r="D46" s="29"/>
      <c r="E46" s="8"/>
      <c r="F46" s="8"/>
      <c r="G46" s="1"/>
      <c r="H46" s="1">
        <f>+'申し込み表'!F48</f>
        <v>0</v>
      </c>
      <c r="I46" s="1">
        <f>+'申し込み表'!C48</f>
        <v>0</v>
      </c>
    </row>
    <row r="47" spans="1:9" ht="13.5" customHeight="1" hidden="1">
      <c r="A47" s="29"/>
      <c r="B47" s="29"/>
      <c r="C47" s="4">
        <v>1</v>
      </c>
      <c r="D47" s="29"/>
      <c r="E47" s="8"/>
      <c r="F47" s="8"/>
      <c r="G47" s="1"/>
      <c r="H47" s="1">
        <f>+'申し込み表'!F49</f>
        <v>0</v>
      </c>
      <c r="I47" s="1">
        <f>+'申し込み表'!C49</f>
        <v>0</v>
      </c>
    </row>
    <row r="48" spans="1:9" ht="13.5" customHeight="1" hidden="1">
      <c r="A48" s="29"/>
      <c r="B48" s="29"/>
      <c r="C48" s="4">
        <v>1</v>
      </c>
      <c r="D48" s="29"/>
      <c r="E48" s="8"/>
      <c r="F48" s="8"/>
      <c r="G48" s="1"/>
      <c r="H48" s="1">
        <f>+'申し込み表'!F50</f>
        <v>0</v>
      </c>
      <c r="I48" s="1">
        <f>+'申し込み表'!C50</f>
        <v>0</v>
      </c>
    </row>
    <row r="49" spans="1:9" ht="13.5" customHeight="1" hidden="1">
      <c r="A49" s="29"/>
      <c r="B49" s="29"/>
      <c r="C49" s="4">
        <v>1</v>
      </c>
      <c r="D49" s="29"/>
      <c r="E49" s="8"/>
      <c r="F49" s="8"/>
      <c r="G49" s="1"/>
      <c r="H49" s="1">
        <f>+'申し込み表'!F51</f>
        <v>0</v>
      </c>
      <c r="I49" s="1">
        <f>+'申し込み表'!C51</f>
        <v>0</v>
      </c>
    </row>
    <row r="50" spans="1:9" ht="13.5" customHeight="1" hidden="1">
      <c r="A50" s="29"/>
      <c r="B50" s="29"/>
      <c r="C50" s="4">
        <v>1</v>
      </c>
      <c r="D50" s="29"/>
      <c r="E50" s="8"/>
      <c r="F50" s="8"/>
      <c r="G50" s="1"/>
      <c r="H50" s="1">
        <f>+'申し込み表'!F52</f>
        <v>0</v>
      </c>
      <c r="I50" s="1">
        <f>+'申し込み表'!C52</f>
        <v>0</v>
      </c>
    </row>
    <row r="51" spans="1:9" ht="13.5" customHeight="1" hidden="1">
      <c r="A51" s="29"/>
      <c r="B51" s="29"/>
      <c r="C51" s="4">
        <v>1</v>
      </c>
      <c r="D51" s="29"/>
      <c r="E51" s="8"/>
      <c r="F51" s="8"/>
      <c r="G51" s="1"/>
      <c r="H51" s="1">
        <f>+'申し込み表'!F53</f>
        <v>0</v>
      </c>
      <c r="I51" s="1">
        <f>+'申し込み表'!C53</f>
        <v>0</v>
      </c>
    </row>
    <row r="52" spans="1:9" ht="13.5" customHeight="1" hidden="1">
      <c r="A52" s="29"/>
      <c r="B52" s="29"/>
      <c r="C52" s="4">
        <v>1</v>
      </c>
      <c r="D52" s="29"/>
      <c r="E52" s="8"/>
      <c r="F52" s="8"/>
      <c r="G52" s="1"/>
      <c r="H52" s="1">
        <f>+'申し込み表'!F54</f>
        <v>0</v>
      </c>
      <c r="I52" s="1">
        <f>+'申し込み表'!C54</f>
        <v>0</v>
      </c>
    </row>
    <row r="53" spans="1:9" ht="13.5" customHeight="1" hidden="1">
      <c r="A53" s="29"/>
      <c r="B53" s="29"/>
      <c r="C53" s="4">
        <v>1</v>
      </c>
      <c r="D53" s="29"/>
      <c r="E53" s="8"/>
      <c r="F53" s="8"/>
      <c r="G53" s="1"/>
      <c r="H53" s="1">
        <f>+'申し込み表'!F55</f>
        <v>0</v>
      </c>
      <c r="I53" s="1">
        <f>+'申し込み表'!C55</f>
        <v>0</v>
      </c>
    </row>
    <row r="54" spans="1:9" ht="13.5" customHeight="1" hidden="1">
      <c r="A54" s="29"/>
      <c r="B54" s="29"/>
      <c r="C54" s="4">
        <v>1</v>
      </c>
      <c r="D54" s="29"/>
      <c r="E54" s="8"/>
      <c r="F54" s="8"/>
      <c r="G54" s="1"/>
      <c r="H54" s="1">
        <f>+'申し込み表'!F56</f>
        <v>0</v>
      </c>
      <c r="I54" s="1">
        <f>+'申し込み表'!C56</f>
        <v>0</v>
      </c>
    </row>
    <row r="55" spans="1:9" ht="13.5" customHeight="1" hidden="1">
      <c r="A55" s="29"/>
      <c r="B55" s="29"/>
      <c r="C55" s="4">
        <v>1</v>
      </c>
      <c r="D55" s="29"/>
      <c r="E55" s="8"/>
      <c r="F55" s="8"/>
      <c r="G55" s="1"/>
      <c r="H55" s="1">
        <f>+'申し込み表'!F57</f>
        <v>0</v>
      </c>
      <c r="I55" s="1">
        <f>+'申し込み表'!C57</f>
        <v>0</v>
      </c>
    </row>
    <row r="56" spans="1:9" ht="13.5" customHeight="1" hidden="1">
      <c r="A56" s="29"/>
      <c r="B56" s="29"/>
      <c r="C56" s="4">
        <v>1</v>
      </c>
      <c r="D56" s="29"/>
      <c r="E56" s="8"/>
      <c r="F56" s="8"/>
      <c r="G56" s="1"/>
      <c r="H56" s="1">
        <f>+'申し込み表'!F73</f>
        <v>0</v>
      </c>
      <c r="I56" s="1">
        <f>+'申し込み表'!C73</f>
        <v>0</v>
      </c>
    </row>
    <row r="57" spans="1:9" ht="13.5" customHeight="1" hidden="1">
      <c r="A57" s="29"/>
      <c r="B57" s="29"/>
      <c r="C57" s="4">
        <v>1</v>
      </c>
      <c r="D57" s="29"/>
      <c r="E57" s="8"/>
      <c r="F57" s="8"/>
      <c r="G57" s="1"/>
      <c r="H57" s="1">
        <f>+'申し込み表'!F74</f>
        <v>0</v>
      </c>
      <c r="I57" s="1">
        <f>+'申し込み表'!C74</f>
        <v>0</v>
      </c>
    </row>
    <row r="58" spans="1:9" ht="13.5" customHeight="1" hidden="1">
      <c r="A58" s="29"/>
      <c r="B58" s="29"/>
      <c r="C58" s="4">
        <v>1</v>
      </c>
      <c r="D58" s="29"/>
      <c r="E58" s="8"/>
      <c r="F58" s="8"/>
      <c r="G58" s="1"/>
      <c r="H58" s="1">
        <f>+'申し込み表'!F75</f>
        <v>0</v>
      </c>
      <c r="I58" s="1">
        <f>+'申し込み表'!C75</f>
        <v>0</v>
      </c>
    </row>
    <row r="59" spans="1:9" ht="13.5" customHeight="1" hidden="1">
      <c r="A59" s="29"/>
      <c r="B59" s="29"/>
      <c r="C59" s="4">
        <v>1</v>
      </c>
      <c r="D59" s="29"/>
      <c r="E59" s="8"/>
      <c r="F59" s="8"/>
      <c r="G59" s="1"/>
      <c r="H59" s="1">
        <f>+'申し込み表'!F76</f>
        <v>0</v>
      </c>
      <c r="I59" s="1">
        <f>+'申し込み表'!C76</f>
        <v>0</v>
      </c>
    </row>
    <row r="60" spans="1:9" ht="13.5" customHeight="1" hidden="1">
      <c r="A60" s="29"/>
      <c r="B60" s="29"/>
      <c r="C60" s="4">
        <v>1</v>
      </c>
      <c r="D60" s="29"/>
      <c r="E60" s="8"/>
      <c r="F60" s="8"/>
      <c r="G60" s="1"/>
      <c r="H60" s="1">
        <f>+'申し込み表'!F77</f>
        <v>0</v>
      </c>
      <c r="I60" s="1">
        <f>+'申し込み表'!C77</f>
        <v>0</v>
      </c>
    </row>
    <row r="61" spans="1:9" ht="13.5" customHeight="1" hidden="1">
      <c r="A61" s="29"/>
      <c r="B61" s="29"/>
      <c r="C61" s="4">
        <v>1</v>
      </c>
      <c r="D61" s="29"/>
      <c r="E61" s="8"/>
      <c r="F61" s="8"/>
      <c r="G61" s="1"/>
      <c r="H61" s="1">
        <f>+'申し込み表'!F78</f>
        <v>0</v>
      </c>
      <c r="I61" s="1">
        <f>+'申し込み表'!C78</f>
        <v>0</v>
      </c>
    </row>
    <row r="62" spans="1:9" ht="13.5" customHeight="1" hidden="1">
      <c r="A62" s="29"/>
      <c r="B62" s="29"/>
      <c r="C62" s="4">
        <v>1</v>
      </c>
      <c r="D62" s="29"/>
      <c r="E62" s="8"/>
      <c r="F62" s="8"/>
      <c r="G62" s="1"/>
      <c r="H62" s="1">
        <f>+'申し込み表'!F79</f>
        <v>0</v>
      </c>
      <c r="I62" s="1">
        <f>+'申し込み表'!C79</f>
        <v>0</v>
      </c>
    </row>
    <row r="63" spans="1:9" ht="13.5" customHeight="1" hidden="1">
      <c r="A63" s="29"/>
      <c r="B63" s="29"/>
      <c r="C63" s="4">
        <v>1</v>
      </c>
      <c r="D63" s="29"/>
      <c r="E63" s="8"/>
      <c r="F63" s="8"/>
      <c r="G63" s="1"/>
      <c r="H63" s="1">
        <f>+'申し込み表'!F80</f>
        <v>0</v>
      </c>
      <c r="I63" s="1">
        <f>+'申し込み表'!C80</f>
        <v>0</v>
      </c>
    </row>
    <row r="64" spans="1:9" ht="13.5" customHeight="1" hidden="1">
      <c r="A64" s="29"/>
      <c r="B64" s="29"/>
      <c r="C64" s="4">
        <v>1</v>
      </c>
      <c r="D64" s="29"/>
      <c r="E64" s="8"/>
      <c r="F64" s="8"/>
      <c r="G64" s="1"/>
      <c r="H64" s="1">
        <f>+'申し込み表'!F81</f>
        <v>0</v>
      </c>
      <c r="I64" s="1">
        <f>+'申し込み表'!C81</f>
        <v>0</v>
      </c>
    </row>
    <row r="65" spans="1:9" ht="13.5" customHeight="1" hidden="1">
      <c r="A65" s="29"/>
      <c r="B65" s="29"/>
      <c r="C65" s="4">
        <v>1</v>
      </c>
      <c r="D65" s="29"/>
      <c r="E65" s="8"/>
      <c r="F65" s="8"/>
      <c r="G65" s="1"/>
      <c r="H65" s="1">
        <f>+'申し込み表'!F82</f>
        <v>0</v>
      </c>
      <c r="I65" s="1">
        <f>+'申し込み表'!C82</f>
        <v>0</v>
      </c>
    </row>
    <row r="66" spans="1:9" ht="13.5" customHeight="1" hidden="1">
      <c r="A66" s="29"/>
      <c r="B66" s="29"/>
      <c r="C66" s="4">
        <v>1</v>
      </c>
      <c r="D66" s="29"/>
      <c r="E66" s="8"/>
      <c r="F66" s="8"/>
      <c r="G66" s="1"/>
      <c r="H66" s="1">
        <f>+'申し込み表'!F83</f>
        <v>0</v>
      </c>
      <c r="I66" s="1">
        <f>+'申し込み表'!C83</f>
        <v>0</v>
      </c>
    </row>
    <row r="67" spans="1:9" ht="13.5" customHeight="1" hidden="1">
      <c r="A67" s="29"/>
      <c r="B67" s="29"/>
      <c r="C67" s="4">
        <v>1</v>
      </c>
      <c r="D67" s="29"/>
      <c r="E67" s="8"/>
      <c r="F67" s="8"/>
      <c r="G67" s="1"/>
      <c r="H67" s="1">
        <f>+'申し込み表'!F84</f>
        <v>0</v>
      </c>
      <c r="I67" s="1">
        <f>+'申し込み表'!C84</f>
        <v>0</v>
      </c>
    </row>
    <row r="68" spans="1:9" ht="13.5" customHeight="1" hidden="1">
      <c r="A68" s="29"/>
      <c r="B68" s="29"/>
      <c r="C68" s="4">
        <v>1</v>
      </c>
      <c r="D68" s="29"/>
      <c r="E68" s="8"/>
      <c r="F68" s="8"/>
      <c r="G68" s="1"/>
      <c r="H68" s="1">
        <f>+'申し込み表'!F85</f>
        <v>0</v>
      </c>
      <c r="I68" s="1">
        <f>+'申し込み表'!C85</f>
        <v>0</v>
      </c>
    </row>
    <row r="69" spans="1:9" ht="13.5" customHeight="1" hidden="1">
      <c r="A69" s="29"/>
      <c r="B69" s="29"/>
      <c r="C69" s="4">
        <v>1</v>
      </c>
      <c r="D69" s="29"/>
      <c r="E69" s="8"/>
      <c r="F69" s="8"/>
      <c r="G69" s="1"/>
      <c r="H69" s="1">
        <f>+'申し込み表'!F86</f>
        <v>0</v>
      </c>
      <c r="I69" s="1">
        <f>+'申し込み表'!C86</f>
        <v>0</v>
      </c>
    </row>
    <row r="70" spans="1:9" ht="13.5" customHeight="1" hidden="1">
      <c r="A70" s="29"/>
      <c r="B70" s="29"/>
      <c r="C70" s="4">
        <v>1</v>
      </c>
      <c r="D70" s="29"/>
      <c r="E70" s="8"/>
      <c r="F70" s="8"/>
      <c r="G70" s="1"/>
      <c r="H70" s="1">
        <f>+'申し込み表'!F87</f>
        <v>0</v>
      </c>
      <c r="I70" s="1">
        <f>+'申し込み表'!C87</f>
        <v>0</v>
      </c>
    </row>
    <row r="71" spans="1:9" ht="12.75">
      <c r="A71" s="29"/>
      <c r="B71" s="29"/>
      <c r="C71" s="29"/>
      <c r="D71" s="29"/>
      <c r="E71" s="30"/>
      <c r="F71" s="29"/>
      <c r="G71" s="1"/>
      <c r="H71" s="1"/>
      <c r="I71" s="1"/>
    </row>
    <row r="72" spans="1:9" ht="12.75">
      <c r="A72" s="29"/>
      <c r="B72" s="29"/>
      <c r="C72" s="29"/>
      <c r="D72" s="29"/>
      <c r="E72" s="30"/>
      <c r="F72" s="29"/>
      <c r="G72" s="1"/>
      <c r="H72" s="1"/>
      <c r="I72" s="1"/>
    </row>
    <row r="73" spans="1:18" ht="12.75">
      <c r="A73" s="29"/>
      <c r="B73" s="29"/>
      <c r="C73" s="4"/>
      <c r="D73" s="52" t="s">
        <v>123</v>
      </c>
      <c r="E73" s="52" t="s">
        <v>124</v>
      </c>
      <c r="F73" s="52" t="s">
        <v>125</v>
      </c>
      <c r="G73" s="52" t="s">
        <v>126</v>
      </c>
      <c r="H73" s="52" t="s">
        <v>127</v>
      </c>
      <c r="I73" s="52" t="s">
        <v>128</v>
      </c>
      <c r="J73" s="52" t="s">
        <v>129</v>
      </c>
      <c r="K73" s="52" t="s">
        <v>130</v>
      </c>
      <c r="L73" s="52" t="s">
        <v>131</v>
      </c>
      <c r="M73" s="52" t="s">
        <v>132</v>
      </c>
      <c r="N73" s="52" t="s">
        <v>133</v>
      </c>
      <c r="O73" s="52" t="s">
        <v>134</v>
      </c>
      <c r="P73" s="52" t="s">
        <v>135</v>
      </c>
      <c r="Q73" s="52" t="s">
        <v>136</v>
      </c>
      <c r="R73" s="4" t="s">
        <v>137</v>
      </c>
    </row>
    <row r="74" spans="1:19" ht="12.75">
      <c r="A74" s="29"/>
      <c r="B74" s="29"/>
      <c r="C74" s="4">
        <v>1</v>
      </c>
      <c r="D74" s="5">
        <f>IF(G4="",0,IF(G4=H4,1,0))</f>
        <v>0</v>
      </c>
      <c r="E74" s="5">
        <f>IF(G4="",0,IF(G4=I4,1,0))</f>
        <v>0</v>
      </c>
      <c r="F74" s="5">
        <f>IF(G4="",0,IF(G4=J4,1,0))</f>
        <v>0</v>
      </c>
      <c r="G74" s="5">
        <f>IF(G4="",0,IF(G4=K4,1,0))</f>
        <v>0</v>
      </c>
      <c r="H74" s="5">
        <f>IF(G4="",0,IF(G4=L4,1,0))</f>
        <v>0</v>
      </c>
      <c r="I74" s="5">
        <f>IF(H4="",0,IF(H4=I4,1,0))</f>
        <v>0</v>
      </c>
      <c r="J74" s="5">
        <f>IF(H4="",0,IF(H4=J4,1,0))</f>
        <v>0</v>
      </c>
      <c r="K74" s="5">
        <f>IF(H4="",0,IF(H4=K4,1,0))</f>
        <v>0</v>
      </c>
      <c r="L74" s="5">
        <f>IF(H4="",0,IF(H4=L4,1,0))</f>
        <v>0</v>
      </c>
      <c r="M74" s="5">
        <f>IF(I4="",0,IF(I4=J4,1,0))</f>
        <v>0</v>
      </c>
      <c r="N74" s="5">
        <f>IF(I4="",0,IF(I4=K4,1,0))</f>
        <v>0</v>
      </c>
      <c r="O74" s="5">
        <f>IF(I4="",0,IF(I4=L4,1,0))</f>
        <v>0</v>
      </c>
      <c r="P74" s="5">
        <f>IF(J4="",0,IF(J4=K4,1,0))</f>
        <v>0</v>
      </c>
      <c r="Q74" s="5">
        <f>IF(J4="",0,IF(J4=L4,1,0))</f>
        <v>0</v>
      </c>
      <c r="R74" s="5">
        <f>IF(K4="",0,IF(K4=L4,1,0))</f>
        <v>0</v>
      </c>
      <c r="S74" s="4">
        <f>SUM(D74:R74)</f>
        <v>0</v>
      </c>
    </row>
    <row r="75" spans="3:19" ht="12.75">
      <c r="C75" s="4">
        <v>2</v>
      </c>
      <c r="D75" s="5">
        <f>IF(G5="",0,IF(G5=H5,1,0))</f>
        <v>0</v>
      </c>
      <c r="E75" s="5">
        <f>IF(G5="",0,IF(G5=I5,1,0))</f>
        <v>0</v>
      </c>
      <c r="F75" s="5">
        <f>IF(G5="",0,IF(G5=J5,1,0))</f>
        <v>0</v>
      </c>
      <c r="G75" s="5">
        <f>IF(G5="",0,IF(G5=K5,1,0))</f>
        <v>0</v>
      </c>
      <c r="H75" s="5">
        <f>IF(G5="",0,IF(G5=L5,1,0))</f>
        <v>0</v>
      </c>
      <c r="I75" s="5">
        <f>IF(H5="",0,IF(H5=I5,1,0))</f>
        <v>0</v>
      </c>
      <c r="J75" s="5">
        <f>IF(H5="",0,IF(H5=J5,1,0))</f>
        <v>0</v>
      </c>
      <c r="K75" s="5">
        <f>IF(H5="",0,IF(H5=K5,1,0))</f>
        <v>0</v>
      </c>
      <c r="L75" s="5">
        <f>IF(H5="",0,IF(H5=L5,1,0))</f>
        <v>0</v>
      </c>
      <c r="M75" s="5">
        <f>IF(I5="",0,IF(I5=J5,1,0))</f>
        <v>0</v>
      </c>
      <c r="N75" s="5">
        <f>IF(I5="",0,IF(I5=K5,1,0))</f>
        <v>0</v>
      </c>
      <c r="O75" s="5">
        <f>IF(I5="",0,IF(I5=L5,1,0))</f>
        <v>0</v>
      </c>
      <c r="P75" s="5">
        <f>IF(J5="",0,IF(J5=K5,1,0))</f>
        <v>0</v>
      </c>
      <c r="Q75" s="5">
        <f>IF(J5="",0,IF(J5=L5,1,0))</f>
        <v>0</v>
      </c>
      <c r="R75" s="5">
        <f>IF(K5="",0,IF(K5=L5,1,0))</f>
        <v>0</v>
      </c>
      <c r="S75" s="4">
        <f>SUM(D75:R75)</f>
        <v>0</v>
      </c>
    </row>
    <row r="76" spans="3:19" ht="12.75">
      <c r="C76" s="4">
        <v>3</v>
      </c>
      <c r="D76" s="5">
        <f>IF(G6="",0,IF(G6=H6,1,0))</f>
        <v>0</v>
      </c>
      <c r="E76" s="5">
        <f>IF(G6="",0,IF(G6=I6,1,0))</f>
        <v>0</v>
      </c>
      <c r="F76" s="5">
        <f>IF(G6="",0,IF(G6=J6,1,0))</f>
        <v>0</v>
      </c>
      <c r="G76" s="5">
        <f>IF(G6="",0,IF(G6=K6,1,0))</f>
        <v>0</v>
      </c>
      <c r="H76" s="5">
        <f>IF(G6="",0,IF(G6=L6,1,0))</f>
        <v>0</v>
      </c>
      <c r="I76" s="5">
        <f>IF(H6="",0,IF(H6=I6,1,0))</f>
        <v>0</v>
      </c>
      <c r="J76" s="5">
        <f>IF(H6="",0,IF(H6=J6,1,0))</f>
        <v>0</v>
      </c>
      <c r="K76" s="5">
        <f>IF(H6="",0,IF(H6=K6,1,0))</f>
        <v>0</v>
      </c>
      <c r="L76" s="5">
        <f>IF(H6="",0,IF(H6=L6,1,0))</f>
        <v>0</v>
      </c>
      <c r="M76" s="5">
        <f>IF(I6="",0,IF(I6=J6,1,0))</f>
        <v>0</v>
      </c>
      <c r="N76" s="5">
        <f>IF(I6="",0,IF(I6=K6,1,0))</f>
        <v>0</v>
      </c>
      <c r="O76" s="5">
        <f>IF(I6="",0,IF(I6=L6,1,0))</f>
        <v>0</v>
      </c>
      <c r="P76" s="5">
        <f>IF(J6="",0,IF(J6=K6,1,0))</f>
        <v>0</v>
      </c>
      <c r="Q76" s="5">
        <f>IF(J6="",0,IF(J6=L6,1,0))</f>
        <v>0</v>
      </c>
      <c r="R76" s="5">
        <f>IF(K6="",0,IF(K6=L6,1,0))</f>
        <v>0</v>
      </c>
      <c r="S76" s="4">
        <f>SUM(D76:R76)</f>
        <v>0</v>
      </c>
    </row>
    <row r="77" spans="3:19" ht="12.75">
      <c r="C77" s="4">
        <v>4</v>
      </c>
      <c r="D77" s="5">
        <f>IF(G7="",0,IF(G7=H7,1,0))</f>
        <v>0</v>
      </c>
      <c r="E77" s="5">
        <f>IF(G7="",0,IF(G7=I7,1,0))</f>
        <v>0</v>
      </c>
      <c r="F77" s="5">
        <f>IF(G7="",0,IF(G7=J7,1,0))</f>
        <v>0</v>
      </c>
      <c r="G77" s="5">
        <f>IF(G7="",0,IF(G7=K7,1,0))</f>
        <v>0</v>
      </c>
      <c r="H77" s="5">
        <f>IF(G7="",0,IF(G7=L7,1,0))</f>
        <v>0</v>
      </c>
      <c r="I77" s="5">
        <f>IF(H7="",0,IF(H7=I7,1,0))</f>
        <v>0</v>
      </c>
      <c r="J77" s="5">
        <f>IF(H7="",0,IF(H7=J7,1,0))</f>
        <v>0</v>
      </c>
      <c r="K77" s="5">
        <f>IF(H7="",0,IF(H7=K7,1,0))</f>
        <v>0</v>
      </c>
      <c r="L77" s="5">
        <f>IF(H7="",0,IF(H7=L7,1,0))</f>
        <v>0</v>
      </c>
      <c r="M77" s="5">
        <f>IF(I7="",0,IF(I7=J7,1,0))</f>
        <v>0</v>
      </c>
      <c r="N77" s="5">
        <f>IF(I7="",0,IF(I7=K7,1,0))</f>
        <v>0</v>
      </c>
      <c r="O77" s="5">
        <f>IF(I7="",0,IF(I7=L7,1,0))</f>
        <v>0</v>
      </c>
      <c r="P77" s="5">
        <f>IF(J7="",0,IF(J7=K7,1,0))</f>
        <v>0</v>
      </c>
      <c r="Q77" s="5">
        <f>IF(J7="",0,IF(J7=L7,1,0))</f>
        <v>0</v>
      </c>
      <c r="R77" s="5">
        <f>IF(K7="",0,IF(K7=L7,1,0))</f>
        <v>0</v>
      </c>
      <c r="S77" s="4">
        <f>SUM(D77:R77)</f>
        <v>0</v>
      </c>
    </row>
  </sheetData>
  <sheetProtection password="CA75" sheet="1" objects="1" scenarios="1"/>
  <printOptions verticalCentered="1"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95" r:id="rId1"/>
  <headerFooter alignWithMargins="0">
    <oddHeader>&amp;R&amp;"Arial,標準"&amp;P &amp;"ＭＳ ゴシック,標準"ﾍﾟｰｼﾞ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entry_brankV0616</dc:title>
  <dc:subject/>
  <dc:creator>柳瀬 典広</dc:creator>
  <cp:keywords/>
  <dc:description>JOと国体のABCの矛盾を解消</dc:description>
  <cp:lastModifiedBy>himako</cp:lastModifiedBy>
  <cp:lastPrinted>2008-03-11T01:22:17Z</cp:lastPrinted>
  <dcterms:created xsi:type="dcterms:W3CDTF">2000-02-06T22:27:07Z</dcterms:created>
  <dcterms:modified xsi:type="dcterms:W3CDTF">2021-03-15T06:45:17Z</dcterms:modified>
  <cp:category/>
  <cp:version/>
  <cp:contentType/>
  <cp:contentStatus/>
</cp:coreProperties>
</file>