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ドライブ\02　普及委員会\03　大会\05みんな走ろう\エントリー\"/>
    </mc:Choice>
  </mc:AlternateContent>
  <xr:revisionPtr revIDLastSave="0" documentId="8_{C8E99EA8-70C1-4EF7-9908-5E8AF4553DB1}" xr6:coauthVersionLast="47" xr6:coauthVersionMax="47" xr10:uidLastSave="{00000000-0000-0000-0000-000000000000}"/>
  <bookViews>
    <workbookView xWindow="-110" yWindow="-110" windowWidth="19420" windowHeight="10420" tabRatio="841" activeTab="2" xr2:uid="{00000000-000D-0000-FFFF-FFFF00000000}"/>
  </bookViews>
  <sheets>
    <sheet name="使用上の注意" sheetId="3" r:id="rId1"/>
    <sheet name="個人種目登録" sheetId="1" r:id="rId2"/>
    <sheet name="リレー登録" sheetId="14" r:id="rId3"/>
    <sheet name="選手DBﾃﾞｰﾀ取得" sheetId="8" r:id="rId4"/>
    <sheet name="ﾘﾚｰﾃﾞｰﾀ取得" sheetId="11" r:id="rId5"/>
    <sheet name="所属データ" sheetId="15" r:id="rId6"/>
    <sheet name="基礎データ" sheetId="13" r:id="rId7"/>
    <sheet name="競技データ" sheetId="16" r:id="rId8"/>
    <sheet name="処理用" sheetId="17" state="hidden" r:id="rId9"/>
  </sheets>
  <definedNames>
    <definedName name="dennwa">#REF!</definedName>
    <definedName name="gakkou">#REF!</definedName>
    <definedName name="jyuusyo">#REF!</definedName>
    <definedName name="komon">#REF!</definedName>
    <definedName name="koodo">#REF!</definedName>
    <definedName name="koucyo">#REF!</definedName>
    <definedName name="kyougi">#REF!</definedName>
    <definedName name="_xlnm.Print_Area" localSheetId="1">個人種目登録!$B:$AJ</definedName>
    <definedName name="_xlnm.Print_Area" localSheetId="0">使用上の注意!$B$2:$M$40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108" i="1" l="1"/>
  <c r="AZ108" i="1" s="1"/>
  <c r="BC108" i="1" s="1"/>
  <c r="AW108" i="1"/>
  <c r="AX108" i="1" s="1"/>
  <c r="BB108" i="1" s="1"/>
  <c r="AU108" i="1"/>
  <c r="AV108" i="1" s="1"/>
  <c r="BA108" i="1" s="1"/>
  <c r="AS108" i="1"/>
  <c r="AR108" i="1"/>
  <c r="AQ108" i="1"/>
  <c r="AP108" i="1"/>
  <c r="AO108" i="1"/>
  <c r="AN108" i="1"/>
  <c r="AY107" i="1"/>
  <c r="AZ107" i="1" s="1"/>
  <c r="BC107" i="1" s="1"/>
  <c r="AW107" i="1"/>
  <c r="AX107" i="1" s="1"/>
  <c r="BB107" i="1" s="1"/>
  <c r="AU107" i="1"/>
  <c r="AV107" i="1" s="1"/>
  <c r="BA107" i="1" s="1"/>
  <c r="AS107" i="1"/>
  <c r="AR107" i="1"/>
  <c r="AQ107" i="1"/>
  <c r="AP107" i="1"/>
  <c r="AO107" i="1"/>
  <c r="AN107" i="1"/>
  <c r="AY106" i="1"/>
  <c r="AZ106" i="1" s="1"/>
  <c r="BC106" i="1" s="1"/>
  <c r="AW106" i="1"/>
  <c r="AX106" i="1" s="1"/>
  <c r="BB106" i="1" s="1"/>
  <c r="AU106" i="1"/>
  <c r="AV106" i="1" s="1"/>
  <c r="BA106" i="1" s="1"/>
  <c r="AS106" i="1"/>
  <c r="AR106" i="1"/>
  <c r="AQ106" i="1"/>
  <c r="AP106" i="1"/>
  <c r="AO106" i="1"/>
  <c r="AN106" i="1"/>
  <c r="AY105" i="1"/>
  <c r="AZ105" i="1" s="1"/>
  <c r="BC105" i="1" s="1"/>
  <c r="AW105" i="1"/>
  <c r="AX105" i="1" s="1"/>
  <c r="BB105" i="1" s="1"/>
  <c r="AU105" i="1"/>
  <c r="AV105" i="1" s="1"/>
  <c r="BA105" i="1" s="1"/>
  <c r="AS105" i="1"/>
  <c r="AR105" i="1"/>
  <c r="AQ105" i="1"/>
  <c r="AP105" i="1"/>
  <c r="AO105" i="1"/>
  <c r="AN105" i="1"/>
  <c r="AY104" i="1"/>
  <c r="AZ104" i="1" s="1"/>
  <c r="BC104" i="1" s="1"/>
  <c r="AW104" i="1"/>
  <c r="AX104" i="1" s="1"/>
  <c r="BB104" i="1" s="1"/>
  <c r="AU104" i="1"/>
  <c r="AV104" i="1" s="1"/>
  <c r="BA104" i="1" s="1"/>
  <c r="AS104" i="1"/>
  <c r="AR104" i="1"/>
  <c r="AQ104" i="1"/>
  <c r="AP104" i="1"/>
  <c r="AO104" i="1"/>
  <c r="AN104" i="1"/>
  <c r="AY103" i="1"/>
  <c r="AZ103" i="1" s="1"/>
  <c r="BC103" i="1" s="1"/>
  <c r="AW103" i="1"/>
  <c r="AX103" i="1" s="1"/>
  <c r="BB103" i="1" s="1"/>
  <c r="AU103" i="1"/>
  <c r="AV103" i="1" s="1"/>
  <c r="BA103" i="1" s="1"/>
  <c r="AS103" i="1"/>
  <c r="AR103" i="1"/>
  <c r="AQ103" i="1"/>
  <c r="AP103" i="1"/>
  <c r="AO103" i="1"/>
  <c r="AN103" i="1"/>
  <c r="AY102" i="1"/>
  <c r="AZ102" i="1" s="1"/>
  <c r="BC102" i="1" s="1"/>
  <c r="AW102" i="1"/>
  <c r="AX102" i="1" s="1"/>
  <c r="BB102" i="1" s="1"/>
  <c r="AU102" i="1"/>
  <c r="AV102" i="1" s="1"/>
  <c r="BA102" i="1" s="1"/>
  <c r="AS102" i="1"/>
  <c r="AR102" i="1"/>
  <c r="AQ102" i="1"/>
  <c r="AP102" i="1"/>
  <c r="AO102" i="1"/>
  <c r="AN102" i="1"/>
  <c r="AY101" i="1"/>
  <c r="AZ101" i="1" s="1"/>
  <c r="BC101" i="1" s="1"/>
  <c r="AW101" i="1"/>
  <c r="AX101" i="1" s="1"/>
  <c r="BB101" i="1" s="1"/>
  <c r="AU101" i="1"/>
  <c r="AV101" i="1" s="1"/>
  <c r="BA101" i="1" s="1"/>
  <c r="AS101" i="1"/>
  <c r="AR101" i="1"/>
  <c r="AQ101" i="1"/>
  <c r="AP101" i="1"/>
  <c r="AO101" i="1"/>
  <c r="AN101" i="1"/>
  <c r="AY100" i="1"/>
  <c r="AZ100" i="1" s="1"/>
  <c r="BC100" i="1" s="1"/>
  <c r="AW100" i="1"/>
  <c r="AX100" i="1" s="1"/>
  <c r="BB100" i="1" s="1"/>
  <c r="AU100" i="1"/>
  <c r="AV100" i="1" s="1"/>
  <c r="BA100" i="1" s="1"/>
  <c r="AS100" i="1"/>
  <c r="AR100" i="1"/>
  <c r="AQ100" i="1"/>
  <c r="AP100" i="1"/>
  <c r="AO100" i="1"/>
  <c r="AN100" i="1"/>
  <c r="AY99" i="1"/>
  <c r="AZ99" i="1" s="1"/>
  <c r="BC99" i="1" s="1"/>
  <c r="AW99" i="1"/>
  <c r="AX99" i="1" s="1"/>
  <c r="BB99" i="1" s="1"/>
  <c r="AU99" i="1"/>
  <c r="AV99" i="1" s="1"/>
  <c r="BA99" i="1" s="1"/>
  <c r="AS99" i="1"/>
  <c r="AR99" i="1"/>
  <c r="AQ99" i="1"/>
  <c r="AP99" i="1"/>
  <c r="AO99" i="1"/>
  <c r="AN99" i="1"/>
  <c r="AY98" i="1"/>
  <c r="AZ98" i="1" s="1"/>
  <c r="BC98" i="1" s="1"/>
  <c r="AW98" i="1"/>
  <c r="AX98" i="1" s="1"/>
  <c r="BB98" i="1" s="1"/>
  <c r="AU98" i="1"/>
  <c r="AV98" i="1" s="1"/>
  <c r="BA98" i="1" s="1"/>
  <c r="AS98" i="1"/>
  <c r="AR98" i="1"/>
  <c r="AQ98" i="1"/>
  <c r="AP98" i="1"/>
  <c r="AO98" i="1"/>
  <c r="AN98" i="1"/>
  <c r="AY97" i="1"/>
  <c r="AZ97" i="1" s="1"/>
  <c r="BC97" i="1" s="1"/>
  <c r="AW97" i="1"/>
  <c r="AX97" i="1" s="1"/>
  <c r="BB97" i="1" s="1"/>
  <c r="AU97" i="1"/>
  <c r="AV97" i="1" s="1"/>
  <c r="BA97" i="1" s="1"/>
  <c r="AS97" i="1"/>
  <c r="AR97" i="1"/>
  <c r="AQ97" i="1"/>
  <c r="AP97" i="1"/>
  <c r="AO97" i="1"/>
  <c r="AN97" i="1"/>
  <c r="AY96" i="1"/>
  <c r="AZ96" i="1" s="1"/>
  <c r="BC96" i="1" s="1"/>
  <c r="AW96" i="1"/>
  <c r="AX96" i="1" s="1"/>
  <c r="BB96" i="1" s="1"/>
  <c r="AU96" i="1"/>
  <c r="AV96" i="1" s="1"/>
  <c r="BA96" i="1" s="1"/>
  <c r="AS96" i="1"/>
  <c r="AR96" i="1"/>
  <c r="AQ96" i="1"/>
  <c r="AP96" i="1"/>
  <c r="AO96" i="1"/>
  <c r="AN96" i="1"/>
  <c r="AY95" i="1"/>
  <c r="AZ95" i="1" s="1"/>
  <c r="BC95" i="1" s="1"/>
  <c r="AW95" i="1"/>
  <c r="AX95" i="1" s="1"/>
  <c r="BB95" i="1" s="1"/>
  <c r="AU95" i="1"/>
  <c r="AV95" i="1" s="1"/>
  <c r="BA95" i="1" s="1"/>
  <c r="AS95" i="1"/>
  <c r="AR95" i="1"/>
  <c r="AQ95" i="1"/>
  <c r="AP95" i="1"/>
  <c r="AO95" i="1"/>
  <c r="AN95" i="1"/>
  <c r="AY94" i="1"/>
  <c r="AZ94" i="1" s="1"/>
  <c r="BC94" i="1" s="1"/>
  <c r="AW94" i="1"/>
  <c r="AX94" i="1" s="1"/>
  <c r="BB94" i="1" s="1"/>
  <c r="AU94" i="1"/>
  <c r="AV94" i="1" s="1"/>
  <c r="BA94" i="1" s="1"/>
  <c r="AS94" i="1"/>
  <c r="AR94" i="1"/>
  <c r="AQ94" i="1"/>
  <c r="AP94" i="1"/>
  <c r="AO94" i="1"/>
  <c r="AN94" i="1"/>
  <c r="AY93" i="1"/>
  <c r="AZ93" i="1" s="1"/>
  <c r="BC93" i="1" s="1"/>
  <c r="AW93" i="1"/>
  <c r="AX93" i="1" s="1"/>
  <c r="BB93" i="1" s="1"/>
  <c r="AU93" i="1"/>
  <c r="AV93" i="1" s="1"/>
  <c r="BA93" i="1" s="1"/>
  <c r="AS93" i="1"/>
  <c r="AR93" i="1"/>
  <c r="AQ93" i="1"/>
  <c r="AP93" i="1"/>
  <c r="AO93" i="1"/>
  <c r="AN93" i="1"/>
  <c r="AY92" i="1"/>
  <c r="AZ92" i="1" s="1"/>
  <c r="BC92" i="1" s="1"/>
  <c r="AW92" i="1"/>
  <c r="AX92" i="1" s="1"/>
  <c r="BB92" i="1" s="1"/>
  <c r="AU92" i="1"/>
  <c r="AV92" i="1" s="1"/>
  <c r="BA92" i="1" s="1"/>
  <c r="AS92" i="1"/>
  <c r="AR92" i="1"/>
  <c r="AQ92" i="1"/>
  <c r="AP92" i="1"/>
  <c r="AO92" i="1"/>
  <c r="AN92" i="1"/>
  <c r="AY91" i="1"/>
  <c r="AZ91" i="1" s="1"/>
  <c r="BC91" i="1" s="1"/>
  <c r="AW91" i="1"/>
  <c r="AX91" i="1" s="1"/>
  <c r="BB91" i="1" s="1"/>
  <c r="AU91" i="1"/>
  <c r="AV91" i="1" s="1"/>
  <c r="BA91" i="1" s="1"/>
  <c r="AS91" i="1"/>
  <c r="AR91" i="1"/>
  <c r="AQ91" i="1"/>
  <c r="AP91" i="1"/>
  <c r="AO91" i="1"/>
  <c r="AN91" i="1"/>
  <c r="AY90" i="1"/>
  <c r="AZ90" i="1" s="1"/>
  <c r="BC90" i="1" s="1"/>
  <c r="AW90" i="1"/>
  <c r="AX90" i="1" s="1"/>
  <c r="BB90" i="1" s="1"/>
  <c r="AU90" i="1"/>
  <c r="AV90" i="1" s="1"/>
  <c r="BA90" i="1" s="1"/>
  <c r="AS90" i="1"/>
  <c r="AR90" i="1"/>
  <c r="AQ90" i="1"/>
  <c r="AP90" i="1"/>
  <c r="AO90" i="1"/>
  <c r="AN90" i="1"/>
  <c r="AY89" i="1"/>
  <c r="AZ89" i="1" s="1"/>
  <c r="BC89" i="1" s="1"/>
  <c r="AW89" i="1"/>
  <c r="AX89" i="1" s="1"/>
  <c r="BB89" i="1" s="1"/>
  <c r="AU89" i="1"/>
  <c r="AV89" i="1" s="1"/>
  <c r="BA89" i="1" s="1"/>
  <c r="AS89" i="1"/>
  <c r="AR89" i="1"/>
  <c r="AQ89" i="1"/>
  <c r="AP89" i="1"/>
  <c r="AO89" i="1"/>
  <c r="AN89" i="1"/>
  <c r="AY88" i="1"/>
  <c r="AZ88" i="1" s="1"/>
  <c r="BC88" i="1" s="1"/>
  <c r="AW88" i="1"/>
  <c r="AX88" i="1" s="1"/>
  <c r="BB88" i="1" s="1"/>
  <c r="AU88" i="1"/>
  <c r="AV88" i="1" s="1"/>
  <c r="BA88" i="1" s="1"/>
  <c r="AS88" i="1"/>
  <c r="AR88" i="1"/>
  <c r="AQ88" i="1"/>
  <c r="AP88" i="1"/>
  <c r="AO88" i="1"/>
  <c r="AN88" i="1"/>
  <c r="AY87" i="1"/>
  <c r="AZ87" i="1" s="1"/>
  <c r="BC87" i="1" s="1"/>
  <c r="AW87" i="1"/>
  <c r="AX87" i="1" s="1"/>
  <c r="BB87" i="1" s="1"/>
  <c r="AU87" i="1"/>
  <c r="AV87" i="1" s="1"/>
  <c r="BA87" i="1" s="1"/>
  <c r="AS87" i="1"/>
  <c r="AR87" i="1"/>
  <c r="AQ87" i="1"/>
  <c r="AP87" i="1"/>
  <c r="AO87" i="1"/>
  <c r="AN87" i="1"/>
  <c r="AY86" i="1"/>
  <c r="AZ86" i="1" s="1"/>
  <c r="BC86" i="1" s="1"/>
  <c r="AW86" i="1"/>
  <c r="AX86" i="1" s="1"/>
  <c r="BB86" i="1" s="1"/>
  <c r="AU86" i="1"/>
  <c r="AV86" i="1" s="1"/>
  <c r="BA86" i="1" s="1"/>
  <c r="AS86" i="1"/>
  <c r="AR86" i="1"/>
  <c r="AQ86" i="1"/>
  <c r="AP86" i="1"/>
  <c r="AO86" i="1"/>
  <c r="AN86" i="1"/>
  <c r="AY85" i="1"/>
  <c r="AZ85" i="1" s="1"/>
  <c r="BC85" i="1" s="1"/>
  <c r="AW85" i="1"/>
  <c r="AX85" i="1" s="1"/>
  <c r="BB85" i="1" s="1"/>
  <c r="AU85" i="1"/>
  <c r="AV85" i="1" s="1"/>
  <c r="BA85" i="1" s="1"/>
  <c r="AS85" i="1"/>
  <c r="AR85" i="1"/>
  <c r="AQ85" i="1"/>
  <c r="AP85" i="1"/>
  <c r="AO85" i="1"/>
  <c r="AN85" i="1"/>
  <c r="AY84" i="1"/>
  <c r="AZ84" i="1" s="1"/>
  <c r="BC84" i="1" s="1"/>
  <c r="AW84" i="1"/>
  <c r="AX84" i="1" s="1"/>
  <c r="BB84" i="1" s="1"/>
  <c r="AU84" i="1"/>
  <c r="AV84" i="1" s="1"/>
  <c r="BA84" i="1" s="1"/>
  <c r="AS84" i="1"/>
  <c r="AR84" i="1"/>
  <c r="AQ84" i="1"/>
  <c r="AP84" i="1"/>
  <c r="AO84" i="1"/>
  <c r="AN84" i="1"/>
  <c r="AY83" i="1"/>
  <c r="AZ83" i="1" s="1"/>
  <c r="BC83" i="1" s="1"/>
  <c r="AW83" i="1"/>
  <c r="AX83" i="1" s="1"/>
  <c r="BB83" i="1" s="1"/>
  <c r="AU83" i="1"/>
  <c r="AV83" i="1" s="1"/>
  <c r="BA83" i="1" s="1"/>
  <c r="AS83" i="1"/>
  <c r="AR83" i="1"/>
  <c r="AQ83" i="1"/>
  <c r="AP83" i="1"/>
  <c r="AO83" i="1"/>
  <c r="AN83" i="1"/>
  <c r="AY82" i="1"/>
  <c r="AZ82" i="1" s="1"/>
  <c r="BC82" i="1" s="1"/>
  <c r="AW82" i="1"/>
  <c r="AX82" i="1" s="1"/>
  <c r="BB82" i="1" s="1"/>
  <c r="AU82" i="1"/>
  <c r="AV82" i="1" s="1"/>
  <c r="BA82" i="1" s="1"/>
  <c r="AS82" i="1"/>
  <c r="AR82" i="1"/>
  <c r="AQ82" i="1"/>
  <c r="AP82" i="1"/>
  <c r="AO82" i="1"/>
  <c r="AN82" i="1"/>
  <c r="AY81" i="1"/>
  <c r="AZ81" i="1" s="1"/>
  <c r="BC81" i="1" s="1"/>
  <c r="AW81" i="1"/>
  <c r="AX81" i="1" s="1"/>
  <c r="BB81" i="1" s="1"/>
  <c r="AU81" i="1"/>
  <c r="AV81" i="1" s="1"/>
  <c r="BA81" i="1" s="1"/>
  <c r="AS81" i="1"/>
  <c r="AR81" i="1"/>
  <c r="AQ81" i="1"/>
  <c r="AP81" i="1"/>
  <c r="AO81" i="1"/>
  <c r="AN81" i="1"/>
  <c r="AY80" i="1"/>
  <c r="AZ80" i="1" s="1"/>
  <c r="BC80" i="1" s="1"/>
  <c r="AW80" i="1"/>
  <c r="AX80" i="1" s="1"/>
  <c r="BB80" i="1" s="1"/>
  <c r="AU80" i="1"/>
  <c r="AV80" i="1" s="1"/>
  <c r="BA80" i="1" s="1"/>
  <c r="AS80" i="1"/>
  <c r="AR80" i="1"/>
  <c r="AQ80" i="1"/>
  <c r="AP80" i="1"/>
  <c r="AO80" i="1"/>
  <c r="AN80" i="1"/>
  <c r="AY79" i="1"/>
  <c r="AZ79" i="1" s="1"/>
  <c r="BC79" i="1" s="1"/>
  <c r="AW79" i="1"/>
  <c r="AX79" i="1" s="1"/>
  <c r="BB79" i="1" s="1"/>
  <c r="AU79" i="1"/>
  <c r="AV79" i="1" s="1"/>
  <c r="BA79" i="1" s="1"/>
  <c r="AS79" i="1"/>
  <c r="AR79" i="1"/>
  <c r="AQ79" i="1"/>
  <c r="AP79" i="1"/>
  <c r="AO79" i="1"/>
  <c r="AN79" i="1"/>
  <c r="AY78" i="1"/>
  <c r="AZ78" i="1" s="1"/>
  <c r="BC78" i="1" s="1"/>
  <c r="AW78" i="1"/>
  <c r="AX78" i="1" s="1"/>
  <c r="BB78" i="1" s="1"/>
  <c r="AU78" i="1"/>
  <c r="AV78" i="1" s="1"/>
  <c r="BA78" i="1" s="1"/>
  <c r="AS78" i="1"/>
  <c r="AR78" i="1"/>
  <c r="AQ78" i="1"/>
  <c r="AP78" i="1"/>
  <c r="AO78" i="1"/>
  <c r="AN78" i="1"/>
  <c r="AY77" i="1"/>
  <c r="AZ77" i="1" s="1"/>
  <c r="BC77" i="1" s="1"/>
  <c r="AW77" i="1"/>
  <c r="AX77" i="1" s="1"/>
  <c r="BB77" i="1" s="1"/>
  <c r="AU77" i="1"/>
  <c r="AV77" i="1" s="1"/>
  <c r="BA77" i="1" s="1"/>
  <c r="AS77" i="1"/>
  <c r="AR77" i="1"/>
  <c r="AQ77" i="1"/>
  <c r="AP77" i="1"/>
  <c r="AO77" i="1"/>
  <c r="AN77" i="1"/>
  <c r="AY76" i="1"/>
  <c r="AZ76" i="1" s="1"/>
  <c r="BC76" i="1" s="1"/>
  <c r="AW76" i="1"/>
  <c r="AX76" i="1" s="1"/>
  <c r="BB76" i="1" s="1"/>
  <c r="AU76" i="1"/>
  <c r="AV76" i="1" s="1"/>
  <c r="BA76" i="1" s="1"/>
  <c r="AS76" i="1"/>
  <c r="AR76" i="1"/>
  <c r="AQ76" i="1"/>
  <c r="AP76" i="1"/>
  <c r="AO76" i="1"/>
  <c r="AN76" i="1"/>
  <c r="AY75" i="1"/>
  <c r="AZ75" i="1" s="1"/>
  <c r="BC75" i="1" s="1"/>
  <c r="AW75" i="1"/>
  <c r="AX75" i="1" s="1"/>
  <c r="BB75" i="1" s="1"/>
  <c r="AU75" i="1"/>
  <c r="AV75" i="1" s="1"/>
  <c r="BA75" i="1" s="1"/>
  <c r="AS75" i="1"/>
  <c r="AR75" i="1"/>
  <c r="AQ75" i="1"/>
  <c r="AP75" i="1"/>
  <c r="AO75" i="1"/>
  <c r="AN75" i="1"/>
  <c r="AY74" i="1"/>
  <c r="AZ74" i="1" s="1"/>
  <c r="BC74" i="1" s="1"/>
  <c r="AW74" i="1"/>
  <c r="AX74" i="1" s="1"/>
  <c r="BB74" i="1" s="1"/>
  <c r="AU74" i="1"/>
  <c r="AV74" i="1" s="1"/>
  <c r="BA74" i="1" s="1"/>
  <c r="AS74" i="1"/>
  <c r="AR74" i="1"/>
  <c r="AQ74" i="1"/>
  <c r="AP74" i="1"/>
  <c r="AO74" i="1"/>
  <c r="AN74" i="1"/>
  <c r="AY73" i="1"/>
  <c r="AZ73" i="1" s="1"/>
  <c r="BC73" i="1" s="1"/>
  <c r="AW73" i="1"/>
  <c r="AX73" i="1" s="1"/>
  <c r="BB73" i="1" s="1"/>
  <c r="AU73" i="1"/>
  <c r="AV73" i="1" s="1"/>
  <c r="BA73" i="1" s="1"/>
  <c r="AS73" i="1"/>
  <c r="AR73" i="1"/>
  <c r="AQ73" i="1"/>
  <c r="AP73" i="1"/>
  <c r="AO73" i="1"/>
  <c r="AN73" i="1"/>
  <c r="AY72" i="1"/>
  <c r="AZ72" i="1" s="1"/>
  <c r="BC72" i="1" s="1"/>
  <c r="AW72" i="1"/>
  <c r="AX72" i="1" s="1"/>
  <c r="BB72" i="1" s="1"/>
  <c r="AU72" i="1"/>
  <c r="AV72" i="1" s="1"/>
  <c r="BA72" i="1" s="1"/>
  <c r="AS72" i="1"/>
  <c r="AR72" i="1"/>
  <c r="AQ72" i="1"/>
  <c r="AP72" i="1"/>
  <c r="AO72" i="1"/>
  <c r="AN72" i="1"/>
  <c r="AY71" i="1"/>
  <c r="AZ71" i="1" s="1"/>
  <c r="BC71" i="1" s="1"/>
  <c r="AW71" i="1"/>
  <c r="AX71" i="1" s="1"/>
  <c r="BB71" i="1" s="1"/>
  <c r="AU71" i="1"/>
  <c r="AV71" i="1" s="1"/>
  <c r="BA71" i="1" s="1"/>
  <c r="AS71" i="1"/>
  <c r="AR71" i="1"/>
  <c r="AQ71" i="1"/>
  <c r="AP71" i="1"/>
  <c r="AO71" i="1"/>
  <c r="AN71" i="1"/>
  <c r="AY70" i="1"/>
  <c r="AZ70" i="1" s="1"/>
  <c r="BC70" i="1" s="1"/>
  <c r="AW70" i="1"/>
  <c r="AX70" i="1" s="1"/>
  <c r="BB70" i="1" s="1"/>
  <c r="AU70" i="1"/>
  <c r="AV70" i="1" s="1"/>
  <c r="BA70" i="1" s="1"/>
  <c r="AS70" i="1"/>
  <c r="AR70" i="1"/>
  <c r="AQ70" i="1"/>
  <c r="AP70" i="1"/>
  <c r="AO70" i="1"/>
  <c r="AN70" i="1"/>
  <c r="AY69" i="1"/>
  <c r="AZ69" i="1" s="1"/>
  <c r="BC69" i="1" s="1"/>
  <c r="AW69" i="1"/>
  <c r="AX69" i="1" s="1"/>
  <c r="BB69" i="1" s="1"/>
  <c r="AU69" i="1"/>
  <c r="AV69" i="1" s="1"/>
  <c r="BA69" i="1" s="1"/>
  <c r="AS69" i="1"/>
  <c r="AR69" i="1"/>
  <c r="AQ69" i="1"/>
  <c r="AP69" i="1"/>
  <c r="AO69" i="1"/>
  <c r="AN69" i="1"/>
  <c r="AY68" i="1"/>
  <c r="AZ68" i="1" s="1"/>
  <c r="BC68" i="1" s="1"/>
  <c r="AW68" i="1"/>
  <c r="AX68" i="1" s="1"/>
  <c r="BB68" i="1" s="1"/>
  <c r="AU68" i="1"/>
  <c r="AV68" i="1" s="1"/>
  <c r="BA68" i="1" s="1"/>
  <c r="AS68" i="1"/>
  <c r="AR68" i="1"/>
  <c r="AQ68" i="1"/>
  <c r="AP68" i="1"/>
  <c r="AO68" i="1"/>
  <c r="AN68" i="1"/>
  <c r="AY67" i="1"/>
  <c r="AZ67" i="1" s="1"/>
  <c r="BC67" i="1" s="1"/>
  <c r="AW67" i="1"/>
  <c r="AX67" i="1" s="1"/>
  <c r="BB67" i="1" s="1"/>
  <c r="AU67" i="1"/>
  <c r="AV67" i="1" s="1"/>
  <c r="BA67" i="1" s="1"/>
  <c r="AS67" i="1"/>
  <c r="AR67" i="1"/>
  <c r="AQ67" i="1"/>
  <c r="AP67" i="1"/>
  <c r="AO67" i="1"/>
  <c r="AN67" i="1"/>
  <c r="AY66" i="1"/>
  <c r="AZ66" i="1" s="1"/>
  <c r="BC66" i="1" s="1"/>
  <c r="AW66" i="1"/>
  <c r="AX66" i="1" s="1"/>
  <c r="BB66" i="1" s="1"/>
  <c r="AU66" i="1"/>
  <c r="AV66" i="1" s="1"/>
  <c r="BA66" i="1" s="1"/>
  <c r="AS66" i="1"/>
  <c r="AR66" i="1"/>
  <c r="AQ66" i="1"/>
  <c r="AP66" i="1"/>
  <c r="AO66" i="1"/>
  <c r="AN66" i="1"/>
  <c r="AY65" i="1"/>
  <c r="AZ65" i="1" s="1"/>
  <c r="BC65" i="1" s="1"/>
  <c r="AW65" i="1"/>
  <c r="AX65" i="1" s="1"/>
  <c r="BB65" i="1" s="1"/>
  <c r="AU65" i="1"/>
  <c r="AV65" i="1" s="1"/>
  <c r="BA65" i="1" s="1"/>
  <c r="AS65" i="1"/>
  <c r="AR65" i="1"/>
  <c r="AQ65" i="1"/>
  <c r="AP65" i="1"/>
  <c r="AO65" i="1"/>
  <c r="AN65" i="1"/>
  <c r="AY64" i="1"/>
  <c r="AZ64" i="1" s="1"/>
  <c r="BC64" i="1" s="1"/>
  <c r="AW64" i="1"/>
  <c r="AX64" i="1" s="1"/>
  <c r="BB64" i="1" s="1"/>
  <c r="AU64" i="1"/>
  <c r="AV64" i="1" s="1"/>
  <c r="BA64" i="1" s="1"/>
  <c r="AS64" i="1"/>
  <c r="AR64" i="1"/>
  <c r="AQ64" i="1"/>
  <c r="AP64" i="1"/>
  <c r="AO64" i="1"/>
  <c r="AN64" i="1"/>
  <c r="AY63" i="1"/>
  <c r="AZ63" i="1" s="1"/>
  <c r="BC63" i="1" s="1"/>
  <c r="AW63" i="1"/>
  <c r="AX63" i="1" s="1"/>
  <c r="BB63" i="1" s="1"/>
  <c r="AU63" i="1"/>
  <c r="AV63" i="1" s="1"/>
  <c r="BA63" i="1" s="1"/>
  <c r="AS63" i="1"/>
  <c r="AR63" i="1"/>
  <c r="AQ63" i="1"/>
  <c r="AP63" i="1"/>
  <c r="AO63" i="1"/>
  <c r="AN63" i="1"/>
  <c r="AY62" i="1"/>
  <c r="AZ62" i="1" s="1"/>
  <c r="BC62" i="1" s="1"/>
  <c r="AW62" i="1"/>
  <c r="AX62" i="1" s="1"/>
  <c r="BB62" i="1" s="1"/>
  <c r="AU62" i="1"/>
  <c r="AV62" i="1" s="1"/>
  <c r="BA62" i="1" s="1"/>
  <c r="AS62" i="1"/>
  <c r="AR62" i="1"/>
  <c r="AQ62" i="1"/>
  <c r="AP62" i="1"/>
  <c r="AO62" i="1"/>
  <c r="AN62" i="1"/>
  <c r="AY61" i="1"/>
  <c r="AZ61" i="1" s="1"/>
  <c r="BC61" i="1" s="1"/>
  <c r="AW61" i="1"/>
  <c r="AX61" i="1" s="1"/>
  <c r="BB61" i="1" s="1"/>
  <c r="AU61" i="1"/>
  <c r="AV61" i="1" s="1"/>
  <c r="BA61" i="1" s="1"/>
  <c r="AS61" i="1"/>
  <c r="AR61" i="1"/>
  <c r="AQ61" i="1"/>
  <c r="AP61" i="1"/>
  <c r="AO61" i="1"/>
  <c r="AN61" i="1"/>
  <c r="AY60" i="1"/>
  <c r="AZ60" i="1" s="1"/>
  <c r="BC60" i="1" s="1"/>
  <c r="AW60" i="1"/>
  <c r="AX60" i="1" s="1"/>
  <c r="BB60" i="1" s="1"/>
  <c r="AU60" i="1"/>
  <c r="AV60" i="1" s="1"/>
  <c r="BA60" i="1" s="1"/>
  <c r="AS60" i="1"/>
  <c r="AR60" i="1"/>
  <c r="AQ60" i="1"/>
  <c r="AP60" i="1"/>
  <c r="AO60" i="1"/>
  <c r="AN60" i="1"/>
  <c r="AY59" i="1"/>
  <c r="AZ59" i="1" s="1"/>
  <c r="BC59" i="1" s="1"/>
  <c r="AW59" i="1"/>
  <c r="AX59" i="1" s="1"/>
  <c r="BB59" i="1" s="1"/>
  <c r="AU59" i="1"/>
  <c r="AV59" i="1" s="1"/>
  <c r="BA59" i="1" s="1"/>
  <c r="AS59" i="1"/>
  <c r="AR59" i="1"/>
  <c r="AQ59" i="1"/>
  <c r="AP59" i="1"/>
  <c r="AO59" i="1"/>
  <c r="AN59" i="1"/>
  <c r="AY58" i="1"/>
  <c r="AZ58" i="1" s="1"/>
  <c r="BC58" i="1" s="1"/>
  <c r="AW58" i="1"/>
  <c r="AX58" i="1" s="1"/>
  <c r="BB58" i="1" s="1"/>
  <c r="AU58" i="1"/>
  <c r="AV58" i="1" s="1"/>
  <c r="BA58" i="1" s="1"/>
  <c r="AS58" i="1"/>
  <c r="AR58" i="1"/>
  <c r="AQ58" i="1"/>
  <c r="AP58" i="1"/>
  <c r="AO58" i="1"/>
  <c r="AN58" i="1"/>
  <c r="AY57" i="1"/>
  <c r="AZ57" i="1" s="1"/>
  <c r="BC57" i="1" s="1"/>
  <c r="AW57" i="1"/>
  <c r="AX57" i="1" s="1"/>
  <c r="BB57" i="1" s="1"/>
  <c r="AU57" i="1"/>
  <c r="AV57" i="1" s="1"/>
  <c r="BA57" i="1" s="1"/>
  <c r="AS57" i="1"/>
  <c r="AR57" i="1"/>
  <c r="AQ57" i="1"/>
  <c r="AP57" i="1"/>
  <c r="AO57" i="1"/>
  <c r="AN57" i="1"/>
  <c r="AY56" i="1"/>
  <c r="AZ56" i="1" s="1"/>
  <c r="BC56" i="1" s="1"/>
  <c r="AW56" i="1"/>
  <c r="AX56" i="1" s="1"/>
  <c r="BB56" i="1" s="1"/>
  <c r="AU56" i="1"/>
  <c r="AV56" i="1" s="1"/>
  <c r="BA56" i="1" s="1"/>
  <c r="AS56" i="1"/>
  <c r="AR56" i="1"/>
  <c r="AQ56" i="1"/>
  <c r="AP56" i="1"/>
  <c r="AO56" i="1"/>
  <c r="AN56" i="1"/>
  <c r="AY55" i="1"/>
  <c r="AZ55" i="1" s="1"/>
  <c r="BC55" i="1" s="1"/>
  <c r="AW55" i="1"/>
  <c r="AX55" i="1" s="1"/>
  <c r="BB55" i="1" s="1"/>
  <c r="AU55" i="1"/>
  <c r="AV55" i="1" s="1"/>
  <c r="BA55" i="1" s="1"/>
  <c r="AS55" i="1"/>
  <c r="AR55" i="1"/>
  <c r="AQ55" i="1"/>
  <c r="AP55" i="1"/>
  <c r="AO55" i="1"/>
  <c r="AN55" i="1"/>
  <c r="AY54" i="1"/>
  <c r="AZ54" i="1" s="1"/>
  <c r="BC54" i="1" s="1"/>
  <c r="AW54" i="1"/>
  <c r="AX54" i="1" s="1"/>
  <c r="BB54" i="1" s="1"/>
  <c r="AU54" i="1"/>
  <c r="AV54" i="1" s="1"/>
  <c r="BA54" i="1" s="1"/>
  <c r="AS54" i="1"/>
  <c r="AR54" i="1"/>
  <c r="AQ54" i="1"/>
  <c r="AP54" i="1"/>
  <c r="AO54" i="1"/>
  <c r="AN54" i="1"/>
  <c r="AY53" i="1"/>
  <c r="AZ53" i="1" s="1"/>
  <c r="BC53" i="1" s="1"/>
  <c r="AW53" i="1"/>
  <c r="AX53" i="1" s="1"/>
  <c r="BB53" i="1" s="1"/>
  <c r="AU53" i="1"/>
  <c r="AV53" i="1" s="1"/>
  <c r="BA53" i="1" s="1"/>
  <c r="AS53" i="1"/>
  <c r="AR53" i="1"/>
  <c r="AQ53" i="1"/>
  <c r="AP53" i="1"/>
  <c r="AO53" i="1"/>
  <c r="AN53" i="1"/>
  <c r="AY52" i="1"/>
  <c r="AZ52" i="1" s="1"/>
  <c r="BC52" i="1" s="1"/>
  <c r="AW52" i="1"/>
  <c r="AX52" i="1" s="1"/>
  <c r="BB52" i="1" s="1"/>
  <c r="AU52" i="1"/>
  <c r="AV52" i="1" s="1"/>
  <c r="BA52" i="1" s="1"/>
  <c r="AS52" i="1"/>
  <c r="AR52" i="1"/>
  <c r="AQ52" i="1"/>
  <c r="AP52" i="1"/>
  <c r="AO52" i="1"/>
  <c r="AN52" i="1"/>
  <c r="AY51" i="1"/>
  <c r="AZ51" i="1" s="1"/>
  <c r="BC51" i="1" s="1"/>
  <c r="AW51" i="1"/>
  <c r="AX51" i="1" s="1"/>
  <c r="BB51" i="1" s="1"/>
  <c r="AU51" i="1"/>
  <c r="AV51" i="1" s="1"/>
  <c r="BA51" i="1" s="1"/>
  <c r="AS51" i="1"/>
  <c r="AR51" i="1"/>
  <c r="AQ51" i="1"/>
  <c r="AP51" i="1"/>
  <c r="AO51" i="1"/>
  <c r="AN51" i="1"/>
  <c r="AY50" i="1"/>
  <c r="AZ50" i="1" s="1"/>
  <c r="BC50" i="1" s="1"/>
  <c r="AW50" i="1"/>
  <c r="AX50" i="1" s="1"/>
  <c r="BB50" i="1" s="1"/>
  <c r="AU50" i="1"/>
  <c r="AV50" i="1" s="1"/>
  <c r="BA50" i="1" s="1"/>
  <c r="AS50" i="1"/>
  <c r="AR50" i="1"/>
  <c r="AQ50" i="1"/>
  <c r="AP50" i="1"/>
  <c r="AO50" i="1"/>
  <c r="AN50" i="1"/>
  <c r="AY49" i="1"/>
  <c r="AZ49" i="1" s="1"/>
  <c r="BC49" i="1" s="1"/>
  <c r="AW49" i="1"/>
  <c r="AX49" i="1" s="1"/>
  <c r="BB49" i="1" s="1"/>
  <c r="AU49" i="1"/>
  <c r="AV49" i="1" s="1"/>
  <c r="BA49" i="1" s="1"/>
  <c r="AS49" i="1"/>
  <c r="AR49" i="1"/>
  <c r="AQ49" i="1"/>
  <c r="AP49" i="1"/>
  <c r="AO49" i="1"/>
  <c r="AN49" i="1"/>
  <c r="AY48" i="1"/>
  <c r="AZ48" i="1" s="1"/>
  <c r="BC48" i="1" s="1"/>
  <c r="AW48" i="1"/>
  <c r="AX48" i="1" s="1"/>
  <c r="BB48" i="1" s="1"/>
  <c r="AU48" i="1"/>
  <c r="AV48" i="1" s="1"/>
  <c r="BA48" i="1" s="1"/>
  <c r="AS48" i="1"/>
  <c r="AR48" i="1"/>
  <c r="AQ48" i="1"/>
  <c r="AP48" i="1"/>
  <c r="AO48" i="1"/>
  <c r="AN48" i="1"/>
  <c r="AY47" i="1"/>
  <c r="AZ47" i="1" s="1"/>
  <c r="BC47" i="1" s="1"/>
  <c r="AW47" i="1"/>
  <c r="AX47" i="1" s="1"/>
  <c r="BB47" i="1" s="1"/>
  <c r="AU47" i="1"/>
  <c r="AV47" i="1" s="1"/>
  <c r="BA47" i="1" s="1"/>
  <c r="AS47" i="1"/>
  <c r="AR47" i="1"/>
  <c r="AQ47" i="1"/>
  <c r="AP47" i="1"/>
  <c r="AO47" i="1"/>
  <c r="AN47" i="1"/>
  <c r="AY46" i="1"/>
  <c r="AZ46" i="1" s="1"/>
  <c r="BC46" i="1" s="1"/>
  <c r="AW46" i="1"/>
  <c r="AX46" i="1" s="1"/>
  <c r="BB46" i="1" s="1"/>
  <c r="AU46" i="1"/>
  <c r="AV46" i="1" s="1"/>
  <c r="BA46" i="1" s="1"/>
  <c r="AS46" i="1"/>
  <c r="AR46" i="1"/>
  <c r="AQ46" i="1"/>
  <c r="AP46" i="1"/>
  <c r="AO46" i="1"/>
  <c r="AN46" i="1"/>
  <c r="AY45" i="1"/>
  <c r="AZ45" i="1" s="1"/>
  <c r="BC45" i="1" s="1"/>
  <c r="AW45" i="1"/>
  <c r="AX45" i="1" s="1"/>
  <c r="BB45" i="1" s="1"/>
  <c r="AU45" i="1"/>
  <c r="AV45" i="1" s="1"/>
  <c r="BA45" i="1" s="1"/>
  <c r="AS45" i="1"/>
  <c r="AR45" i="1"/>
  <c r="AQ45" i="1"/>
  <c r="AP45" i="1"/>
  <c r="AO45" i="1"/>
  <c r="AN45" i="1"/>
  <c r="AY44" i="1"/>
  <c r="AZ44" i="1" s="1"/>
  <c r="BC44" i="1" s="1"/>
  <c r="AW44" i="1"/>
  <c r="AX44" i="1" s="1"/>
  <c r="BB44" i="1" s="1"/>
  <c r="AU44" i="1"/>
  <c r="AV44" i="1" s="1"/>
  <c r="BA44" i="1" s="1"/>
  <c r="AS44" i="1"/>
  <c r="AR44" i="1"/>
  <c r="AQ44" i="1"/>
  <c r="AP44" i="1"/>
  <c r="AO44" i="1"/>
  <c r="AN44" i="1"/>
  <c r="AY43" i="1"/>
  <c r="AZ43" i="1" s="1"/>
  <c r="BC43" i="1" s="1"/>
  <c r="AW43" i="1"/>
  <c r="AX43" i="1" s="1"/>
  <c r="BB43" i="1" s="1"/>
  <c r="AU43" i="1"/>
  <c r="AV43" i="1" s="1"/>
  <c r="BA43" i="1" s="1"/>
  <c r="AS43" i="1"/>
  <c r="AR43" i="1"/>
  <c r="AQ43" i="1"/>
  <c r="AP43" i="1"/>
  <c r="AO43" i="1"/>
  <c r="AN43" i="1"/>
  <c r="AY42" i="1"/>
  <c r="AZ42" i="1" s="1"/>
  <c r="BC42" i="1" s="1"/>
  <c r="AW42" i="1"/>
  <c r="AX42" i="1" s="1"/>
  <c r="BB42" i="1" s="1"/>
  <c r="AU42" i="1"/>
  <c r="AV42" i="1" s="1"/>
  <c r="BA42" i="1" s="1"/>
  <c r="AS42" i="1"/>
  <c r="AR42" i="1"/>
  <c r="AQ42" i="1"/>
  <c r="AP42" i="1"/>
  <c r="AO42" i="1"/>
  <c r="AN42" i="1"/>
  <c r="AY41" i="1"/>
  <c r="AZ41" i="1" s="1"/>
  <c r="BC41" i="1" s="1"/>
  <c r="AW41" i="1"/>
  <c r="AX41" i="1" s="1"/>
  <c r="BB41" i="1" s="1"/>
  <c r="AU41" i="1"/>
  <c r="AV41" i="1" s="1"/>
  <c r="BA41" i="1" s="1"/>
  <c r="AS41" i="1"/>
  <c r="AR41" i="1"/>
  <c r="AQ41" i="1"/>
  <c r="AP41" i="1"/>
  <c r="AO41" i="1"/>
  <c r="AN41" i="1"/>
  <c r="AY40" i="1"/>
  <c r="AZ40" i="1" s="1"/>
  <c r="BC40" i="1" s="1"/>
  <c r="AW40" i="1"/>
  <c r="AX40" i="1" s="1"/>
  <c r="BB40" i="1" s="1"/>
  <c r="AU40" i="1"/>
  <c r="AV40" i="1" s="1"/>
  <c r="BA40" i="1" s="1"/>
  <c r="AS40" i="1"/>
  <c r="AR40" i="1"/>
  <c r="AQ40" i="1"/>
  <c r="AP40" i="1"/>
  <c r="AO40" i="1"/>
  <c r="AN40" i="1"/>
  <c r="AY39" i="1"/>
  <c r="AZ39" i="1" s="1"/>
  <c r="BC39" i="1" s="1"/>
  <c r="AW39" i="1"/>
  <c r="AX39" i="1" s="1"/>
  <c r="BB39" i="1" s="1"/>
  <c r="AU39" i="1"/>
  <c r="AV39" i="1" s="1"/>
  <c r="BA39" i="1" s="1"/>
  <c r="AS39" i="1"/>
  <c r="AR39" i="1"/>
  <c r="AQ39" i="1"/>
  <c r="AP39" i="1"/>
  <c r="AO39" i="1"/>
  <c r="AN39" i="1"/>
  <c r="AY38" i="1"/>
  <c r="AZ38" i="1" s="1"/>
  <c r="BC38" i="1" s="1"/>
  <c r="AW38" i="1"/>
  <c r="AX38" i="1" s="1"/>
  <c r="BB38" i="1" s="1"/>
  <c r="AU38" i="1"/>
  <c r="AV38" i="1" s="1"/>
  <c r="BA38" i="1" s="1"/>
  <c r="AS38" i="1"/>
  <c r="AR38" i="1"/>
  <c r="AQ38" i="1"/>
  <c r="AP38" i="1"/>
  <c r="AO38" i="1"/>
  <c r="AN38" i="1"/>
  <c r="AY37" i="1"/>
  <c r="AZ37" i="1" s="1"/>
  <c r="BC37" i="1" s="1"/>
  <c r="AW37" i="1"/>
  <c r="AX37" i="1" s="1"/>
  <c r="BB37" i="1" s="1"/>
  <c r="AU37" i="1"/>
  <c r="AV37" i="1" s="1"/>
  <c r="BA37" i="1" s="1"/>
  <c r="AS37" i="1"/>
  <c r="AR37" i="1"/>
  <c r="AQ37" i="1"/>
  <c r="AP37" i="1"/>
  <c r="AO37" i="1"/>
  <c r="AN37" i="1"/>
  <c r="AY36" i="1"/>
  <c r="AZ36" i="1" s="1"/>
  <c r="BC36" i="1" s="1"/>
  <c r="AW36" i="1"/>
  <c r="AX36" i="1" s="1"/>
  <c r="BB36" i="1" s="1"/>
  <c r="AU36" i="1"/>
  <c r="AV36" i="1" s="1"/>
  <c r="BA36" i="1" s="1"/>
  <c r="AS36" i="1"/>
  <c r="AR36" i="1"/>
  <c r="AQ36" i="1"/>
  <c r="AP36" i="1"/>
  <c r="AO36" i="1"/>
  <c r="AN36" i="1"/>
  <c r="AY35" i="1"/>
  <c r="AZ35" i="1" s="1"/>
  <c r="BC35" i="1" s="1"/>
  <c r="AW35" i="1"/>
  <c r="AX35" i="1" s="1"/>
  <c r="BB35" i="1" s="1"/>
  <c r="AU35" i="1"/>
  <c r="AV35" i="1" s="1"/>
  <c r="BA35" i="1" s="1"/>
  <c r="AS35" i="1"/>
  <c r="AR35" i="1"/>
  <c r="AQ35" i="1"/>
  <c r="AP35" i="1"/>
  <c r="AO35" i="1"/>
  <c r="AN35" i="1"/>
  <c r="AY34" i="1"/>
  <c r="AZ34" i="1" s="1"/>
  <c r="BC34" i="1" s="1"/>
  <c r="AW34" i="1"/>
  <c r="AX34" i="1" s="1"/>
  <c r="BB34" i="1" s="1"/>
  <c r="AU34" i="1"/>
  <c r="AV34" i="1" s="1"/>
  <c r="BA34" i="1" s="1"/>
  <c r="AS34" i="1"/>
  <c r="AR34" i="1"/>
  <c r="AQ34" i="1"/>
  <c r="AP34" i="1"/>
  <c r="AO34" i="1"/>
  <c r="AN34" i="1"/>
  <c r="AY33" i="1"/>
  <c r="AZ33" i="1" s="1"/>
  <c r="BC33" i="1" s="1"/>
  <c r="AW33" i="1"/>
  <c r="AX33" i="1" s="1"/>
  <c r="BB33" i="1" s="1"/>
  <c r="AU33" i="1"/>
  <c r="AV33" i="1" s="1"/>
  <c r="BA33" i="1" s="1"/>
  <c r="AS33" i="1"/>
  <c r="AR33" i="1"/>
  <c r="AQ33" i="1"/>
  <c r="AP33" i="1"/>
  <c r="AO33" i="1"/>
  <c r="AN33" i="1"/>
  <c r="AY32" i="1"/>
  <c r="AZ32" i="1" s="1"/>
  <c r="BC32" i="1" s="1"/>
  <c r="AW32" i="1"/>
  <c r="AX32" i="1" s="1"/>
  <c r="BB32" i="1" s="1"/>
  <c r="AU32" i="1"/>
  <c r="AV32" i="1" s="1"/>
  <c r="BA32" i="1" s="1"/>
  <c r="AS32" i="1"/>
  <c r="AR32" i="1"/>
  <c r="AQ32" i="1"/>
  <c r="AP32" i="1"/>
  <c r="AO32" i="1"/>
  <c r="AN32" i="1"/>
  <c r="AY31" i="1"/>
  <c r="AZ31" i="1" s="1"/>
  <c r="BC31" i="1" s="1"/>
  <c r="AW31" i="1"/>
  <c r="AX31" i="1" s="1"/>
  <c r="BB31" i="1" s="1"/>
  <c r="AU31" i="1"/>
  <c r="AV31" i="1" s="1"/>
  <c r="BA31" i="1" s="1"/>
  <c r="AS31" i="1"/>
  <c r="AR31" i="1"/>
  <c r="AQ31" i="1"/>
  <c r="AP31" i="1"/>
  <c r="AO31" i="1"/>
  <c r="AN31" i="1"/>
  <c r="AY30" i="1"/>
  <c r="AZ30" i="1" s="1"/>
  <c r="BC30" i="1" s="1"/>
  <c r="AW30" i="1"/>
  <c r="AX30" i="1" s="1"/>
  <c r="BB30" i="1" s="1"/>
  <c r="AU30" i="1"/>
  <c r="AV30" i="1" s="1"/>
  <c r="BA30" i="1" s="1"/>
  <c r="AS30" i="1"/>
  <c r="AR30" i="1"/>
  <c r="AQ30" i="1"/>
  <c r="AP30" i="1"/>
  <c r="AO30" i="1"/>
  <c r="AN30" i="1"/>
  <c r="AY29" i="1"/>
  <c r="AZ29" i="1" s="1"/>
  <c r="BC29" i="1" s="1"/>
  <c r="AW29" i="1"/>
  <c r="AX29" i="1" s="1"/>
  <c r="BB29" i="1" s="1"/>
  <c r="AU29" i="1"/>
  <c r="AV29" i="1" s="1"/>
  <c r="BA29" i="1" s="1"/>
  <c r="AS29" i="1"/>
  <c r="AR29" i="1"/>
  <c r="AQ29" i="1"/>
  <c r="AP29" i="1"/>
  <c r="AO29" i="1"/>
  <c r="AN29" i="1"/>
  <c r="AY28" i="1"/>
  <c r="AZ28" i="1" s="1"/>
  <c r="BC28" i="1" s="1"/>
  <c r="AW28" i="1"/>
  <c r="AX28" i="1" s="1"/>
  <c r="BB28" i="1" s="1"/>
  <c r="AU28" i="1"/>
  <c r="AV28" i="1" s="1"/>
  <c r="BA28" i="1" s="1"/>
  <c r="AS28" i="1"/>
  <c r="AR28" i="1"/>
  <c r="AQ28" i="1"/>
  <c r="AP28" i="1"/>
  <c r="AO28" i="1"/>
  <c r="AN28" i="1"/>
  <c r="AY27" i="1"/>
  <c r="AZ27" i="1" s="1"/>
  <c r="BC27" i="1" s="1"/>
  <c r="AW27" i="1"/>
  <c r="AX27" i="1" s="1"/>
  <c r="BB27" i="1" s="1"/>
  <c r="AU27" i="1"/>
  <c r="AV27" i="1" s="1"/>
  <c r="BA27" i="1" s="1"/>
  <c r="AS27" i="1"/>
  <c r="AR27" i="1"/>
  <c r="AQ27" i="1"/>
  <c r="AP27" i="1"/>
  <c r="AO27" i="1"/>
  <c r="AN27" i="1"/>
  <c r="AY26" i="1"/>
  <c r="AZ26" i="1" s="1"/>
  <c r="BC26" i="1" s="1"/>
  <c r="AW26" i="1"/>
  <c r="AX26" i="1" s="1"/>
  <c r="BB26" i="1" s="1"/>
  <c r="AU26" i="1"/>
  <c r="AV26" i="1" s="1"/>
  <c r="BA26" i="1" s="1"/>
  <c r="AS26" i="1"/>
  <c r="AR26" i="1"/>
  <c r="AQ26" i="1"/>
  <c r="AP26" i="1"/>
  <c r="AO26" i="1"/>
  <c r="AN26" i="1"/>
  <c r="AY25" i="1"/>
  <c r="AZ25" i="1" s="1"/>
  <c r="BC25" i="1" s="1"/>
  <c r="AW25" i="1"/>
  <c r="AX25" i="1" s="1"/>
  <c r="BB25" i="1" s="1"/>
  <c r="AU25" i="1"/>
  <c r="AV25" i="1" s="1"/>
  <c r="BA25" i="1" s="1"/>
  <c r="AS25" i="1"/>
  <c r="AR25" i="1"/>
  <c r="AQ25" i="1"/>
  <c r="AP25" i="1"/>
  <c r="AO25" i="1"/>
  <c r="AN25" i="1"/>
  <c r="AY24" i="1"/>
  <c r="AZ24" i="1" s="1"/>
  <c r="BC24" i="1" s="1"/>
  <c r="AW24" i="1"/>
  <c r="AX24" i="1" s="1"/>
  <c r="BB24" i="1" s="1"/>
  <c r="AU24" i="1"/>
  <c r="AV24" i="1" s="1"/>
  <c r="BA24" i="1" s="1"/>
  <c r="AS24" i="1"/>
  <c r="AR24" i="1"/>
  <c r="AQ24" i="1"/>
  <c r="AP24" i="1"/>
  <c r="AO24" i="1"/>
  <c r="AN24" i="1"/>
  <c r="AY23" i="1"/>
  <c r="AZ23" i="1" s="1"/>
  <c r="BC23" i="1" s="1"/>
  <c r="AW23" i="1"/>
  <c r="AX23" i="1" s="1"/>
  <c r="BB23" i="1" s="1"/>
  <c r="AU23" i="1"/>
  <c r="AV23" i="1" s="1"/>
  <c r="BA23" i="1" s="1"/>
  <c r="AS23" i="1"/>
  <c r="AR23" i="1"/>
  <c r="AQ23" i="1"/>
  <c r="AP23" i="1"/>
  <c r="AO23" i="1"/>
  <c r="AN23" i="1"/>
  <c r="AY22" i="1"/>
  <c r="AZ22" i="1" s="1"/>
  <c r="BC22" i="1" s="1"/>
  <c r="AW22" i="1"/>
  <c r="AX22" i="1" s="1"/>
  <c r="BB22" i="1" s="1"/>
  <c r="AU22" i="1"/>
  <c r="AV22" i="1" s="1"/>
  <c r="BA22" i="1" s="1"/>
  <c r="AS22" i="1"/>
  <c r="AR22" i="1"/>
  <c r="AQ22" i="1"/>
  <c r="AP22" i="1"/>
  <c r="AO22" i="1"/>
  <c r="AN22" i="1"/>
  <c r="AY21" i="1"/>
  <c r="AZ21" i="1" s="1"/>
  <c r="BC21" i="1" s="1"/>
  <c r="AW21" i="1"/>
  <c r="AX21" i="1" s="1"/>
  <c r="BB21" i="1" s="1"/>
  <c r="AU21" i="1"/>
  <c r="AV21" i="1" s="1"/>
  <c r="BA21" i="1" s="1"/>
  <c r="AS21" i="1"/>
  <c r="AR21" i="1"/>
  <c r="AQ21" i="1"/>
  <c r="AP21" i="1"/>
  <c r="AO21" i="1"/>
  <c r="AN21" i="1"/>
  <c r="AY20" i="1"/>
  <c r="AZ20" i="1" s="1"/>
  <c r="BC20" i="1" s="1"/>
  <c r="AW20" i="1"/>
  <c r="AX20" i="1" s="1"/>
  <c r="BB20" i="1" s="1"/>
  <c r="AU20" i="1"/>
  <c r="AV20" i="1" s="1"/>
  <c r="BA20" i="1" s="1"/>
  <c r="AS20" i="1"/>
  <c r="AR20" i="1"/>
  <c r="AQ20" i="1"/>
  <c r="AP20" i="1"/>
  <c r="AO20" i="1"/>
  <c r="AN20" i="1"/>
  <c r="AY19" i="1"/>
  <c r="AZ19" i="1" s="1"/>
  <c r="BC19" i="1" s="1"/>
  <c r="AW19" i="1"/>
  <c r="AX19" i="1" s="1"/>
  <c r="BB19" i="1" s="1"/>
  <c r="AU19" i="1"/>
  <c r="AV19" i="1" s="1"/>
  <c r="BA19" i="1" s="1"/>
  <c r="AS19" i="1"/>
  <c r="AR19" i="1"/>
  <c r="AQ19" i="1"/>
  <c r="AP19" i="1"/>
  <c r="AO19" i="1"/>
  <c r="AN19" i="1"/>
  <c r="AY18" i="1"/>
  <c r="AZ18" i="1" s="1"/>
  <c r="BC18" i="1" s="1"/>
  <c r="AW18" i="1"/>
  <c r="AX18" i="1" s="1"/>
  <c r="BB18" i="1" s="1"/>
  <c r="AU18" i="1"/>
  <c r="AV18" i="1" s="1"/>
  <c r="BA18" i="1" s="1"/>
  <c r="AS18" i="1"/>
  <c r="AR18" i="1"/>
  <c r="AQ18" i="1"/>
  <c r="AP18" i="1"/>
  <c r="AO18" i="1"/>
  <c r="AN18" i="1"/>
  <c r="AY17" i="1"/>
  <c r="AZ17" i="1" s="1"/>
  <c r="BC17" i="1" s="1"/>
  <c r="AW17" i="1"/>
  <c r="AX17" i="1" s="1"/>
  <c r="BB17" i="1" s="1"/>
  <c r="AU17" i="1"/>
  <c r="AV17" i="1" s="1"/>
  <c r="BA17" i="1" s="1"/>
  <c r="AS17" i="1"/>
  <c r="AR17" i="1"/>
  <c r="AQ17" i="1"/>
  <c r="AP17" i="1"/>
  <c r="AO17" i="1"/>
  <c r="AN17" i="1"/>
  <c r="AY16" i="1"/>
  <c r="AZ16" i="1" s="1"/>
  <c r="BC16" i="1" s="1"/>
  <c r="AW16" i="1"/>
  <c r="AX16" i="1" s="1"/>
  <c r="BB16" i="1" s="1"/>
  <c r="AU16" i="1"/>
  <c r="AV16" i="1" s="1"/>
  <c r="BA16" i="1" s="1"/>
  <c r="AS16" i="1"/>
  <c r="AR16" i="1"/>
  <c r="AQ16" i="1"/>
  <c r="AP16" i="1"/>
  <c r="AO16" i="1"/>
  <c r="AN16" i="1"/>
  <c r="AY15" i="1"/>
  <c r="AZ15" i="1" s="1"/>
  <c r="BC15" i="1" s="1"/>
  <c r="AW15" i="1"/>
  <c r="AX15" i="1" s="1"/>
  <c r="BB15" i="1" s="1"/>
  <c r="AU15" i="1"/>
  <c r="AV15" i="1" s="1"/>
  <c r="BA15" i="1" s="1"/>
  <c r="AS15" i="1"/>
  <c r="AR15" i="1"/>
  <c r="AQ15" i="1"/>
  <c r="AP15" i="1"/>
  <c r="AO15" i="1"/>
  <c r="AN15" i="1"/>
  <c r="AY14" i="1"/>
  <c r="AZ14" i="1" s="1"/>
  <c r="BC14" i="1" s="1"/>
  <c r="AW14" i="1"/>
  <c r="AX14" i="1" s="1"/>
  <c r="BB14" i="1" s="1"/>
  <c r="AU14" i="1"/>
  <c r="AV14" i="1" s="1"/>
  <c r="BA14" i="1" s="1"/>
  <c r="AS14" i="1"/>
  <c r="AR14" i="1"/>
  <c r="AQ14" i="1"/>
  <c r="AP14" i="1"/>
  <c r="AO14" i="1"/>
  <c r="AN14" i="1"/>
  <c r="AY13" i="1"/>
  <c r="AZ13" i="1" s="1"/>
  <c r="BC13" i="1" s="1"/>
  <c r="AW13" i="1"/>
  <c r="AX13" i="1" s="1"/>
  <c r="BB13" i="1" s="1"/>
  <c r="AU13" i="1"/>
  <c r="AV13" i="1" s="1"/>
  <c r="BA13" i="1" s="1"/>
  <c r="AS13" i="1"/>
  <c r="AR13" i="1"/>
  <c r="AQ13" i="1"/>
  <c r="AP13" i="1"/>
  <c r="AO13" i="1"/>
  <c r="AN13" i="1"/>
  <c r="AY12" i="1"/>
  <c r="AZ12" i="1" s="1"/>
  <c r="BC12" i="1" s="1"/>
  <c r="AW12" i="1"/>
  <c r="AX12" i="1" s="1"/>
  <c r="BB12" i="1" s="1"/>
  <c r="AU12" i="1"/>
  <c r="AV12" i="1" s="1"/>
  <c r="BA12" i="1" s="1"/>
  <c r="AS12" i="1"/>
  <c r="AR12" i="1"/>
  <c r="AQ12" i="1"/>
  <c r="AP12" i="1"/>
  <c r="AO12" i="1"/>
  <c r="AN12" i="1"/>
  <c r="AY11" i="1"/>
  <c r="AZ11" i="1" s="1"/>
  <c r="BC11" i="1" s="1"/>
  <c r="AW11" i="1"/>
  <c r="AX11" i="1" s="1"/>
  <c r="BB11" i="1" s="1"/>
  <c r="AU11" i="1"/>
  <c r="AV11" i="1" s="1"/>
  <c r="BA11" i="1" s="1"/>
  <c r="AS11" i="1"/>
  <c r="AR11" i="1"/>
  <c r="AQ11" i="1"/>
  <c r="AP11" i="1"/>
  <c r="AO11" i="1"/>
  <c r="AN11" i="1"/>
  <c r="AY10" i="1"/>
  <c r="AZ10" i="1" s="1"/>
  <c r="BC10" i="1" s="1"/>
  <c r="AW10" i="1"/>
  <c r="AX10" i="1" s="1"/>
  <c r="BB10" i="1" s="1"/>
  <c r="AU10" i="1"/>
  <c r="AV10" i="1" s="1"/>
  <c r="BA10" i="1" s="1"/>
  <c r="AS10" i="1"/>
  <c r="AR10" i="1"/>
  <c r="AQ10" i="1"/>
  <c r="AP10" i="1"/>
  <c r="AO10" i="1"/>
  <c r="AN10" i="1"/>
  <c r="E54" i="14"/>
  <c r="AB54" i="14" s="1"/>
  <c r="F32" i="11" s="1"/>
  <c r="E52" i="14"/>
  <c r="Y53" i="14" s="1"/>
  <c r="E50" i="14"/>
  <c r="Y51" i="14" s="1"/>
  <c r="E35" i="14"/>
  <c r="Y36" i="14" s="1"/>
  <c r="E33" i="14"/>
  <c r="Y34" i="14" s="1"/>
  <c r="E31" i="14"/>
  <c r="Y32" i="14" s="1"/>
  <c r="E29" i="14"/>
  <c r="Y29" i="14" s="1"/>
  <c r="E27" i="14"/>
  <c r="Y28" i="14" s="1"/>
  <c r="E45" i="14"/>
  <c r="Y45" i="14" s="1"/>
  <c r="E43" i="14"/>
  <c r="Y43" i="14" s="1"/>
  <c r="E41" i="14"/>
  <c r="Y42" i="14" s="1"/>
  <c r="E39" i="14"/>
  <c r="Y40" i="14" s="1"/>
  <c r="E37" i="14"/>
  <c r="Y38" i="14" s="1"/>
  <c r="E22" i="14"/>
  <c r="Y23" i="14" s="1"/>
  <c r="E20" i="14"/>
  <c r="Y21" i="14" s="1"/>
  <c r="E18" i="14"/>
  <c r="Y19" i="14" s="1"/>
  <c r="E16" i="14"/>
  <c r="Y17" i="14" s="1"/>
  <c r="E14" i="14"/>
  <c r="Y15" i="14" s="1"/>
  <c r="E12" i="14"/>
  <c r="Y13" i="14" s="1"/>
  <c r="E10" i="14"/>
  <c r="Y11" i="14" s="1"/>
  <c r="E8" i="14"/>
  <c r="Y9" i="14" s="1"/>
  <c r="E6" i="14"/>
  <c r="Y7" i="14" s="1"/>
  <c r="E4" i="14"/>
  <c r="O1" i="14" s="1"/>
  <c r="AA5" i="1"/>
  <c r="R5" i="1"/>
  <c r="I5" i="1"/>
  <c r="B2" i="1"/>
  <c r="N4" i="1"/>
  <c r="I4" i="1" s="1"/>
  <c r="C300" i="16"/>
  <c r="C299" i="16"/>
  <c r="C298" i="16"/>
  <c r="C297" i="16"/>
  <c r="C296" i="16"/>
  <c r="C295" i="16"/>
  <c r="C294" i="16"/>
  <c r="C293" i="16"/>
  <c r="C292" i="16"/>
  <c r="C291" i="16"/>
  <c r="C290" i="16"/>
  <c r="C289" i="16"/>
  <c r="C288" i="16"/>
  <c r="C287" i="16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C2" i="16"/>
  <c r="G108" i="1"/>
  <c r="AT108" i="1" s="1"/>
  <c r="G107" i="1"/>
  <c r="AT107" i="1" s="1"/>
  <c r="G106" i="1"/>
  <c r="AT106" i="1" s="1"/>
  <c r="G105" i="1"/>
  <c r="AT105" i="1" s="1"/>
  <c r="G104" i="1"/>
  <c r="AT104" i="1" s="1"/>
  <c r="G103" i="1"/>
  <c r="AT103" i="1" s="1"/>
  <c r="G102" i="1"/>
  <c r="AT102" i="1" s="1"/>
  <c r="G101" i="1"/>
  <c r="AT101" i="1" s="1"/>
  <c r="G100" i="1"/>
  <c r="AT100" i="1" s="1"/>
  <c r="G99" i="1"/>
  <c r="AT99" i="1" s="1"/>
  <c r="G98" i="1"/>
  <c r="AT98" i="1" s="1"/>
  <c r="G97" i="1"/>
  <c r="AT97" i="1" s="1"/>
  <c r="G96" i="1"/>
  <c r="AT96" i="1" s="1"/>
  <c r="G95" i="1"/>
  <c r="AT95" i="1" s="1"/>
  <c r="G94" i="1"/>
  <c r="AT94" i="1" s="1"/>
  <c r="G93" i="1"/>
  <c r="AT93" i="1" s="1"/>
  <c r="G92" i="1"/>
  <c r="AT92" i="1" s="1"/>
  <c r="G91" i="1"/>
  <c r="AT91" i="1" s="1"/>
  <c r="G90" i="1"/>
  <c r="AT90" i="1" s="1"/>
  <c r="G89" i="1"/>
  <c r="AT89" i="1" s="1"/>
  <c r="G88" i="1"/>
  <c r="AT88" i="1" s="1"/>
  <c r="G87" i="1"/>
  <c r="AT87" i="1" s="1"/>
  <c r="G86" i="1"/>
  <c r="AT86" i="1" s="1"/>
  <c r="G85" i="1"/>
  <c r="AT85" i="1" s="1"/>
  <c r="G84" i="1"/>
  <c r="AT84" i="1" s="1"/>
  <c r="G83" i="1"/>
  <c r="AT83" i="1" s="1"/>
  <c r="G82" i="1"/>
  <c r="AT82" i="1" s="1"/>
  <c r="G81" i="1"/>
  <c r="AT81" i="1" s="1"/>
  <c r="G80" i="1"/>
  <c r="AT80" i="1" s="1"/>
  <c r="G79" i="1"/>
  <c r="AT79" i="1" s="1"/>
  <c r="G78" i="1"/>
  <c r="AT78" i="1" s="1"/>
  <c r="G77" i="1"/>
  <c r="AT77" i="1" s="1"/>
  <c r="G76" i="1"/>
  <c r="AT76" i="1" s="1"/>
  <c r="G75" i="1"/>
  <c r="AT75" i="1" s="1"/>
  <c r="G74" i="1"/>
  <c r="AT74" i="1" s="1"/>
  <c r="G73" i="1"/>
  <c r="AT73" i="1" s="1"/>
  <c r="G72" i="1"/>
  <c r="AT72" i="1" s="1"/>
  <c r="G71" i="1"/>
  <c r="AT71" i="1" s="1"/>
  <c r="G70" i="1"/>
  <c r="AT70" i="1" s="1"/>
  <c r="G69" i="1"/>
  <c r="AT69" i="1" s="1"/>
  <c r="G68" i="1"/>
  <c r="AT68" i="1" s="1"/>
  <c r="G67" i="1"/>
  <c r="AT67" i="1" s="1"/>
  <c r="G66" i="1"/>
  <c r="AT66" i="1" s="1"/>
  <c r="G65" i="1"/>
  <c r="AT65" i="1" s="1"/>
  <c r="G64" i="1"/>
  <c r="AT64" i="1" s="1"/>
  <c r="G63" i="1"/>
  <c r="AT63" i="1" s="1"/>
  <c r="G62" i="1"/>
  <c r="AT62" i="1" s="1"/>
  <c r="G61" i="1"/>
  <c r="AT61" i="1" s="1"/>
  <c r="G60" i="1"/>
  <c r="AT60" i="1" s="1"/>
  <c r="G59" i="1"/>
  <c r="AT59" i="1" s="1"/>
  <c r="G58" i="1"/>
  <c r="AT58" i="1" s="1"/>
  <c r="G57" i="1"/>
  <c r="AT57" i="1" s="1"/>
  <c r="G56" i="1"/>
  <c r="AT56" i="1" s="1"/>
  <c r="G55" i="1"/>
  <c r="AT55" i="1" s="1"/>
  <c r="G54" i="1"/>
  <c r="AT54" i="1" s="1"/>
  <c r="G53" i="1"/>
  <c r="AT53" i="1" s="1"/>
  <c r="G52" i="1"/>
  <c r="AT52" i="1" s="1"/>
  <c r="G51" i="1"/>
  <c r="AT51" i="1" s="1"/>
  <c r="G50" i="1"/>
  <c r="AT50" i="1" s="1"/>
  <c r="G49" i="1"/>
  <c r="AT49" i="1" s="1"/>
  <c r="G48" i="1"/>
  <c r="AT48" i="1" s="1"/>
  <c r="G47" i="1"/>
  <c r="AT47" i="1" s="1"/>
  <c r="G46" i="1"/>
  <c r="AT46" i="1" s="1"/>
  <c r="G45" i="1"/>
  <c r="AT45" i="1" s="1"/>
  <c r="G44" i="1"/>
  <c r="AT44" i="1" s="1"/>
  <c r="G43" i="1"/>
  <c r="AT43" i="1" s="1"/>
  <c r="G42" i="1"/>
  <c r="AT42" i="1" s="1"/>
  <c r="G41" i="1"/>
  <c r="AT41" i="1" s="1"/>
  <c r="G40" i="1"/>
  <c r="AT40" i="1" s="1"/>
  <c r="G39" i="1"/>
  <c r="AT39" i="1" s="1"/>
  <c r="G38" i="1"/>
  <c r="AT38" i="1" s="1"/>
  <c r="G37" i="1"/>
  <c r="AT37" i="1" s="1"/>
  <c r="G36" i="1"/>
  <c r="AT36" i="1" s="1"/>
  <c r="G35" i="1"/>
  <c r="AT35" i="1" s="1"/>
  <c r="G34" i="1"/>
  <c r="AT34" i="1" s="1"/>
  <c r="G33" i="1"/>
  <c r="AT33" i="1" s="1"/>
  <c r="G32" i="1"/>
  <c r="AT32" i="1" s="1"/>
  <c r="G31" i="1"/>
  <c r="AT31" i="1" s="1"/>
  <c r="G30" i="1"/>
  <c r="AT30" i="1" s="1"/>
  <c r="G29" i="1"/>
  <c r="AT29" i="1" s="1"/>
  <c r="G28" i="1"/>
  <c r="AT28" i="1" s="1"/>
  <c r="G27" i="1"/>
  <c r="AT27" i="1" s="1"/>
  <c r="G26" i="1"/>
  <c r="AT26" i="1" s="1"/>
  <c r="G25" i="1"/>
  <c r="AT25" i="1" s="1"/>
  <c r="G24" i="1"/>
  <c r="AT24" i="1" s="1"/>
  <c r="G23" i="1"/>
  <c r="AT23" i="1" s="1"/>
  <c r="G22" i="1"/>
  <c r="AT22" i="1" s="1"/>
  <c r="G21" i="1"/>
  <c r="AT21" i="1" s="1"/>
  <c r="G20" i="1"/>
  <c r="AT20" i="1" s="1"/>
  <c r="G19" i="1"/>
  <c r="AT19" i="1" s="1"/>
  <c r="G18" i="1"/>
  <c r="AT18" i="1" s="1"/>
  <c r="G17" i="1"/>
  <c r="AT17" i="1" s="1"/>
  <c r="G16" i="1"/>
  <c r="AT16" i="1" s="1"/>
  <c r="G15" i="1"/>
  <c r="AT15" i="1" s="1"/>
  <c r="G14" i="1"/>
  <c r="AT14" i="1" s="1"/>
  <c r="G13" i="1"/>
  <c r="AT13" i="1" s="1"/>
  <c r="G12" i="1"/>
  <c r="AT12" i="1" s="1"/>
  <c r="G11" i="1"/>
  <c r="AT11" i="1" s="1"/>
  <c r="G10" i="1"/>
  <c r="AT10" i="1" s="1"/>
  <c r="G9" i="1"/>
  <c r="C23" i="15"/>
  <c r="H23" i="15" s="1"/>
  <c r="C24" i="15"/>
  <c r="H24" i="15" s="1"/>
  <c r="C25" i="15"/>
  <c r="H25" i="15" s="1"/>
  <c r="C26" i="15"/>
  <c r="H26" i="15" s="1"/>
  <c r="C27" i="15"/>
  <c r="H27" i="15" s="1"/>
  <c r="C28" i="15"/>
  <c r="H28" i="15" s="1"/>
  <c r="C29" i="15"/>
  <c r="H29" i="15" s="1"/>
  <c r="C30" i="15"/>
  <c r="H30" i="15" s="1"/>
  <c r="J32" i="11"/>
  <c r="I32" i="11"/>
  <c r="G32" i="11"/>
  <c r="J31" i="11"/>
  <c r="I31" i="11"/>
  <c r="G31" i="11"/>
  <c r="J30" i="11"/>
  <c r="I30" i="11"/>
  <c r="G30" i="11"/>
  <c r="AB55" i="14"/>
  <c r="V55" i="14"/>
  <c r="T55" i="14"/>
  <c r="AN55" i="14" s="1"/>
  <c r="S55" i="14"/>
  <c r="AM55" i="14" s="1"/>
  <c r="R55" i="14"/>
  <c r="AL55" i="14" s="1"/>
  <c r="Q55" i="14"/>
  <c r="AK55" i="14" s="1"/>
  <c r="P55" i="14"/>
  <c r="AJ55" i="14" s="1"/>
  <c r="O55" i="14"/>
  <c r="AI55" i="14" s="1"/>
  <c r="N55" i="14"/>
  <c r="AH55" i="14" s="1"/>
  <c r="M55" i="14"/>
  <c r="AG55" i="14" s="1"/>
  <c r="AN54" i="14"/>
  <c r="R32" i="11" s="1"/>
  <c r="AM54" i="14"/>
  <c r="Q32" i="11" s="1"/>
  <c r="AL54" i="14"/>
  <c r="P32" i="11" s="1"/>
  <c r="AK54" i="14"/>
  <c r="O32" i="11" s="1"/>
  <c r="AJ54" i="14"/>
  <c r="N32" i="11" s="1"/>
  <c r="AI54" i="14"/>
  <c r="M32" i="11" s="1"/>
  <c r="AH54" i="14"/>
  <c r="L32" i="11" s="1"/>
  <c r="AG54" i="14"/>
  <c r="K32" i="11" s="1"/>
  <c r="AB53" i="14"/>
  <c r="V53" i="14"/>
  <c r="T53" i="14"/>
  <c r="AN53" i="14" s="1"/>
  <c r="S53" i="14"/>
  <c r="AM53" i="14" s="1"/>
  <c r="R53" i="14"/>
  <c r="AL53" i="14" s="1"/>
  <c r="Q53" i="14"/>
  <c r="AK53" i="14" s="1"/>
  <c r="P53" i="14"/>
  <c r="AJ53" i="14" s="1"/>
  <c r="O53" i="14"/>
  <c r="AI53" i="14" s="1"/>
  <c r="N53" i="14"/>
  <c r="AH53" i="14" s="1"/>
  <c r="M53" i="14"/>
  <c r="AG53" i="14" s="1"/>
  <c r="AN52" i="14"/>
  <c r="R31" i="11" s="1"/>
  <c r="AM52" i="14"/>
  <c r="Q31" i="11" s="1"/>
  <c r="AL52" i="14"/>
  <c r="P31" i="11" s="1"/>
  <c r="AK52" i="14"/>
  <c r="O31" i="11" s="1"/>
  <c r="AJ52" i="14"/>
  <c r="N31" i="11" s="1"/>
  <c r="AI52" i="14"/>
  <c r="M31" i="11" s="1"/>
  <c r="AH52" i="14"/>
  <c r="L31" i="11" s="1"/>
  <c r="AG52" i="14"/>
  <c r="K31" i="11" s="1"/>
  <c r="AB51" i="14"/>
  <c r="V51" i="14"/>
  <c r="T51" i="14"/>
  <c r="AN51" i="14" s="1"/>
  <c r="S51" i="14"/>
  <c r="AM51" i="14" s="1"/>
  <c r="R51" i="14"/>
  <c r="AL51" i="14" s="1"/>
  <c r="Q51" i="14"/>
  <c r="AK51" i="14" s="1"/>
  <c r="P51" i="14"/>
  <c r="AJ51" i="14" s="1"/>
  <c r="O51" i="14"/>
  <c r="AI51" i="14" s="1"/>
  <c r="N51" i="14"/>
  <c r="AH51" i="14" s="1"/>
  <c r="AN50" i="14"/>
  <c r="R30" i="11" s="1"/>
  <c r="AM50" i="14"/>
  <c r="Q30" i="11" s="1"/>
  <c r="AL50" i="14"/>
  <c r="P30" i="11" s="1"/>
  <c r="AK50" i="14"/>
  <c r="O30" i="11" s="1"/>
  <c r="AJ50" i="14"/>
  <c r="N30" i="11" s="1"/>
  <c r="AI50" i="14"/>
  <c r="M30" i="11" s="1"/>
  <c r="AH50" i="14"/>
  <c r="L30" i="11" s="1"/>
  <c r="V50" i="14"/>
  <c r="AB50" i="14" l="1"/>
  <c r="F30" i="11" s="1"/>
  <c r="Y30" i="14"/>
  <c r="V52" i="14"/>
  <c r="AB52" i="14"/>
  <c r="F31" i="11" s="1"/>
  <c r="Y31" i="14"/>
  <c r="Y6" i="14"/>
  <c r="N2" i="1"/>
  <c r="Y46" i="14"/>
  <c r="Y44" i="14"/>
  <c r="Y18" i="14"/>
  <c r="Y33" i="14"/>
  <c r="Y8" i="14"/>
  <c r="Y35" i="14"/>
  <c r="Y10" i="14"/>
  <c r="Y37" i="14"/>
  <c r="Y12" i="14"/>
  <c r="Y39" i="14"/>
  <c r="Y14" i="14"/>
  <c r="Y41" i="14"/>
  <c r="Y16" i="14"/>
  <c r="Y20" i="14"/>
  <c r="Y50" i="14"/>
  <c r="Y22" i="14"/>
  <c r="Y52" i="14"/>
  <c r="Y27" i="14"/>
  <c r="Y54" i="14"/>
  <c r="Y55" i="14"/>
  <c r="V54" i="14"/>
  <c r="T4" i="1"/>
  <c r="H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18" i="1"/>
  <c r="BH17" i="1"/>
  <c r="BH16" i="1"/>
  <c r="BH15" i="1"/>
  <c r="BH14" i="1"/>
  <c r="BH13" i="1"/>
  <c r="T46" i="14" l="1"/>
  <c r="S46" i="14"/>
  <c r="R46" i="14"/>
  <c r="Q46" i="14"/>
  <c r="P46" i="14"/>
  <c r="O46" i="14"/>
  <c r="N46" i="14"/>
  <c r="M46" i="14"/>
  <c r="T44" i="14"/>
  <c r="S44" i="14"/>
  <c r="R44" i="14"/>
  <c r="Q44" i="14"/>
  <c r="P44" i="14"/>
  <c r="O44" i="14"/>
  <c r="N44" i="14"/>
  <c r="M44" i="14"/>
  <c r="T42" i="14"/>
  <c r="S42" i="14"/>
  <c r="R42" i="14"/>
  <c r="Q42" i="14"/>
  <c r="P42" i="14"/>
  <c r="O42" i="14"/>
  <c r="N42" i="14"/>
  <c r="M42" i="14"/>
  <c r="T40" i="14"/>
  <c r="S40" i="14"/>
  <c r="R40" i="14"/>
  <c r="Q40" i="14"/>
  <c r="P40" i="14"/>
  <c r="O40" i="14"/>
  <c r="N40" i="14"/>
  <c r="M40" i="14"/>
  <c r="T38" i="14"/>
  <c r="S38" i="14"/>
  <c r="R38" i="14"/>
  <c r="Q38" i="14"/>
  <c r="T36" i="14"/>
  <c r="S36" i="14"/>
  <c r="R36" i="14"/>
  <c r="Q36" i="14"/>
  <c r="P36" i="14"/>
  <c r="O36" i="14"/>
  <c r="N36" i="14"/>
  <c r="M36" i="14"/>
  <c r="T34" i="14"/>
  <c r="S34" i="14"/>
  <c r="R34" i="14"/>
  <c r="Q34" i="14"/>
  <c r="P34" i="14"/>
  <c r="O34" i="14"/>
  <c r="N34" i="14"/>
  <c r="M34" i="14"/>
  <c r="T32" i="14"/>
  <c r="S32" i="14"/>
  <c r="R32" i="14"/>
  <c r="Q32" i="14"/>
  <c r="P32" i="14"/>
  <c r="O32" i="14"/>
  <c r="N32" i="14"/>
  <c r="M32" i="14"/>
  <c r="T30" i="14"/>
  <c r="S30" i="14"/>
  <c r="R30" i="14"/>
  <c r="Q30" i="14"/>
  <c r="T28" i="14"/>
  <c r="S28" i="14"/>
  <c r="R28" i="14"/>
  <c r="Q28" i="14"/>
  <c r="T23" i="14"/>
  <c r="S23" i="14"/>
  <c r="R23" i="14"/>
  <c r="Q23" i="14"/>
  <c r="P23" i="14"/>
  <c r="O23" i="14"/>
  <c r="N23" i="14"/>
  <c r="M23" i="14"/>
  <c r="T21" i="14"/>
  <c r="S21" i="14"/>
  <c r="R21" i="14"/>
  <c r="Q21" i="14"/>
  <c r="P21" i="14"/>
  <c r="O21" i="14"/>
  <c r="N21" i="14"/>
  <c r="M21" i="14"/>
  <c r="T19" i="14"/>
  <c r="S19" i="14"/>
  <c r="R19" i="14"/>
  <c r="Q19" i="14"/>
  <c r="P19" i="14"/>
  <c r="O19" i="14"/>
  <c r="N19" i="14"/>
  <c r="M19" i="14"/>
  <c r="T17" i="14"/>
  <c r="S17" i="14"/>
  <c r="R17" i="14"/>
  <c r="Q17" i="14"/>
  <c r="P17" i="14"/>
  <c r="O17" i="14"/>
  <c r="N17" i="14"/>
  <c r="M17" i="14"/>
  <c r="T15" i="14"/>
  <c r="S15" i="14"/>
  <c r="R15" i="14"/>
  <c r="Q15" i="14"/>
  <c r="T13" i="14"/>
  <c r="S13" i="14"/>
  <c r="R13" i="14"/>
  <c r="Q13" i="14"/>
  <c r="P13" i="14"/>
  <c r="O13" i="14"/>
  <c r="N13" i="14"/>
  <c r="M13" i="14"/>
  <c r="T11" i="14"/>
  <c r="S11" i="14"/>
  <c r="R11" i="14"/>
  <c r="Q11" i="14"/>
  <c r="P11" i="14"/>
  <c r="O11" i="14"/>
  <c r="N11" i="14"/>
  <c r="M11" i="14"/>
  <c r="T9" i="14"/>
  <c r="S9" i="14"/>
  <c r="R9" i="14"/>
  <c r="Q9" i="14"/>
  <c r="P9" i="14"/>
  <c r="O9" i="14"/>
  <c r="N9" i="14"/>
  <c r="M9" i="14"/>
  <c r="T7" i="14"/>
  <c r="S7" i="14"/>
  <c r="R7" i="14"/>
  <c r="Q7" i="14"/>
  <c r="M101" i="8" l="1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9" i="8"/>
  <c r="M8" i="8"/>
  <c r="M7" i="8"/>
  <c r="M6" i="8"/>
  <c r="BH8" i="1"/>
  <c r="BH7" i="1"/>
  <c r="BH5" i="1"/>
  <c r="BH4" i="1"/>
  <c r="BH3" i="1"/>
  <c r="BH2" i="1"/>
  <c r="BH1" i="1"/>
  <c r="J25" i="11" l="1"/>
  <c r="I25" i="11"/>
  <c r="G25" i="11"/>
  <c r="J24" i="11"/>
  <c r="I24" i="11"/>
  <c r="G24" i="11"/>
  <c r="J23" i="11"/>
  <c r="I23" i="11"/>
  <c r="G23" i="11"/>
  <c r="J22" i="11"/>
  <c r="I22" i="11"/>
  <c r="G22" i="11"/>
  <c r="J21" i="11"/>
  <c r="I21" i="11"/>
  <c r="G21" i="11"/>
  <c r="J20" i="11"/>
  <c r="I20" i="11"/>
  <c r="G20" i="11"/>
  <c r="J19" i="11"/>
  <c r="I19" i="11"/>
  <c r="G19" i="11"/>
  <c r="J18" i="11"/>
  <c r="I18" i="11"/>
  <c r="G18" i="11"/>
  <c r="J17" i="11"/>
  <c r="I17" i="11"/>
  <c r="G17" i="11"/>
  <c r="J16" i="11"/>
  <c r="I16" i="11"/>
  <c r="G16" i="11"/>
  <c r="J11" i="11"/>
  <c r="I11" i="11"/>
  <c r="G11" i="11"/>
  <c r="J10" i="11"/>
  <c r="I10" i="11"/>
  <c r="G10" i="11"/>
  <c r="J9" i="11"/>
  <c r="I9" i="11"/>
  <c r="G9" i="11"/>
  <c r="J8" i="11"/>
  <c r="I8" i="11"/>
  <c r="G8" i="11"/>
  <c r="J7" i="11"/>
  <c r="I7" i="11"/>
  <c r="G7" i="11"/>
  <c r="J6" i="11"/>
  <c r="I6" i="11"/>
  <c r="G6" i="11"/>
  <c r="J5" i="11"/>
  <c r="I5" i="11"/>
  <c r="G5" i="11"/>
  <c r="J4" i="11"/>
  <c r="I4" i="11"/>
  <c r="G4" i="11"/>
  <c r="J3" i="11"/>
  <c r="I3" i="11"/>
  <c r="G3" i="11"/>
  <c r="J2" i="11"/>
  <c r="I2" i="11"/>
  <c r="G2" i="11"/>
  <c r="AB46" i="14"/>
  <c r="AN45" i="14"/>
  <c r="R25" i="11" s="1"/>
  <c r="AM45" i="14"/>
  <c r="Q25" i="11" s="1"/>
  <c r="AL45" i="14"/>
  <c r="P25" i="11" s="1"/>
  <c r="AK45" i="14"/>
  <c r="O25" i="11" s="1"/>
  <c r="AJ45" i="14"/>
  <c r="N25" i="11" s="1"/>
  <c r="AI45" i="14"/>
  <c r="M25" i="11" s="1"/>
  <c r="AH45" i="14"/>
  <c r="L25" i="11" s="1"/>
  <c r="AB45" i="14"/>
  <c r="F25" i="11" s="1"/>
  <c r="AB44" i="14"/>
  <c r="AN43" i="14"/>
  <c r="R24" i="11" s="1"/>
  <c r="AM43" i="14"/>
  <c r="Q24" i="11" s="1"/>
  <c r="AL43" i="14"/>
  <c r="P24" i="11" s="1"/>
  <c r="AK43" i="14"/>
  <c r="O24" i="11" s="1"/>
  <c r="AJ43" i="14"/>
  <c r="N24" i="11" s="1"/>
  <c r="AI43" i="14"/>
  <c r="M24" i="11" s="1"/>
  <c r="AH43" i="14"/>
  <c r="L24" i="11" s="1"/>
  <c r="AB43" i="14"/>
  <c r="F24" i="11" s="1"/>
  <c r="AB42" i="14"/>
  <c r="AN41" i="14"/>
  <c r="R23" i="11" s="1"/>
  <c r="AM41" i="14"/>
  <c r="Q23" i="11" s="1"/>
  <c r="AL41" i="14"/>
  <c r="P23" i="11" s="1"/>
  <c r="AK41" i="14"/>
  <c r="O23" i="11" s="1"/>
  <c r="AJ41" i="14"/>
  <c r="N23" i="11" s="1"/>
  <c r="AI41" i="14"/>
  <c r="M23" i="11" s="1"/>
  <c r="AH41" i="14"/>
  <c r="L23" i="11" s="1"/>
  <c r="AB41" i="14"/>
  <c r="F23" i="11" s="1"/>
  <c r="AB40" i="14"/>
  <c r="AN39" i="14"/>
  <c r="R22" i="11" s="1"/>
  <c r="AM39" i="14"/>
  <c r="Q22" i="11" s="1"/>
  <c r="AL39" i="14"/>
  <c r="P22" i="11" s="1"/>
  <c r="AK39" i="14"/>
  <c r="O22" i="11" s="1"/>
  <c r="AJ39" i="14"/>
  <c r="N22" i="11" s="1"/>
  <c r="AI39" i="14"/>
  <c r="M22" i="11" s="1"/>
  <c r="AH39" i="14"/>
  <c r="L22" i="11" s="1"/>
  <c r="AB39" i="14"/>
  <c r="F22" i="11" s="1"/>
  <c r="AB38" i="14"/>
  <c r="AN37" i="14"/>
  <c r="R21" i="11" s="1"/>
  <c r="AM37" i="14"/>
  <c r="Q21" i="11" s="1"/>
  <c r="AL37" i="14"/>
  <c r="P21" i="11" s="1"/>
  <c r="AK37" i="14"/>
  <c r="O21" i="11" s="1"/>
  <c r="AB37" i="14"/>
  <c r="F21" i="11" s="1"/>
  <c r="AB36" i="14"/>
  <c r="AN35" i="14"/>
  <c r="R20" i="11" s="1"/>
  <c r="AM35" i="14"/>
  <c r="Q20" i="11" s="1"/>
  <c r="AL35" i="14"/>
  <c r="P20" i="11" s="1"/>
  <c r="AK35" i="14"/>
  <c r="O20" i="11" s="1"/>
  <c r="AJ35" i="14"/>
  <c r="N20" i="11" s="1"/>
  <c r="AI35" i="14"/>
  <c r="M20" i="11" s="1"/>
  <c r="AH35" i="14"/>
  <c r="L20" i="11" s="1"/>
  <c r="AB35" i="14"/>
  <c r="F20" i="11" s="1"/>
  <c r="AB34" i="14"/>
  <c r="AN33" i="14"/>
  <c r="R19" i="11" s="1"/>
  <c r="AM33" i="14"/>
  <c r="Q19" i="11" s="1"/>
  <c r="AL33" i="14"/>
  <c r="P19" i="11" s="1"/>
  <c r="AK33" i="14"/>
  <c r="O19" i="11" s="1"/>
  <c r="AJ33" i="14"/>
  <c r="N19" i="11" s="1"/>
  <c r="AI33" i="14"/>
  <c r="M19" i="11" s="1"/>
  <c r="AH33" i="14"/>
  <c r="L19" i="11" s="1"/>
  <c r="AB33" i="14"/>
  <c r="F19" i="11" s="1"/>
  <c r="AB32" i="14"/>
  <c r="AN31" i="14"/>
  <c r="R18" i="11" s="1"/>
  <c r="AM31" i="14"/>
  <c r="Q18" i="11" s="1"/>
  <c r="AL31" i="14"/>
  <c r="P18" i="11" s="1"/>
  <c r="AK31" i="14"/>
  <c r="O18" i="11" s="1"/>
  <c r="AJ31" i="14"/>
  <c r="N18" i="11" s="1"/>
  <c r="AI31" i="14"/>
  <c r="M18" i="11" s="1"/>
  <c r="AH31" i="14"/>
  <c r="L18" i="11" s="1"/>
  <c r="AB31" i="14"/>
  <c r="F18" i="11" s="1"/>
  <c r="AB30" i="14"/>
  <c r="AN29" i="14"/>
  <c r="R17" i="11" s="1"/>
  <c r="AM29" i="14"/>
  <c r="Q17" i="11" s="1"/>
  <c r="AL29" i="14"/>
  <c r="P17" i="11" s="1"/>
  <c r="AK29" i="14"/>
  <c r="O17" i="11" s="1"/>
  <c r="AB29" i="14"/>
  <c r="F17" i="11" s="1"/>
  <c r="AB28" i="14"/>
  <c r="AN27" i="14"/>
  <c r="R16" i="11" s="1"/>
  <c r="AM27" i="14"/>
  <c r="Q16" i="11" s="1"/>
  <c r="AL27" i="14"/>
  <c r="P16" i="11" s="1"/>
  <c r="AK27" i="14"/>
  <c r="O16" i="11" s="1"/>
  <c r="AB27" i="14"/>
  <c r="F16" i="11" s="1"/>
  <c r="AB23" i="14"/>
  <c r="AN22" i="14"/>
  <c r="R11" i="11" s="1"/>
  <c r="AM22" i="14"/>
  <c r="Q11" i="11" s="1"/>
  <c r="AL22" i="14"/>
  <c r="P11" i="11" s="1"/>
  <c r="AK22" i="14"/>
  <c r="O11" i="11" s="1"/>
  <c r="AJ22" i="14"/>
  <c r="N11" i="11" s="1"/>
  <c r="AI22" i="14"/>
  <c r="M11" i="11" s="1"/>
  <c r="AH22" i="14"/>
  <c r="L11" i="11" s="1"/>
  <c r="AB22" i="14"/>
  <c r="F11" i="11" s="1"/>
  <c r="AB21" i="14"/>
  <c r="AN20" i="14"/>
  <c r="R10" i="11" s="1"/>
  <c r="AM20" i="14"/>
  <c r="Q10" i="11" s="1"/>
  <c r="AL20" i="14"/>
  <c r="P10" i="11" s="1"/>
  <c r="AK20" i="14"/>
  <c r="O10" i="11" s="1"/>
  <c r="AJ20" i="14"/>
  <c r="N10" i="11" s="1"/>
  <c r="AI20" i="14"/>
  <c r="M10" i="11" s="1"/>
  <c r="AH20" i="14"/>
  <c r="L10" i="11" s="1"/>
  <c r="AB20" i="14"/>
  <c r="F10" i="11" s="1"/>
  <c r="AB19" i="14"/>
  <c r="AN18" i="14"/>
  <c r="R9" i="11" s="1"/>
  <c r="AM18" i="14"/>
  <c r="Q9" i="11" s="1"/>
  <c r="AL18" i="14"/>
  <c r="P9" i="11" s="1"/>
  <c r="AK18" i="14"/>
  <c r="O9" i="11" s="1"/>
  <c r="AJ18" i="14"/>
  <c r="N9" i="11" s="1"/>
  <c r="AI18" i="14"/>
  <c r="M9" i="11" s="1"/>
  <c r="AH18" i="14"/>
  <c r="L9" i="11" s="1"/>
  <c r="AB18" i="14"/>
  <c r="F9" i="11" s="1"/>
  <c r="AB17" i="14"/>
  <c r="AN16" i="14"/>
  <c r="R8" i="11" s="1"/>
  <c r="AM16" i="14"/>
  <c r="Q8" i="11" s="1"/>
  <c r="AL16" i="14"/>
  <c r="P8" i="11" s="1"/>
  <c r="AK16" i="14"/>
  <c r="O8" i="11" s="1"/>
  <c r="AJ16" i="14"/>
  <c r="N8" i="11" s="1"/>
  <c r="AI16" i="14"/>
  <c r="M8" i="11" s="1"/>
  <c r="AH16" i="14"/>
  <c r="L8" i="11" s="1"/>
  <c r="AB16" i="14"/>
  <c r="F8" i="11" s="1"/>
  <c r="AB15" i="14"/>
  <c r="AN14" i="14"/>
  <c r="R7" i="11" s="1"/>
  <c r="AM14" i="14"/>
  <c r="Q7" i="11" s="1"/>
  <c r="AL14" i="14"/>
  <c r="P7" i="11" s="1"/>
  <c r="AK14" i="14"/>
  <c r="O7" i="11" s="1"/>
  <c r="AB14" i="14"/>
  <c r="F7" i="11" s="1"/>
  <c r="AB13" i="14"/>
  <c r="AN12" i="14"/>
  <c r="R6" i="11" s="1"/>
  <c r="AM12" i="14"/>
  <c r="Q6" i="11" s="1"/>
  <c r="AL12" i="14"/>
  <c r="P6" i="11" s="1"/>
  <c r="AK12" i="14"/>
  <c r="O6" i="11" s="1"/>
  <c r="AJ12" i="14"/>
  <c r="N6" i="11" s="1"/>
  <c r="AI12" i="14"/>
  <c r="M6" i="11" s="1"/>
  <c r="AH12" i="14"/>
  <c r="L6" i="11" s="1"/>
  <c r="AB12" i="14"/>
  <c r="F6" i="11" s="1"/>
  <c r="AB11" i="14"/>
  <c r="AN10" i="14"/>
  <c r="R5" i="11" s="1"/>
  <c r="AM10" i="14"/>
  <c r="Q5" i="11" s="1"/>
  <c r="AL10" i="14"/>
  <c r="P5" i="11" s="1"/>
  <c r="AK10" i="14"/>
  <c r="O5" i="11" s="1"/>
  <c r="AJ10" i="14"/>
  <c r="N5" i="11" s="1"/>
  <c r="AI10" i="14"/>
  <c r="M5" i="11" s="1"/>
  <c r="AH10" i="14"/>
  <c r="L5" i="11" s="1"/>
  <c r="AB10" i="14"/>
  <c r="F5" i="11" s="1"/>
  <c r="AB9" i="14"/>
  <c r="AN8" i="14"/>
  <c r="R4" i="11" s="1"/>
  <c r="AM8" i="14"/>
  <c r="Q4" i="11" s="1"/>
  <c r="AL8" i="14"/>
  <c r="P4" i="11" s="1"/>
  <c r="AK8" i="14"/>
  <c r="O4" i="11" s="1"/>
  <c r="AJ8" i="14"/>
  <c r="N4" i="11" s="1"/>
  <c r="AI8" i="14"/>
  <c r="M4" i="11" s="1"/>
  <c r="AH8" i="14"/>
  <c r="L4" i="11" s="1"/>
  <c r="AB8" i="14"/>
  <c r="F4" i="11" s="1"/>
  <c r="AB7" i="14"/>
  <c r="AN6" i="14"/>
  <c r="R3" i="11" s="1"/>
  <c r="AM6" i="14"/>
  <c r="Q3" i="11" s="1"/>
  <c r="AL6" i="14"/>
  <c r="P3" i="11" s="1"/>
  <c r="AK6" i="14"/>
  <c r="O3" i="11" s="1"/>
  <c r="AB6" i="14"/>
  <c r="F3" i="11" s="1"/>
  <c r="AB5" i="14"/>
  <c r="AN4" i="14"/>
  <c r="R2" i="11" s="1"/>
  <c r="AM4" i="14"/>
  <c r="Q2" i="11" s="1"/>
  <c r="AL4" i="14"/>
  <c r="P2" i="11" s="1"/>
  <c r="AK4" i="14"/>
  <c r="O2" i="11" s="1"/>
  <c r="AB4" i="14"/>
  <c r="F2" i="11" s="1"/>
  <c r="V27" i="14" l="1"/>
  <c r="AN46" i="14"/>
  <c r="AM46" i="14"/>
  <c r="AL46" i="14"/>
  <c r="AK46" i="14"/>
  <c r="AN44" i="14"/>
  <c r="AM44" i="14"/>
  <c r="AL44" i="14"/>
  <c r="AK44" i="14"/>
  <c r="AN42" i="14"/>
  <c r="AM42" i="14"/>
  <c r="AL42" i="14"/>
  <c r="AK42" i="14"/>
  <c r="AN40" i="14"/>
  <c r="AM40" i="14"/>
  <c r="AL40" i="14"/>
  <c r="AK40" i="14"/>
  <c r="AN38" i="14"/>
  <c r="AM38" i="14"/>
  <c r="AL38" i="14"/>
  <c r="AK38" i="14"/>
  <c r="AN36" i="14"/>
  <c r="AM36" i="14"/>
  <c r="AL36" i="14"/>
  <c r="AK36" i="14"/>
  <c r="AN34" i="14"/>
  <c r="AM34" i="14"/>
  <c r="AL34" i="14"/>
  <c r="AK34" i="14"/>
  <c r="AN32" i="14"/>
  <c r="AM32" i="14"/>
  <c r="AL32" i="14"/>
  <c r="AK32" i="14"/>
  <c r="AN30" i="14"/>
  <c r="AM30" i="14"/>
  <c r="AL30" i="14"/>
  <c r="AK30" i="14"/>
  <c r="AN28" i="14"/>
  <c r="AM28" i="14"/>
  <c r="AL28" i="14"/>
  <c r="AK28" i="14"/>
  <c r="AN23" i="14"/>
  <c r="AM23" i="14"/>
  <c r="AL23" i="14"/>
  <c r="AK23" i="14"/>
  <c r="AN21" i="14"/>
  <c r="AM21" i="14"/>
  <c r="AL21" i="14"/>
  <c r="AK21" i="14"/>
  <c r="AN19" i="14"/>
  <c r="AM19" i="14"/>
  <c r="AL19" i="14"/>
  <c r="AK19" i="14"/>
  <c r="AN17" i="14"/>
  <c r="AM17" i="14"/>
  <c r="AL17" i="14"/>
  <c r="AK17" i="14"/>
  <c r="AN15" i="14"/>
  <c r="AM15" i="14"/>
  <c r="AL15" i="14"/>
  <c r="AK15" i="14"/>
  <c r="AN13" i="14"/>
  <c r="AM13" i="14"/>
  <c r="AL13" i="14"/>
  <c r="AK13" i="14"/>
  <c r="AN11" i="14"/>
  <c r="AM11" i="14"/>
  <c r="AL11" i="14"/>
  <c r="AK11" i="14"/>
  <c r="AN9" i="14"/>
  <c r="AM9" i="14"/>
  <c r="AL9" i="14"/>
  <c r="AK9" i="14"/>
  <c r="AN7" i="14"/>
  <c r="AM7" i="14"/>
  <c r="AL7" i="14"/>
  <c r="AK7" i="14"/>
  <c r="T5" i="14"/>
  <c r="AN5" i="14" s="1"/>
  <c r="S5" i="14"/>
  <c r="AM5" i="14" s="1"/>
  <c r="R5" i="14"/>
  <c r="AL5" i="14" s="1"/>
  <c r="Q5" i="14"/>
  <c r="AK5" i="14" s="1"/>
  <c r="AU9" i="1" l="1"/>
  <c r="AV9" i="1" s="1"/>
  <c r="AY9" i="1" l="1"/>
  <c r="AZ9" i="1" s="1"/>
  <c r="AG108" i="1"/>
  <c r="AD108" i="1"/>
  <c r="AG107" i="1"/>
  <c r="AD107" i="1"/>
  <c r="AG106" i="1"/>
  <c r="AD106" i="1"/>
  <c r="AG105" i="1"/>
  <c r="AD105" i="1"/>
  <c r="AG104" i="1"/>
  <c r="AD104" i="1"/>
  <c r="AG103" i="1"/>
  <c r="AD103" i="1"/>
  <c r="AG102" i="1"/>
  <c r="AD102" i="1"/>
  <c r="AG101" i="1"/>
  <c r="AD101" i="1"/>
  <c r="AG100" i="1"/>
  <c r="AD100" i="1"/>
  <c r="AG99" i="1"/>
  <c r="AD99" i="1"/>
  <c r="AG98" i="1"/>
  <c r="AD98" i="1"/>
  <c r="AG97" i="1"/>
  <c r="AD97" i="1"/>
  <c r="AG96" i="1"/>
  <c r="AD96" i="1"/>
  <c r="AG95" i="1"/>
  <c r="AD95" i="1"/>
  <c r="AG94" i="1"/>
  <c r="AD94" i="1"/>
  <c r="AG93" i="1"/>
  <c r="AD93" i="1"/>
  <c r="AG92" i="1"/>
  <c r="AD92" i="1"/>
  <c r="AG91" i="1"/>
  <c r="AD91" i="1"/>
  <c r="AG90" i="1"/>
  <c r="AD90" i="1"/>
  <c r="AG89" i="1"/>
  <c r="AD89" i="1"/>
  <c r="AG88" i="1"/>
  <c r="AD88" i="1"/>
  <c r="AG87" i="1"/>
  <c r="AD87" i="1"/>
  <c r="AG86" i="1"/>
  <c r="AD86" i="1"/>
  <c r="AG85" i="1"/>
  <c r="AD85" i="1"/>
  <c r="AG84" i="1"/>
  <c r="AD84" i="1"/>
  <c r="AG83" i="1"/>
  <c r="AD83" i="1"/>
  <c r="AG82" i="1"/>
  <c r="AD82" i="1"/>
  <c r="AG81" i="1"/>
  <c r="AD81" i="1"/>
  <c r="AG80" i="1"/>
  <c r="AD80" i="1"/>
  <c r="AG79" i="1"/>
  <c r="AD79" i="1"/>
  <c r="AG78" i="1"/>
  <c r="AD78" i="1"/>
  <c r="AG77" i="1"/>
  <c r="AD77" i="1"/>
  <c r="AG76" i="1"/>
  <c r="AD76" i="1"/>
  <c r="AG75" i="1"/>
  <c r="AD75" i="1"/>
  <c r="AG74" i="1"/>
  <c r="AD74" i="1"/>
  <c r="AG73" i="1"/>
  <c r="AD73" i="1"/>
  <c r="AG72" i="1"/>
  <c r="AD72" i="1"/>
  <c r="AG71" i="1"/>
  <c r="AD71" i="1"/>
  <c r="AG70" i="1"/>
  <c r="AD70" i="1"/>
  <c r="AG69" i="1"/>
  <c r="AD69" i="1"/>
  <c r="AG68" i="1"/>
  <c r="AD68" i="1"/>
  <c r="AG67" i="1"/>
  <c r="AD67" i="1"/>
  <c r="AG66" i="1"/>
  <c r="AD66" i="1"/>
  <c r="AG65" i="1"/>
  <c r="AD65" i="1"/>
  <c r="AG64" i="1"/>
  <c r="AD64" i="1"/>
  <c r="AG63" i="1"/>
  <c r="AD63" i="1"/>
  <c r="AG62" i="1"/>
  <c r="AD62" i="1"/>
  <c r="AG61" i="1"/>
  <c r="AD61" i="1"/>
  <c r="AG60" i="1"/>
  <c r="AD60" i="1"/>
  <c r="AG59" i="1"/>
  <c r="AD59" i="1"/>
  <c r="AG58" i="1"/>
  <c r="AD58" i="1"/>
  <c r="AG57" i="1"/>
  <c r="AD57" i="1"/>
  <c r="AG56" i="1"/>
  <c r="AD56" i="1"/>
  <c r="AG55" i="1"/>
  <c r="AD55" i="1"/>
  <c r="AG54" i="1"/>
  <c r="AD54" i="1"/>
  <c r="AG53" i="1"/>
  <c r="AD53" i="1"/>
  <c r="AG52" i="1"/>
  <c r="AD52" i="1"/>
  <c r="AG51" i="1"/>
  <c r="AD51" i="1"/>
  <c r="AG50" i="1"/>
  <c r="AD50" i="1"/>
  <c r="AG49" i="1"/>
  <c r="AD49" i="1"/>
  <c r="AG48" i="1"/>
  <c r="AD48" i="1"/>
  <c r="AG47" i="1"/>
  <c r="AD47" i="1"/>
  <c r="AG46" i="1"/>
  <c r="AD46" i="1"/>
  <c r="AG45" i="1"/>
  <c r="AD45" i="1"/>
  <c r="AG44" i="1"/>
  <c r="AD44" i="1"/>
  <c r="AG43" i="1"/>
  <c r="AD43" i="1"/>
  <c r="AG42" i="1"/>
  <c r="AD42" i="1"/>
  <c r="AG41" i="1"/>
  <c r="AD41" i="1"/>
  <c r="AG40" i="1"/>
  <c r="AD40" i="1"/>
  <c r="AG39" i="1"/>
  <c r="AD39" i="1"/>
  <c r="AG38" i="1"/>
  <c r="AD38" i="1"/>
  <c r="AG37" i="1"/>
  <c r="AD37" i="1"/>
  <c r="AG36" i="1"/>
  <c r="AD36" i="1"/>
  <c r="AG35" i="1"/>
  <c r="AD35" i="1"/>
  <c r="AG34" i="1"/>
  <c r="AD34" i="1"/>
  <c r="AG33" i="1"/>
  <c r="AD33" i="1"/>
  <c r="AG32" i="1"/>
  <c r="AD32" i="1"/>
  <c r="AG31" i="1"/>
  <c r="AD31" i="1"/>
  <c r="AG30" i="1"/>
  <c r="AD30" i="1"/>
  <c r="AG29" i="1"/>
  <c r="AD29" i="1"/>
  <c r="AG28" i="1"/>
  <c r="AD28" i="1"/>
  <c r="AG27" i="1"/>
  <c r="AD27" i="1"/>
  <c r="AG26" i="1"/>
  <c r="AD26" i="1"/>
  <c r="AG25" i="1"/>
  <c r="AD25" i="1"/>
  <c r="AG24" i="1"/>
  <c r="AD24" i="1"/>
  <c r="AG23" i="1"/>
  <c r="AD23" i="1"/>
  <c r="AG22" i="1"/>
  <c r="AD22" i="1"/>
  <c r="AG21" i="1"/>
  <c r="AD21" i="1"/>
  <c r="AG20" i="1"/>
  <c r="AD20" i="1"/>
  <c r="AG19" i="1"/>
  <c r="AD19" i="1"/>
  <c r="AG18" i="1"/>
  <c r="AD18" i="1"/>
  <c r="AG17" i="1"/>
  <c r="AD17" i="1"/>
  <c r="AG16" i="1"/>
  <c r="AD16" i="1"/>
  <c r="AG15" i="1"/>
  <c r="AD15" i="1"/>
  <c r="AG14" i="1"/>
  <c r="AD14" i="1"/>
  <c r="AG13" i="1"/>
  <c r="AD13" i="1"/>
  <c r="AG12" i="1"/>
  <c r="AD12" i="1"/>
  <c r="AG11" i="1"/>
  <c r="AD11" i="1"/>
  <c r="AG10" i="1"/>
  <c r="AD10" i="1"/>
  <c r="AG9" i="1"/>
  <c r="AD9" i="1"/>
  <c r="L42" i="8" l="1"/>
  <c r="L46" i="8"/>
  <c r="L58" i="8"/>
  <c r="L74" i="8"/>
  <c r="L90" i="8"/>
  <c r="L23" i="8"/>
  <c r="L27" i="8"/>
  <c r="L32" i="8"/>
  <c r="L40" i="8"/>
  <c r="L48" i="8"/>
  <c r="L56" i="8"/>
  <c r="L64" i="8"/>
  <c r="L72" i="8"/>
  <c r="L80" i="8"/>
  <c r="L88" i="8"/>
  <c r="L96" i="8"/>
  <c r="L25" i="8"/>
  <c r="L19" i="8"/>
  <c r="L21" i="8"/>
  <c r="L101" i="8" l="1"/>
  <c r="L61" i="8"/>
  <c r="L76" i="8"/>
  <c r="L89" i="8"/>
  <c r="L41" i="8"/>
  <c r="L44" i="8"/>
  <c r="L33" i="8"/>
  <c r="L82" i="8"/>
  <c r="L37" i="8"/>
  <c r="L92" i="8"/>
  <c r="L71" i="8"/>
  <c r="L28" i="8"/>
  <c r="L97" i="8"/>
  <c r="L91" i="8"/>
  <c r="L65" i="8"/>
  <c r="L98" i="8"/>
  <c r="L77" i="8"/>
  <c r="L53" i="8"/>
  <c r="L34" i="8"/>
  <c r="L87" i="8"/>
  <c r="L68" i="8"/>
  <c r="L86" i="8"/>
  <c r="L38" i="8"/>
  <c r="L63" i="8"/>
  <c r="L39" i="8"/>
  <c r="L26" i="8"/>
  <c r="L78" i="8"/>
  <c r="L30" i="8"/>
  <c r="L59" i="8"/>
  <c r="L62" i="8"/>
  <c r="L69" i="8"/>
  <c r="L29" i="8"/>
  <c r="L84" i="8"/>
  <c r="L36" i="8"/>
  <c r="L81" i="8"/>
  <c r="L83" i="8"/>
  <c r="L93" i="8"/>
  <c r="L50" i="8"/>
  <c r="L100" i="8"/>
  <c r="L60" i="8"/>
  <c r="L70" i="8"/>
  <c r="L75" i="8"/>
  <c r="L55" i="8"/>
  <c r="L24" i="8"/>
  <c r="L57" i="8"/>
  <c r="L51" i="8"/>
  <c r="L85" i="8"/>
  <c r="L66" i="8"/>
  <c r="L45" i="8"/>
  <c r="L95" i="8"/>
  <c r="L79" i="8"/>
  <c r="L52" i="8"/>
  <c r="L94" i="8"/>
  <c r="L49" i="8"/>
  <c r="L67" i="8"/>
  <c r="L47" i="8"/>
  <c r="L31" i="8"/>
  <c r="L22" i="8"/>
  <c r="L54" i="8"/>
  <c r="L99" i="8"/>
  <c r="L35" i="8"/>
  <c r="L73" i="8"/>
  <c r="L43" i="8"/>
  <c r="BF69" i="1" l="1"/>
  <c r="BF36" i="1"/>
  <c r="BF43" i="1"/>
  <c r="BF67" i="1"/>
  <c r="BF31" i="1"/>
  <c r="BF85" i="1"/>
  <c r="BF64" i="1"/>
  <c r="BF57" i="1"/>
  <c r="BF82" i="1"/>
  <c r="BF106" i="1"/>
  <c r="BF80" i="1"/>
  <c r="BF50" i="1"/>
  <c r="BF29" i="1"/>
  <c r="BF86" i="1"/>
  <c r="BF73" i="1"/>
  <c r="BF93" i="1"/>
  <c r="BF75" i="1"/>
  <c r="BF60" i="1"/>
  <c r="BF105" i="1"/>
  <c r="BF72" i="1"/>
  <c r="BF104" i="1"/>
  <c r="BF35" i="1"/>
  <c r="BF99" i="1"/>
  <c r="BF89" i="1"/>
  <c r="BF48" i="1"/>
  <c r="BF83" i="1"/>
  <c r="BF68" i="1"/>
  <c r="BF42" i="1"/>
  <c r="BF74" i="1"/>
  <c r="BF59" i="1"/>
  <c r="BF58" i="1"/>
  <c r="BF62" i="1"/>
  <c r="BF77" i="1"/>
  <c r="BF107" i="1"/>
  <c r="BF100" i="1"/>
  <c r="BF90" i="1"/>
  <c r="BF88" i="1"/>
  <c r="BF91" i="1"/>
  <c r="BF37" i="1"/>
  <c r="BF33" i="1"/>
  <c r="BF70" i="1"/>
  <c r="BF45" i="1"/>
  <c r="BF94" i="1"/>
  <c r="BF41" i="1"/>
  <c r="BF84" i="1"/>
  <c r="BF98" i="1"/>
  <c r="BF78" i="1"/>
  <c r="BF44" i="1"/>
  <c r="BF40" i="1"/>
  <c r="BF51" i="1"/>
  <c r="BF96" i="1"/>
  <c r="BF108" i="1"/>
  <c r="BF55" i="1"/>
  <c r="BF87" i="1"/>
  <c r="BF32" i="1"/>
  <c r="BF26" i="1"/>
  <c r="BF53" i="1"/>
  <c r="BF81" i="1"/>
  <c r="BF34" i="1"/>
  <c r="BF39" i="1"/>
  <c r="BF71" i="1"/>
  <c r="BF103" i="1"/>
  <c r="BF47" i="1"/>
  <c r="BF28" i="1"/>
  <c r="BF49" i="1"/>
  <c r="BF65" i="1"/>
  <c r="BF97" i="1"/>
  <c r="BF30" i="1"/>
  <c r="BF63" i="1"/>
  <c r="BF79" i="1"/>
  <c r="BF95" i="1"/>
  <c r="BF61" i="1"/>
  <c r="BF38" i="1"/>
  <c r="BF56" i="1"/>
  <c r="BF102" i="1"/>
  <c r="BF92" i="1"/>
  <c r="BF54" i="1"/>
  <c r="BF101" i="1"/>
  <c r="BF46" i="1"/>
  <c r="BF66" i="1"/>
  <c r="BF52" i="1"/>
  <c r="BF76" i="1"/>
  <c r="X108" i="1"/>
  <c r="U108" i="1"/>
  <c r="X107" i="1"/>
  <c r="U107" i="1"/>
  <c r="X106" i="1"/>
  <c r="U106" i="1"/>
  <c r="X105" i="1"/>
  <c r="U105" i="1"/>
  <c r="X104" i="1"/>
  <c r="U104" i="1"/>
  <c r="X103" i="1"/>
  <c r="U103" i="1"/>
  <c r="X102" i="1"/>
  <c r="U102" i="1"/>
  <c r="X101" i="1"/>
  <c r="U101" i="1"/>
  <c r="X100" i="1"/>
  <c r="U100" i="1"/>
  <c r="X99" i="1"/>
  <c r="U99" i="1"/>
  <c r="X98" i="1"/>
  <c r="U98" i="1"/>
  <c r="X97" i="1"/>
  <c r="U97" i="1"/>
  <c r="X96" i="1"/>
  <c r="U96" i="1"/>
  <c r="X95" i="1"/>
  <c r="U95" i="1"/>
  <c r="X94" i="1"/>
  <c r="U94" i="1"/>
  <c r="X93" i="1"/>
  <c r="U93" i="1"/>
  <c r="X92" i="1"/>
  <c r="U92" i="1"/>
  <c r="X91" i="1"/>
  <c r="U91" i="1"/>
  <c r="X90" i="1"/>
  <c r="U90" i="1"/>
  <c r="X89" i="1"/>
  <c r="U89" i="1"/>
  <c r="X88" i="1"/>
  <c r="U88" i="1"/>
  <c r="X87" i="1"/>
  <c r="U87" i="1"/>
  <c r="X86" i="1"/>
  <c r="U86" i="1"/>
  <c r="X85" i="1"/>
  <c r="U85" i="1"/>
  <c r="X84" i="1"/>
  <c r="U84" i="1"/>
  <c r="X83" i="1"/>
  <c r="U83" i="1"/>
  <c r="X82" i="1"/>
  <c r="U82" i="1"/>
  <c r="X81" i="1"/>
  <c r="U81" i="1"/>
  <c r="X80" i="1"/>
  <c r="U80" i="1"/>
  <c r="X79" i="1"/>
  <c r="U79" i="1"/>
  <c r="X78" i="1"/>
  <c r="U78" i="1"/>
  <c r="X77" i="1"/>
  <c r="U77" i="1"/>
  <c r="X76" i="1"/>
  <c r="U76" i="1"/>
  <c r="X75" i="1"/>
  <c r="U75" i="1"/>
  <c r="X74" i="1"/>
  <c r="U74" i="1"/>
  <c r="X73" i="1"/>
  <c r="U73" i="1"/>
  <c r="X72" i="1"/>
  <c r="U72" i="1"/>
  <c r="X71" i="1"/>
  <c r="U71" i="1"/>
  <c r="X70" i="1"/>
  <c r="U70" i="1"/>
  <c r="X69" i="1"/>
  <c r="U69" i="1"/>
  <c r="X68" i="1"/>
  <c r="U68" i="1"/>
  <c r="X67" i="1"/>
  <c r="U67" i="1"/>
  <c r="X66" i="1"/>
  <c r="U66" i="1"/>
  <c r="X65" i="1"/>
  <c r="U65" i="1"/>
  <c r="X64" i="1"/>
  <c r="U64" i="1"/>
  <c r="X63" i="1"/>
  <c r="U63" i="1"/>
  <c r="X62" i="1"/>
  <c r="U62" i="1"/>
  <c r="X61" i="1"/>
  <c r="U61" i="1"/>
  <c r="X60" i="1"/>
  <c r="U60" i="1"/>
  <c r="X59" i="1"/>
  <c r="U59" i="1"/>
  <c r="X58" i="1"/>
  <c r="U58" i="1"/>
  <c r="X57" i="1"/>
  <c r="U57" i="1"/>
  <c r="X56" i="1"/>
  <c r="U56" i="1"/>
  <c r="X55" i="1"/>
  <c r="U55" i="1"/>
  <c r="X54" i="1"/>
  <c r="U54" i="1"/>
  <c r="X53" i="1"/>
  <c r="U53" i="1"/>
  <c r="X52" i="1"/>
  <c r="U52" i="1"/>
  <c r="X51" i="1"/>
  <c r="U51" i="1"/>
  <c r="X50" i="1"/>
  <c r="U50" i="1"/>
  <c r="X49" i="1"/>
  <c r="U49" i="1"/>
  <c r="X48" i="1"/>
  <c r="U48" i="1"/>
  <c r="X47" i="1"/>
  <c r="U47" i="1"/>
  <c r="X46" i="1"/>
  <c r="U46" i="1"/>
  <c r="X45" i="1"/>
  <c r="U45" i="1"/>
  <c r="X44" i="1"/>
  <c r="U44" i="1"/>
  <c r="X43" i="1"/>
  <c r="U43" i="1"/>
  <c r="X42" i="1"/>
  <c r="U42" i="1"/>
  <c r="X41" i="1"/>
  <c r="U41" i="1"/>
  <c r="X40" i="1"/>
  <c r="U40" i="1"/>
  <c r="X39" i="1"/>
  <c r="U39" i="1"/>
  <c r="X38" i="1"/>
  <c r="U38" i="1"/>
  <c r="X37" i="1"/>
  <c r="U37" i="1"/>
  <c r="X36" i="1"/>
  <c r="U36" i="1"/>
  <c r="X35" i="1"/>
  <c r="U35" i="1"/>
  <c r="X34" i="1"/>
  <c r="U34" i="1"/>
  <c r="X33" i="1"/>
  <c r="U33" i="1"/>
  <c r="X32" i="1"/>
  <c r="U32" i="1"/>
  <c r="X31" i="1"/>
  <c r="U31" i="1"/>
  <c r="X30" i="1"/>
  <c r="U30" i="1"/>
  <c r="X29" i="1"/>
  <c r="U29" i="1"/>
  <c r="X28" i="1"/>
  <c r="U28" i="1"/>
  <c r="X27" i="1"/>
  <c r="U27" i="1"/>
  <c r="X26" i="1"/>
  <c r="U26" i="1"/>
  <c r="X25" i="1"/>
  <c r="U25" i="1"/>
  <c r="X24" i="1"/>
  <c r="U24" i="1"/>
  <c r="X23" i="1"/>
  <c r="U23" i="1"/>
  <c r="X22" i="1"/>
  <c r="U22" i="1"/>
  <c r="X21" i="1"/>
  <c r="U21" i="1"/>
  <c r="X20" i="1"/>
  <c r="U20" i="1"/>
  <c r="X19" i="1"/>
  <c r="U19" i="1"/>
  <c r="X18" i="1"/>
  <c r="U18" i="1"/>
  <c r="X17" i="1"/>
  <c r="U17" i="1"/>
  <c r="X16" i="1"/>
  <c r="U16" i="1"/>
  <c r="X15" i="1"/>
  <c r="U15" i="1"/>
  <c r="X14" i="1"/>
  <c r="U14" i="1"/>
  <c r="X13" i="1"/>
  <c r="U13" i="1"/>
  <c r="X12" i="1"/>
  <c r="U12" i="1"/>
  <c r="X11" i="1"/>
  <c r="U11" i="1"/>
  <c r="X10" i="1"/>
  <c r="U10" i="1"/>
  <c r="X9" i="1"/>
  <c r="U9" i="1"/>
  <c r="O108" i="1"/>
  <c r="L108" i="1"/>
  <c r="O107" i="1"/>
  <c r="L107" i="1"/>
  <c r="O106" i="1"/>
  <c r="L106" i="1"/>
  <c r="O105" i="1"/>
  <c r="L105" i="1"/>
  <c r="O104" i="1"/>
  <c r="L104" i="1"/>
  <c r="O103" i="1"/>
  <c r="L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3" i="1"/>
  <c r="L93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O84" i="1"/>
  <c r="L84" i="1"/>
  <c r="O83" i="1"/>
  <c r="L83" i="1"/>
  <c r="O82" i="1"/>
  <c r="L82" i="1"/>
  <c r="O81" i="1"/>
  <c r="L81" i="1"/>
  <c r="O80" i="1"/>
  <c r="L80" i="1"/>
  <c r="O79" i="1"/>
  <c r="L79" i="1"/>
  <c r="O78" i="1"/>
  <c r="L78" i="1"/>
  <c r="O77" i="1"/>
  <c r="L77" i="1"/>
  <c r="O76" i="1"/>
  <c r="L76" i="1"/>
  <c r="O75" i="1"/>
  <c r="L75" i="1"/>
  <c r="O74" i="1"/>
  <c r="L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O66" i="1"/>
  <c r="L66" i="1"/>
  <c r="O65" i="1"/>
  <c r="L65" i="1"/>
  <c r="O64" i="1"/>
  <c r="L64" i="1"/>
  <c r="O63" i="1"/>
  <c r="L63" i="1"/>
  <c r="O62" i="1"/>
  <c r="L62" i="1"/>
  <c r="O61" i="1"/>
  <c r="L61" i="1"/>
  <c r="O60" i="1"/>
  <c r="L60" i="1"/>
  <c r="O59" i="1"/>
  <c r="L59" i="1"/>
  <c r="O58" i="1"/>
  <c r="L58" i="1"/>
  <c r="O57" i="1"/>
  <c r="L57" i="1"/>
  <c r="O56" i="1"/>
  <c r="L56" i="1"/>
  <c r="O55" i="1"/>
  <c r="L55" i="1"/>
  <c r="O54" i="1"/>
  <c r="L54" i="1"/>
  <c r="O53" i="1"/>
  <c r="L53" i="1"/>
  <c r="O52" i="1"/>
  <c r="L52" i="1"/>
  <c r="O51" i="1"/>
  <c r="L51" i="1"/>
  <c r="O50" i="1"/>
  <c r="L50" i="1"/>
  <c r="O49" i="1"/>
  <c r="L49" i="1"/>
  <c r="O48" i="1"/>
  <c r="L48" i="1"/>
  <c r="O47" i="1"/>
  <c r="L47" i="1"/>
  <c r="O46" i="1"/>
  <c r="L46" i="1"/>
  <c r="O45" i="1"/>
  <c r="L45" i="1"/>
  <c r="O44" i="1"/>
  <c r="L44" i="1"/>
  <c r="O43" i="1"/>
  <c r="L43" i="1"/>
  <c r="O42" i="1"/>
  <c r="L42" i="1"/>
  <c r="O41" i="1"/>
  <c r="L41" i="1"/>
  <c r="O40" i="1"/>
  <c r="L40" i="1"/>
  <c r="O39" i="1"/>
  <c r="L39" i="1"/>
  <c r="O38" i="1"/>
  <c r="L38" i="1"/>
  <c r="O37" i="1"/>
  <c r="L37" i="1"/>
  <c r="O36" i="1"/>
  <c r="L36" i="1"/>
  <c r="O35" i="1"/>
  <c r="L35" i="1"/>
  <c r="O34" i="1"/>
  <c r="L34" i="1"/>
  <c r="O33" i="1"/>
  <c r="L33" i="1"/>
  <c r="O32" i="1"/>
  <c r="L32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L10" i="1"/>
  <c r="O9" i="1"/>
  <c r="L9" i="1"/>
  <c r="AQ9" i="1" l="1"/>
  <c r="BC9" i="1" s="1"/>
  <c r="L5" i="8" l="1"/>
  <c r="BF12" i="1"/>
  <c r="BH22" i="1"/>
  <c r="M15" i="8" s="1"/>
  <c r="L12" i="8"/>
  <c r="BF19" i="1"/>
  <c r="L13" i="8"/>
  <c r="BF20" i="1"/>
  <c r="L17" i="8"/>
  <c r="BF24" i="1"/>
  <c r="L3" i="8"/>
  <c r="BF10" i="1"/>
  <c r="BH21" i="1"/>
  <c r="M14" i="8" s="1"/>
  <c r="L4" i="8"/>
  <c r="BF11" i="1"/>
  <c r="L2" i="8"/>
  <c r="BF9" i="1"/>
  <c r="L7" i="8"/>
  <c r="BF14" i="1"/>
  <c r="M11" i="8"/>
  <c r="L9" i="8"/>
  <c r="BF16" i="1"/>
  <c r="BA9" i="1"/>
  <c r="BH9" i="1"/>
  <c r="M2" i="8" s="1"/>
  <c r="BH10" i="1"/>
  <c r="M3" i="8" s="1"/>
  <c r="L6" i="8"/>
  <c r="BF13" i="1"/>
  <c r="M10" i="8"/>
  <c r="L8" i="8"/>
  <c r="BF15" i="1"/>
  <c r="BH19" i="1"/>
  <c r="M12" i="8" s="1"/>
  <c r="L20" i="8"/>
  <c r="BF27" i="1"/>
  <c r="L18" i="8"/>
  <c r="BF25" i="1"/>
  <c r="BH11" i="1"/>
  <c r="M4" i="8" s="1"/>
  <c r="L16" i="8"/>
  <c r="BF23" i="1"/>
  <c r="BH12" i="1"/>
  <c r="M5" i="8" s="1"/>
  <c r="BH20" i="1"/>
  <c r="M13" i="8" s="1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L15" i="8" l="1"/>
  <c r="BF22" i="1"/>
  <c r="L11" i="8"/>
  <c r="BF18" i="1"/>
  <c r="L14" i="8"/>
  <c r="BF21" i="1"/>
  <c r="L10" i="8"/>
  <c r="BF17" i="1"/>
  <c r="P28" i="14" l="1"/>
  <c r="O28" i="14"/>
  <c r="AR9" i="1"/>
  <c r="M51" i="14" s="1"/>
  <c r="AG51" i="14" s="1"/>
  <c r="M28" i="14" l="1"/>
  <c r="P30" i="14"/>
  <c r="O30" i="14"/>
  <c r="N30" i="14"/>
  <c r="M30" i="14"/>
  <c r="M5" i="14"/>
  <c r="AG5" i="14" s="1"/>
  <c r="O7" i="14"/>
  <c r="N7" i="14"/>
  <c r="M7" i="14"/>
  <c r="P7" i="14"/>
  <c r="P15" i="14"/>
  <c r="N15" i="14"/>
  <c r="M15" i="14"/>
  <c r="O15" i="14"/>
  <c r="N28" i="14"/>
  <c r="P38" i="14"/>
  <c r="O38" i="14"/>
  <c r="N38" i="14"/>
  <c r="M38" i="14"/>
  <c r="AG19" i="14"/>
  <c r="AT9" i="1"/>
  <c r="C22" i="15"/>
  <c r="H22" i="15" s="1"/>
  <c r="C21" i="15"/>
  <c r="H21" i="15" s="1"/>
  <c r="C20" i="15"/>
  <c r="H20" i="15" s="1"/>
  <c r="C19" i="15"/>
  <c r="H19" i="15" s="1"/>
  <c r="C18" i="15"/>
  <c r="H18" i="15" s="1"/>
  <c r="C17" i="15"/>
  <c r="H17" i="15" s="1"/>
  <c r="C16" i="15"/>
  <c r="H16" i="15" s="1"/>
  <c r="C15" i="15"/>
  <c r="H15" i="15" s="1"/>
  <c r="C14" i="15"/>
  <c r="H14" i="15" s="1"/>
  <c r="C13" i="15"/>
  <c r="H13" i="15" s="1"/>
  <c r="C12" i="15"/>
  <c r="H12" i="15" s="1"/>
  <c r="C11" i="15"/>
  <c r="H11" i="15" s="1"/>
  <c r="C10" i="15"/>
  <c r="H10" i="15" s="1"/>
  <c r="C9" i="15"/>
  <c r="H9" i="15" s="1"/>
  <c r="C8" i="15"/>
  <c r="H8" i="15" s="1"/>
  <c r="C7" i="15"/>
  <c r="H7" i="15" s="1"/>
  <c r="C6" i="15"/>
  <c r="H6" i="15" s="1"/>
  <c r="C5" i="15"/>
  <c r="H5" i="15" s="1"/>
  <c r="C4" i="15"/>
  <c r="H4" i="15" s="1"/>
  <c r="C3" i="15"/>
  <c r="H3" i="15" s="1"/>
  <c r="H34" i="1" l="1"/>
  <c r="H94" i="1"/>
  <c r="H99" i="1"/>
  <c r="H67" i="1"/>
  <c r="H103" i="1"/>
  <c r="H87" i="1"/>
  <c r="H78" i="1"/>
  <c r="H102" i="1"/>
  <c r="H52" i="1"/>
  <c r="H50" i="1"/>
  <c r="H43" i="1"/>
  <c r="H23" i="1"/>
  <c r="H107" i="1"/>
  <c r="H27" i="1"/>
  <c r="H71" i="1"/>
  <c r="H91" i="1"/>
  <c r="H11" i="1"/>
  <c r="H39" i="1"/>
  <c r="H55" i="1"/>
  <c r="H83" i="1"/>
  <c r="H95" i="1"/>
  <c r="H18" i="1"/>
  <c r="H62" i="1"/>
  <c r="H10" i="1"/>
  <c r="H26" i="1"/>
  <c r="H42" i="1"/>
  <c r="H54" i="1"/>
  <c r="H70" i="1"/>
  <c r="H86" i="1"/>
  <c r="H19" i="1"/>
  <c r="H31" i="1"/>
  <c r="H51" i="1"/>
  <c r="H59" i="1"/>
  <c r="H79" i="1"/>
  <c r="H15" i="1"/>
  <c r="H35" i="1"/>
  <c r="H47" i="1"/>
  <c r="H63" i="1"/>
  <c r="H75" i="1"/>
  <c r="H58" i="1"/>
  <c r="H66" i="1"/>
  <c r="H74" i="1"/>
  <c r="H82" i="1"/>
  <c r="H90" i="1"/>
  <c r="H98" i="1"/>
  <c r="H106" i="1"/>
  <c r="H14" i="1"/>
  <c r="H22" i="1"/>
  <c r="H30" i="1"/>
  <c r="H38" i="1"/>
  <c r="H46" i="1"/>
  <c r="H20" i="1"/>
  <c r="H84" i="1"/>
  <c r="H104" i="1"/>
  <c r="H24" i="1"/>
  <c r="H88" i="1"/>
  <c r="H56" i="1"/>
  <c r="H40" i="1"/>
  <c r="H72" i="1"/>
  <c r="H36" i="1"/>
  <c r="H68" i="1"/>
  <c r="H100" i="1"/>
  <c r="H16" i="1"/>
  <c r="H32" i="1"/>
  <c r="H48" i="1"/>
  <c r="H64" i="1"/>
  <c r="H80" i="1"/>
  <c r="H96" i="1"/>
  <c r="H12" i="1"/>
  <c r="H28" i="1"/>
  <c r="H44" i="1"/>
  <c r="H60" i="1"/>
  <c r="H76" i="1"/>
  <c r="H92" i="1"/>
  <c r="H108" i="1"/>
  <c r="H25" i="1"/>
  <c r="H45" i="1"/>
  <c r="H53" i="1"/>
  <c r="H61" i="1"/>
  <c r="H69" i="1"/>
  <c r="H73" i="1"/>
  <c r="H77" i="1"/>
  <c r="H81" i="1"/>
  <c r="H85" i="1"/>
  <c r="H89" i="1"/>
  <c r="H93" i="1"/>
  <c r="H97" i="1"/>
  <c r="H101" i="1"/>
  <c r="H105" i="1"/>
  <c r="H13" i="1"/>
  <c r="H17" i="1"/>
  <c r="H21" i="1"/>
  <c r="H29" i="1"/>
  <c r="H33" i="1"/>
  <c r="H37" i="1"/>
  <c r="H41" i="1"/>
  <c r="H49" i="1"/>
  <c r="H57" i="1"/>
  <c r="H65" i="1"/>
  <c r="F2" i="8"/>
  <c r="AJ46" i="14"/>
  <c r="AI46" i="14"/>
  <c r="AH46" i="14"/>
  <c r="AG46" i="14"/>
  <c r="AJ44" i="14"/>
  <c r="AI44" i="14"/>
  <c r="AH44" i="14"/>
  <c r="AG44" i="14"/>
  <c r="AJ42" i="14"/>
  <c r="AI42" i="14"/>
  <c r="AH42" i="14"/>
  <c r="AG42" i="14"/>
  <c r="AJ40" i="14"/>
  <c r="AI40" i="14"/>
  <c r="AH40" i="14"/>
  <c r="AG40" i="14"/>
  <c r="AJ38" i="14"/>
  <c r="AI38" i="14"/>
  <c r="AH38" i="14"/>
  <c r="AG38" i="14"/>
  <c r="AJ36" i="14"/>
  <c r="AI36" i="14"/>
  <c r="AH36" i="14"/>
  <c r="AG36" i="14"/>
  <c r="AJ34" i="14"/>
  <c r="AI34" i="14"/>
  <c r="AH34" i="14"/>
  <c r="AG34" i="14"/>
  <c r="AJ32" i="14"/>
  <c r="AI32" i="14"/>
  <c r="AH32" i="14"/>
  <c r="AG32" i="14"/>
  <c r="AJ30" i="14"/>
  <c r="AI30" i="14"/>
  <c r="AH30" i="14"/>
  <c r="AG30" i="14"/>
  <c r="AJ23" i="14"/>
  <c r="AI23" i="14"/>
  <c r="AH23" i="14"/>
  <c r="AG23" i="14"/>
  <c r="AJ21" i="14"/>
  <c r="AI21" i="14"/>
  <c r="AH21" i="14"/>
  <c r="AG21" i="14"/>
  <c r="AJ19" i="14"/>
  <c r="AI19" i="14"/>
  <c r="AH19" i="14"/>
  <c r="AJ17" i="14"/>
  <c r="AI17" i="14"/>
  <c r="AH17" i="14"/>
  <c r="AG17" i="14"/>
  <c r="AJ15" i="14"/>
  <c r="AI15" i="14"/>
  <c r="AH15" i="14"/>
  <c r="AG15" i="14"/>
  <c r="AJ13" i="14"/>
  <c r="AI13" i="14"/>
  <c r="AH13" i="14"/>
  <c r="AG13" i="14"/>
  <c r="AJ11" i="14"/>
  <c r="AI11" i="14"/>
  <c r="AH11" i="14"/>
  <c r="AG11" i="14"/>
  <c r="AJ9" i="14"/>
  <c r="AI9" i="14"/>
  <c r="AH9" i="14"/>
  <c r="AG9" i="14"/>
  <c r="AW9" i="1"/>
  <c r="AX9" i="1" s="1"/>
  <c r="D3" i="8"/>
  <c r="N5" i="14"/>
  <c r="AH5" i="14" s="1"/>
  <c r="D4" i="8"/>
  <c r="F4" i="8"/>
  <c r="D5" i="8"/>
  <c r="B5" i="8"/>
  <c r="D7" i="8"/>
  <c r="AH7" i="14"/>
  <c r="F7" i="8"/>
  <c r="D8" i="8"/>
  <c r="F8" i="8"/>
  <c r="D9" i="8"/>
  <c r="AJ7" i="14"/>
  <c r="B10" i="8"/>
  <c r="D11" i="8"/>
  <c r="B11" i="8"/>
  <c r="D12" i="8"/>
  <c r="B12" i="8"/>
  <c r="D13" i="8"/>
  <c r="B13" i="8"/>
  <c r="F13" i="8"/>
  <c r="D14" i="8"/>
  <c r="B14" i="8"/>
  <c r="F14" i="8"/>
  <c r="D15" i="8"/>
  <c r="F15" i="8"/>
  <c r="D16" i="8"/>
  <c r="B16" i="8"/>
  <c r="D17" i="8"/>
  <c r="B17" i="8"/>
  <c r="B18" i="8"/>
  <c r="F18" i="8"/>
  <c r="D19" i="8"/>
  <c r="B20" i="8"/>
  <c r="F20" i="8"/>
  <c r="D21" i="8"/>
  <c r="B21" i="8"/>
  <c r="B22" i="8"/>
  <c r="D23" i="8"/>
  <c r="B23" i="8"/>
  <c r="D24" i="8"/>
  <c r="B24" i="8"/>
  <c r="D25" i="8"/>
  <c r="B25" i="8"/>
  <c r="B26" i="8"/>
  <c r="D27" i="8"/>
  <c r="B27" i="8"/>
  <c r="D28" i="8"/>
  <c r="B28" i="8"/>
  <c r="D29" i="8"/>
  <c r="B29" i="8"/>
  <c r="D30" i="8"/>
  <c r="B30" i="8"/>
  <c r="F30" i="8"/>
  <c r="D31" i="8"/>
  <c r="F31" i="8"/>
  <c r="B32" i="8"/>
  <c r="B33" i="8"/>
  <c r="B34" i="8"/>
  <c r="B35" i="8"/>
  <c r="B36" i="8"/>
  <c r="F36" i="8"/>
  <c r="B37" i="8"/>
  <c r="D38" i="8"/>
  <c r="B38" i="8"/>
  <c r="D39" i="8"/>
  <c r="B39" i="8"/>
  <c r="B41" i="8"/>
  <c r="D42" i="8"/>
  <c r="B42" i="8"/>
  <c r="F42" i="8"/>
  <c r="D43" i="8"/>
  <c r="B43" i="8"/>
  <c r="B44" i="8"/>
  <c r="B45" i="8"/>
  <c r="D46" i="8"/>
  <c r="B46" i="8"/>
  <c r="F46" i="8"/>
  <c r="D47" i="8"/>
  <c r="B47" i="8"/>
  <c r="F47" i="8"/>
  <c r="D48" i="8"/>
  <c r="B48" i="8"/>
  <c r="D49" i="8"/>
  <c r="B49" i="8"/>
  <c r="D50" i="8"/>
  <c r="B50" i="8"/>
  <c r="F50" i="8"/>
  <c r="D51" i="8"/>
  <c r="B51" i="8"/>
  <c r="D52" i="8"/>
  <c r="B52" i="8"/>
  <c r="F52" i="8"/>
  <c r="D53" i="8"/>
  <c r="A53" i="8"/>
  <c r="B53" i="8"/>
  <c r="E53" i="8"/>
  <c r="A54" i="8"/>
  <c r="B54" i="8"/>
  <c r="E54" i="8"/>
  <c r="A55" i="8"/>
  <c r="B55" i="8"/>
  <c r="E55" i="8"/>
  <c r="F55" i="8"/>
  <c r="D56" i="8"/>
  <c r="A56" i="8"/>
  <c r="B56" i="8"/>
  <c r="E56" i="8"/>
  <c r="A57" i="8"/>
  <c r="D57" i="8"/>
  <c r="B57" i="8"/>
  <c r="E57" i="8"/>
  <c r="F57" i="8"/>
  <c r="A58" i="8"/>
  <c r="D58" i="8"/>
  <c r="B58" i="8"/>
  <c r="E58" i="8"/>
  <c r="A59" i="8"/>
  <c r="B59" i="8"/>
  <c r="E59" i="8"/>
  <c r="F59" i="8"/>
  <c r="D60" i="8"/>
  <c r="A60" i="8"/>
  <c r="B60" i="8"/>
  <c r="E60" i="8"/>
  <c r="I61" i="8"/>
  <c r="A61" i="8"/>
  <c r="B61" i="8"/>
  <c r="E61" i="8"/>
  <c r="F61" i="8"/>
  <c r="I62" i="8"/>
  <c r="D62" i="8"/>
  <c r="A62" i="8"/>
  <c r="B62" i="8"/>
  <c r="E62" i="8"/>
  <c r="F62" i="8"/>
  <c r="A63" i="8"/>
  <c r="B63" i="8"/>
  <c r="E63" i="8"/>
  <c r="A64" i="8"/>
  <c r="E64" i="8"/>
  <c r="D65" i="8"/>
  <c r="A65" i="8"/>
  <c r="B65" i="8"/>
  <c r="E65" i="8"/>
  <c r="F65" i="8"/>
  <c r="D66" i="8"/>
  <c r="A66" i="8"/>
  <c r="B66" i="8"/>
  <c r="E66" i="8"/>
  <c r="A67" i="8"/>
  <c r="B67" i="8"/>
  <c r="E67" i="8"/>
  <c r="A68" i="8"/>
  <c r="B68" i="8"/>
  <c r="E68" i="8"/>
  <c r="F68" i="8"/>
  <c r="A69" i="8"/>
  <c r="D69" i="8"/>
  <c r="B69" i="8"/>
  <c r="E69" i="8"/>
  <c r="F69" i="8"/>
  <c r="A70" i="8"/>
  <c r="D70" i="8"/>
  <c r="B70" i="8"/>
  <c r="E70" i="8"/>
  <c r="A71" i="8"/>
  <c r="D71" i="8"/>
  <c r="B71" i="8"/>
  <c r="E71" i="8"/>
  <c r="F71" i="8"/>
  <c r="A72" i="8"/>
  <c r="D72" i="8"/>
  <c r="B72" i="8"/>
  <c r="E72" i="8"/>
  <c r="A73" i="8"/>
  <c r="B73" i="8"/>
  <c r="E73" i="8"/>
  <c r="F73" i="8"/>
  <c r="I74" i="8"/>
  <c r="D74" i="8"/>
  <c r="A74" i="8"/>
  <c r="B74" i="8"/>
  <c r="E74" i="8"/>
  <c r="D75" i="8"/>
  <c r="A75" i="8"/>
  <c r="B75" i="8"/>
  <c r="E75" i="8"/>
  <c r="A76" i="8"/>
  <c r="B76" i="8"/>
  <c r="E76" i="8"/>
  <c r="A77" i="8"/>
  <c r="D77" i="8"/>
  <c r="B77" i="8"/>
  <c r="E77" i="8"/>
  <c r="F77" i="8"/>
  <c r="A78" i="8"/>
  <c r="D78" i="8"/>
  <c r="B78" i="8"/>
  <c r="E78" i="8"/>
  <c r="D79" i="8"/>
  <c r="A79" i="8"/>
  <c r="B79" i="8"/>
  <c r="E79" i="8"/>
  <c r="A80" i="8"/>
  <c r="B80" i="8"/>
  <c r="E80" i="8"/>
  <c r="A81" i="8"/>
  <c r="B81" i="8"/>
  <c r="E81" i="8"/>
  <c r="F81" i="8"/>
  <c r="A82" i="8"/>
  <c r="D82" i="8"/>
  <c r="B82" i="8"/>
  <c r="E82" i="8"/>
  <c r="A83" i="8"/>
  <c r="D83" i="8"/>
  <c r="B83" i="8"/>
  <c r="E83" i="8"/>
  <c r="I84" i="8"/>
  <c r="D84" i="8"/>
  <c r="A84" i="8"/>
  <c r="B84" i="8"/>
  <c r="E84" i="8"/>
  <c r="A85" i="8"/>
  <c r="B85" i="8"/>
  <c r="E85" i="8"/>
  <c r="F85" i="8"/>
  <c r="D86" i="8"/>
  <c r="A86" i="8"/>
  <c r="B86" i="8"/>
  <c r="E86" i="8"/>
  <c r="A87" i="8"/>
  <c r="B87" i="8"/>
  <c r="E87" i="8"/>
  <c r="A88" i="8"/>
  <c r="D88" i="8"/>
  <c r="B88" i="8"/>
  <c r="E88" i="8"/>
  <c r="F88" i="8"/>
  <c r="A89" i="8"/>
  <c r="D89" i="8"/>
  <c r="B89" i="8"/>
  <c r="E89" i="8"/>
  <c r="D90" i="8"/>
  <c r="A90" i="8"/>
  <c r="B90" i="8"/>
  <c r="E90" i="8"/>
  <c r="D91" i="8"/>
  <c r="A91" i="8"/>
  <c r="E91" i="8"/>
  <c r="A92" i="8"/>
  <c r="D92" i="8"/>
  <c r="B92" i="8"/>
  <c r="E92" i="8"/>
  <c r="D93" i="8"/>
  <c r="A93" i="8"/>
  <c r="B93" i="8"/>
  <c r="E93" i="8"/>
  <c r="D94" i="8"/>
  <c r="A94" i="8"/>
  <c r="B94" i="8"/>
  <c r="E94" i="8"/>
  <c r="A95" i="8"/>
  <c r="B95" i="8"/>
  <c r="E95" i="8"/>
  <c r="F95" i="8"/>
  <c r="A96" i="8"/>
  <c r="D96" i="8"/>
  <c r="E96" i="8"/>
  <c r="A97" i="8"/>
  <c r="B97" i="8"/>
  <c r="E97" i="8"/>
  <c r="A98" i="8"/>
  <c r="B98" i="8"/>
  <c r="E98" i="8"/>
  <c r="A99" i="8"/>
  <c r="B99" i="8"/>
  <c r="E99" i="8"/>
  <c r="F99" i="8"/>
  <c r="A100" i="8"/>
  <c r="D100" i="8"/>
  <c r="B100" i="8"/>
  <c r="E100" i="8"/>
  <c r="A101" i="8"/>
  <c r="D101" i="8"/>
  <c r="B101" i="8"/>
  <c r="E101" i="8"/>
  <c r="C3" i="8"/>
  <c r="F3" i="8"/>
  <c r="C4" i="8"/>
  <c r="C5" i="8"/>
  <c r="F5" i="8"/>
  <c r="C6" i="8"/>
  <c r="D6" i="8"/>
  <c r="F6" i="8"/>
  <c r="B7" i="8"/>
  <c r="C7" i="8"/>
  <c r="C8" i="8"/>
  <c r="B9" i="8"/>
  <c r="C9" i="8"/>
  <c r="F9" i="8"/>
  <c r="C10" i="8"/>
  <c r="F10" i="8"/>
  <c r="C11" i="8"/>
  <c r="F11" i="8"/>
  <c r="C12" i="8"/>
  <c r="F12" i="8"/>
  <c r="C13" i="8"/>
  <c r="C14" i="8"/>
  <c r="B15" i="8"/>
  <c r="C15" i="8"/>
  <c r="C16" i="8"/>
  <c r="F16" i="8"/>
  <c r="C17" i="8"/>
  <c r="F17" i="8"/>
  <c r="C18" i="8"/>
  <c r="B19" i="8"/>
  <c r="C19" i="8"/>
  <c r="F19" i="8"/>
  <c r="C20" i="8"/>
  <c r="D20" i="8"/>
  <c r="C21" i="8"/>
  <c r="F21" i="8"/>
  <c r="C22" i="8"/>
  <c r="D22" i="8"/>
  <c r="F22" i="8"/>
  <c r="C23" i="8"/>
  <c r="F23" i="8"/>
  <c r="C24" i="8"/>
  <c r="F24" i="8"/>
  <c r="C25" i="8"/>
  <c r="F25" i="8"/>
  <c r="C26" i="8"/>
  <c r="F26" i="8"/>
  <c r="C27" i="8"/>
  <c r="F27" i="8"/>
  <c r="C28" i="8"/>
  <c r="F28" i="8"/>
  <c r="C29" i="8"/>
  <c r="F29" i="8"/>
  <c r="C30" i="8"/>
  <c r="B31" i="8"/>
  <c r="C31" i="8"/>
  <c r="C32" i="8"/>
  <c r="D32" i="8"/>
  <c r="F32" i="8"/>
  <c r="C33" i="8"/>
  <c r="D33" i="8"/>
  <c r="F33" i="8"/>
  <c r="C34" i="8"/>
  <c r="D34" i="8"/>
  <c r="F34" i="8"/>
  <c r="C35" i="8"/>
  <c r="D35" i="8"/>
  <c r="F35" i="8"/>
  <c r="C36" i="8"/>
  <c r="D36" i="8"/>
  <c r="C37" i="8"/>
  <c r="D37" i="8"/>
  <c r="F37" i="8"/>
  <c r="C38" i="8"/>
  <c r="F38" i="8"/>
  <c r="C39" i="8"/>
  <c r="F39" i="8"/>
  <c r="B40" i="8"/>
  <c r="C40" i="8"/>
  <c r="D40" i="8"/>
  <c r="F40" i="8"/>
  <c r="C41" i="8"/>
  <c r="D41" i="8"/>
  <c r="F41" i="8"/>
  <c r="C42" i="8"/>
  <c r="C43" i="8"/>
  <c r="F43" i="8"/>
  <c r="C44" i="8"/>
  <c r="D44" i="8"/>
  <c r="F44" i="8"/>
  <c r="C45" i="8"/>
  <c r="D45" i="8"/>
  <c r="F45" i="8"/>
  <c r="C46" i="8"/>
  <c r="C47" i="8"/>
  <c r="C48" i="8"/>
  <c r="F48" i="8"/>
  <c r="C49" i="8"/>
  <c r="F49" i="8"/>
  <c r="C50" i="8"/>
  <c r="C51" i="8"/>
  <c r="F51" i="8"/>
  <c r="C52" i="8"/>
  <c r="C53" i="8"/>
  <c r="F53" i="8"/>
  <c r="C54" i="8"/>
  <c r="D54" i="8"/>
  <c r="F54" i="8"/>
  <c r="C55" i="8"/>
  <c r="D55" i="8"/>
  <c r="C56" i="8"/>
  <c r="F56" i="8"/>
  <c r="C57" i="8"/>
  <c r="C58" i="8"/>
  <c r="F58" i="8"/>
  <c r="C59" i="8"/>
  <c r="D59" i="8"/>
  <c r="C60" i="8"/>
  <c r="F60" i="8"/>
  <c r="C61" i="8"/>
  <c r="D61" i="8"/>
  <c r="C62" i="8"/>
  <c r="C63" i="8"/>
  <c r="D63" i="8"/>
  <c r="F63" i="8"/>
  <c r="B64" i="8"/>
  <c r="C64" i="8"/>
  <c r="D64" i="8"/>
  <c r="F64" i="8"/>
  <c r="C65" i="8"/>
  <c r="C66" i="8"/>
  <c r="F66" i="8"/>
  <c r="C67" i="8"/>
  <c r="D67" i="8"/>
  <c r="F67" i="8"/>
  <c r="C68" i="8"/>
  <c r="D68" i="8"/>
  <c r="C69" i="8"/>
  <c r="C70" i="8"/>
  <c r="F70" i="8"/>
  <c r="C71" i="8"/>
  <c r="C72" i="8"/>
  <c r="F72" i="8"/>
  <c r="C73" i="8"/>
  <c r="D73" i="8"/>
  <c r="C74" i="8"/>
  <c r="F74" i="8"/>
  <c r="C75" i="8"/>
  <c r="F75" i="8"/>
  <c r="C76" i="8"/>
  <c r="D76" i="8"/>
  <c r="F76" i="8"/>
  <c r="C77" i="8"/>
  <c r="C78" i="8"/>
  <c r="F78" i="8"/>
  <c r="C79" i="8"/>
  <c r="F79" i="8"/>
  <c r="C80" i="8"/>
  <c r="D80" i="8"/>
  <c r="F80" i="8"/>
  <c r="C81" i="8"/>
  <c r="D81" i="8"/>
  <c r="C82" i="8"/>
  <c r="F82" i="8"/>
  <c r="C83" i="8"/>
  <c r="F83" i="8"/>
  <c r="C84" i="8"/>
  <c r="F84" i="8"/>
  <c r="C85" i="8"/>
  <c r="D85" i="8"/>
  <c r="C86" i="8"/>
  <c r="F86" i="8"/>
  <c r="C87" i="8"/>
  <c r="D87" i="8"/>
  <c r="F87" i="8"/>
  <c r="C88" i="8"/>
  <c r="C89" i="8"/>
  <c r="F89" i="8"/>
  <c r="C90" i="8"/>
  <c r="F90" i="8"/>
  <c r="B91" i="8"/>
  <c r="C91" i="8"/>
  <c r="F91" i="8"/>
  <c r="C92" i="8"/>
  <c r="F92" i="8"/>
  <c r="C93" i="8"/>
  <c r="F93" i="8"/>
  <c r="C94" i="8"/>
  <c r="F94" i="8"/>
  <c r="C95" i="8"/>
  <c r="D95" i="8"/>
  <c r="B96" i="8"/>
  <c r="C96" i="8"/>
  <c r="F96" i="8"/>
  <c r="C97" i="8"/>
  <c r="D97" i="8"/>
  <c r="F97" i="8"/>
  <c r="C98" i="8"/>
  <c r="D98" i="8"/>
  <c r="F98" i="8"/>
  <c r="C99" i="8"/>
  <c r="D99" i="8"/>
  <c r="C100" i="8"/>
  <c r="F100" i="8"/>
  <c r="C101" i="8"/>
  <c r="F101" i="8"/>
  <c r="C2" i="8"/>
  <c r="BD9" i="1"/>
  <c r="AO9" i="1"/>
  <c r="D2" i="8" s="1"/>
  <c r="AN6" i="1"/>
  <c r="AN7" i="1" l="1"/>
  <c r="BB9" i="1"/>
  <c r="K74" i="8"/>
  <c r="J52" i="8"/>
  <c r="K50" i="8"/>
  <c r="J39" i="8"/>
  <c r="K33" i="8"/>
  <c r="K31" i="8"/>
  <c r="K30" i="8"/>
  <c r="K98" i="8"/>
  <c r="K94" i="8"/>
  <c r="J84" i="8"/>
  <c r="K49" i="8"/>
  <c r="J75" i="8"/>
  <c r="BE10" i="1"/>
  <c r="I101" i="8"/>
  <c r="I92" i="8"/>
  <c r="I89" i="8"/>
  <c r="I88" i="8"/>
  <c r="I97" i="8"/>
  <c r="I93" i="8"/>
  <c r="I90" i="8"/>
  <c r="I79" i="8"/>
  <c r="I73" i="8"/>
  <c r="I66" i="8"/>
  <c r="I65" i="8"/>
  <c r="I60" i="8"/>
  <c r="I59" i="8"/>
  <c r="I53" i="8"/>
  <c r="I71" i="8"/>
  <c r="I98" i="8"/>
  <c r="I94" i="8"/>
  <c r="I91" i="8"/>
  <c r="I86" i="8"/>
  <c r="I85" i="8"/>
  <c r="I80" i="8"/>
  <c r="I75" i="8"/>
  <c r="I67" i="8"/>
  <c r="I63" i="8"/>
  <c r="I54" i="8"/>
  <c r="I83" i="8"/>
  <c r="I78" i="8"/>
  <c r="I77" i="8"/>
  <c r="I72" i="8"/>
  <c r="I57" i="8"/>
  <c r="I58" i="8"/>
  <c r="I100" i="8"/>
  <c r="I99" i="8"/>
  <c r="I96" i="8"/>
  <c r="I95" i="8"/>
  <c r="I87" i="8"/>
  <c r="I82" i="8"/>
  <c r="I81" i="8"/>
  <c r="I76" i="8"/>
  <c r="I70" i="8"/>
  <c r="I69" i="8"/>
  <c r="I68" i="8"/>
  <c r="I64" i="8"/>
  <c r="I56" i="8"/>
  <c r="I55" i="8"/>
  <c r="K53" i="8"/>
  <c r="K3" i="8"/>
  <c r="K90" i="8"/>
  <c r="E52" i="8"/>
  <c r="E47" i="8"/>
  <c r="E43" i="8"/>
  <c r="E42" i="8"/>
  <c r="E37" i="8"/>
  <c r="E33" i="8"/>
  <c r="E29" i="8"/>
  <c r="E24" i="8"/>
  <c r="A21" i="8"/>
  <c r="E20" i="8"/>
  <c r="E16" i="8"/>
  <c r="E12" i="8"/>
  <c r="E7" i="8"/>
  <c r="E6" i="8"/>
  <c r="E48" i="8"/>
  <c r="A45" i="8"/>
  <c r="E44" i="8"/>
  <c r="E39" i="8"/>
  <c r="E38" i="8"/>
  <c r="E34" i="8"/>
  <c r="A31" i="8"/>
  <c r="E30" i="8"/>
  <c r="E25" i="8"/>
  <c r="E21" i="8"/>
  <c r="E17" i="8"/>
  <c r="E13" i="8"/>
  <c r="E8" i="8"/>
  <c r="A51" i="8"/>
  <c r="E50" i="8"/>
  <c r="E49" i="8"/>
  <c r="A46" i="8"/>
  <c r="E45" i="8"/>
  <c r="E40" i="8"/>
  <c r="E35" i="8"/>
  <c r="E31" i="8"/>
  <c r="E27" i="8"/>
  <c r="E26" i="8"/>
  <c r="E22" i="8"/>
  <c r="E18" i="8"/>
  <c r="E14" i="8"/>
  <c r="E9" i="8"/>
  <c r="E51" i="8"/>
  <c r="E46" i="8"/>
  <c r="A42" i="8"/>
  <c r="E41" i="8"/>
  <c r="A38" i="8"/>
  <c r="E36" i="8"/>
  <c r="A34" i="8"/>
  <c r="E32" i="8"/>
  <c r="E28" i="8"/>
  <c r="E23" i="8"/>
  <c r="A20" i="8"/>
  <c r="E19" i="8"/>
  <c r="E15" i="8"/>
  <c r="A12" i="8"/>
  <c r="E11" i="8"/>
  <c r="E10" i="8"/>
  <c r="A4" i="8"/>
  <c r="E3" i="8"/>
  <c r="A35" i="8"/>
  <c r="A47" i="8"/>
  <c r="A30" i="8"/>
  <c r="E4" i="8"/>
  <c r="E5" i="8"/>
  <c r="O5" i="14"/>
  <c r="AI5" i="14" s="1"/>
  <c r="B4" i="8"/>
  <c r="AI7" i="14"/>
  <c r="B8" i="8"/>
  <c r="AG7" i="14"/>
  <c r="B6" i="8"/>
  <c r="D26" i="8"/>
  <c r="D18" i="8"/>
  <c r="D10" i="8"/>
  <c r="A48" i="8"/>
  <c r="A40" i="8"/>
  <c r="B3" i="8"/>
  <c r="A44" i="8"/>
  <c r="A36" i="8"/>
  <c r="A28" i="8"/>
  <c r="A49" i="8"/>
  <c r="A37" i="8"/>
  <c r="A29" i="8"/>
  <c r="A25" i="8"/>
  <c r="A17" i="8"/>
  <c r="P5" i="14"/>
  <c r="AJ5" i="14" s="1"/>
  <c r="AS9" i="1"/>
  <c r="E2" i="8" s="1"/>
  <c r="AN9" i="1" l="1"/>
  <c r="Y4" i="14"/>
  <c r="Y5" i="14"/>
  <c r="AD5" i="14" s="1"/>
  <c r="BD22" i="1"/>
  <c r="BE43" i="1"/>
  <c r="BE49" i="1"/>
  <c r="BD53" i="1"/>
  <c r="BE65" i="1"/>
  <c r="BD77" i="1"/>
  <c r="BD83" i="1"/>
  <c r="BE90" i="1"/>
  <c r="BD98" i="1"/>
  <c r="BE108" i="1"/>
  <c r="BE22" i="1"/>
  <c r="BE26" i="1"/>
  <c r="BD30" i="1"/>
  <c r="BD34" i="1"/>
  <c r="BD54" i="1"/>
  <c r="BE63" i="1"/>
  <c r="BD75" i="1"/>
  <c r="BD82" i="1"/>
  <c r="BD88" i="1"/>
  <c r="BE95" i="1"/>
  <c r="BD105" i="1"/>
  <c r="BE13" i="1"/>
  <c r="BD57" i="1"/>
  <c r="BE76" i="1"/>
  <c r="BE93" i="1"/>
  <c r="BE15" i="1"/>
  <c r="BE19" i="1"/>
  <c r="BE39" i="1"/>
  <c r="BD43" i="1"/>
  <c r="BG43" i="1" s="1"/>
  <c r="BE47" i="1"/>
  <c r="BD51" i="1"/>
  <c r="BD59" i="1"/>
  <c r="BE67" i="1"/>
  <c r="BD72" i="1"/>
  <c r="BE81" i="1"/>
  <c r="BE91" i="1"/>
  <c r="BD99" i="1"/>
  <c r="BD108" i="1"/>
  <c r="BD23" i="1"/>
  <c r="BE44" i="1"/>
  <c r="BG44" i="1" s="1"/>
  <c r="BE50" i="1"/>
  <c r="BE59" i="1"/>
  <c r="BE66" i="1"/>
  <c r="BD78" i="1"/>
  <c r="BD84" i="1"/>
  <c r="BD94" i="1"/>
  <c r="BE99" i="1"/>
  <c r="BE23" i="1"/>
  <c r="BD27" i="1"/>
  <c r="BD31" i="1"/>
  <c r="BD35" i="1"/>
  <c r="BD55" i="1"/>
  <c r="BE64" i="1"/>
  <c r="BD76" i="1"/>
  <c r="BE83" i="1"/>
  <c r="BE89" i="1"/>
  <c r="BE98" i="1"/>
  <c r="BD106" i="1"/>
  <c r="BD10" i="1"/>
  <c r="BG10" i="1" s="1"/>
  <c r="BD14" i="1"/>
  <c r="BD18" i="1"/>
  <c r="BE28" i="1"/>
  <c r="BE32" i="1"/>
  <c r="BE36" i="1"/>
  <c r="BD40" i="1"/>
  <c r="BE54" i="1"/>
  <c r="BD58" i="1"/>
  <c r="BD67" i="1"/>
  <c r="BD73" i="1"/>
  <c r="BD81" i="1"/>
  <c r="BE88" i="1"/>
  <c r="BD97" i="1"/>
  <c r="BD104" i="1"/>
  <c r="BE11" i="1"/>
  <c r="BE16" i="1"/>
  <c r="BD20" i="1"/>
  <c r="BE40" i="1"/>
  <c r="BD44" i="1"/>
  <c r="BE48" i="1"/>
  <c r="BD52" i="1"/>
  <c r="BE60" i="1"/>
  <c r="BE68" i="1"/>
  <c r="BE73" i="1"/>
  <c r="BD85" i="1"/>
  <c r="BE92" i="1"/>
  <c r="BE100" i="1"/>
  <c r="BE20" i="1"/>
  <c r="BD24" i="1"/>
  <c r="BD63" i="1"/>
  <c r="BE85" i="1"/>
  <c r="BD95" i="1"/>
  <c r="BE103" i="1"/>
  <c r="BE24" i="1"/>
  <c r="BD28" i="1"/>
  <c r="BD32" i="1"/>
  <c r="BD36" i="1"/>
  <c r="BD56" i="1"/>
  <c r="BE84" i="1"/>
  <c r="BD93" i="1"/>
  <c r="BD101" i="1"/>
  <c r="BD11" i="1"/>
  <c r="BG11" i="1" s="1"/>
  <c r="BD15" i="1"/>
  <c r="BG15" i="1" s="1"/>
  <c r="BD19" i="1"/>
  <c r="BG19" i="1" s="1"/>
  <c r="BE29" i="1"/>
  <c r="BE33" i="1"/>
  <c r="BD37" i="1"/>
  <c r="BD42" i="1"/>
  <c r="BE55" i="1"/>
  <c r="BD60" i="1"/>
  <c r="BG60" i="1" s="1"/>
  <c r="BD68" i="1"/>
  <c r="BG68" i="1" s="1"/>
  <c r="BE74" i="1"/>
  <c r="BE82" i="1"/>
  <c r="BD91" i="1"/>
  <c r="BD100" i="1"/>
  <c r="BG100" i="1" s="1"/>
  <c r="BE105" i="1"/>
  <c r="BE37" i="1"/>
  <c r="BD49" i="1"/>
  <c r="BE57" i="1"/>
  <c r="BD65" i="1"/>
  <c r="BE69" i="1"/>
  <c r="BD79" i="1"/>
  <c r="BD96" i="1"/>
  <c r="BD103" i="1"/>
  <c r="BD21" i="1"/>
  <c r="BD26" i="1"/>
  <c r="BE46" i="1"/>
  <c r="BE52" i="1"/>
  <c r="BD64" i="1"/>
  <c r="BE72" i="1"/>
  <c r="BE80" i="1"/>
  <c r="BD89" i="1"/>
  <c r="BE96" i="1"/>
  <c r="BD107" i="1"/>
  <c r="BD74" i="1"/>
  <c r="BD87" i="1"/>
  <c r="BD102" i="1"/>
  <c r="BD12" i="1"/>
  <c r="BD16" i="1"/>
  <c r="BE25" i="1"/>
  <c r="BE30" i="1"/>
  <c r="BE34" i="1"/>
  <c r="BD38" i="1"/>
  <c r="BD47" i="1"/>
  <c r="BE56" i="1"/>
  <c r="BE61" i="1"/>
  <c r="BD69" i="1"/>
  <c r="BE75" i="1"/>
  <c r="BD86" i="1"/>
  <c r="BD92" i="1"/>
  <c r="BE101" i="1"/>
  <c r="BE106" i="1"/>
  <c r="BG106" i="1" s="1"/>
  <c r="BE14" i="1"/>
  <c r="BE18" i="1"/>
  <c r="BE38" i="1"/>
  <c r="BE42" i="1"/>
  <c r="BD46" i="1"/>
  <c r="BD50" i="1"/>
  <c r="BE58" i="1"/>
  <c r="BD66" i="1"/>
  <c r="BD71" i="1"/>
  <c r="BD80" i="1"/>
  <c r="BD90" i="1"/>
  <c r="BE97" i="1"/>
  <c r="BE104" i="1"/>
  <c r="BG108" i="1"/>
  <c r="K68" i="8"/>
  <c r="K77" i="8"/>
  <c r="K84" i="8"/>
  <c r="K32" i="8"/>
  <c r="J36" i="8"/>
  <c r="K8" i="8"/>
  <c r="K40" i="8"/>
  <c r="J97" i="8"/>
  <c r="K60" i="8"/>
  <c r="K12" i="8"/>
  <c r="J44" i="8"/>
  <c r="K56" i="8"/>
  <c r="J81" i="8"/>
  <c r="K25" i="8"/>
  <c r="J11" i="8"/>
  <c r="J33" i="8"/>
  <c r="J74" i="8"/>
  <c r="K81" i="8"/>
  <c r="K27" i="8"/>
  <c r="J51" i="8"/>
  <c r="C32" i="11"/>
  <c r="C30" i="11"/>
  <c r="C31" i="11"/>
  <c r="AD46" i="14"/>
  <c r="A8" i="8"/>
  <c r="AJ6" i="14"/>
  <c r="N3" i="11" s="1"/>
  <c r="AH6" i="14"/>
  <c r="L3" i="11" s="1"/>
  <c r="AI6" i="14"/>
  <c r="M3" i="11" s="1"/>
  <c r="AJ14" i="14"/>
  <c r="N7" i="11" s="1"/>
  <c r="AI14" i="14"/>
  <c r="M7" i="11" s="1"/>
  <c r="AH14" i="14"/>
  <c r="L7" i="11" s="1"/>
  <c r="AJ37" i="14"/>
  <c r="N21" i="11" s="1"/>
  <c r="AI37" i="14"/>
  <c r="M21" i="11" s="1"/>
  <c r="AH37" i="14"/>
  <c r="L21" i="11" s="1"/>
  <c r="AD17" i="14"/>
  <c r="AD7" i="14"/>
  <c r="K29" i="8"/>
  <c r="J35" i="8"/>
  <c r="J60" i="8"/>
  <c r="AA21" i="14"/>
  <c r="AD36" i="14"/>
  <c r="AD23" i="14"/>
  <c r="A15" i="8"/>
  <c r="AJ27" i="14"/>
  <c r="N16" i="11" s="1"/>
  <c r="A13" i="8"/>
  <c r="AH27" i="14"/>
  <c r="L16" i="11" s="1"/>
  <c r="AD34" i="14"/>
  <c r="AD30" i="14"/>
  <c r="AD15" i="14"/>
  <c r="AA44" i="14"/>
  <c r="AD11" i="14"/>
  <c r="AD42" i="14"/>
  <c r="AA32" i="14"/>
  <c r="Z28" i="14"/>
  <c r="AA13" i="14"/>
  <c r="Z19" i="14"/>
  <c r="AA9" i="14"/>
  <c r="Z40" i="14"/>
  <c r="AD38" i="14"/>
  <c r="J27" i="8"/>
  <c r="J28" i="8"/>
  <c r="K19" i="8"/>
  <c r="K21" i="8"/>
  <c r="K47" i="8"/>
  <c r="J49" i="8"/>
  <c r="J40" i="8"/>
  <c r="J90" i="8"/>
  <c r="J13" i="8"/>
  <c r="K45" i="8"/>
  <c r="J20" i="8"/>
  <c r="K26" i="8"/>
  <c r="K88" i="8"/>
  <c r="J23" i="8"/>
  <c r="K75" i="8"/>
  <c r="K48" i="8"/>
  <c r="J47" i="8"/>
  <c r="J30" i="8"/>
  <c r="J98" i="8"/>
  <c r="K15" i="8"/>
  <c r="J24" i="8"/>
  <c r="J48" i="8"/>
  <c r="J68" i="8"/>
  <c r="K57" i="8"/>
  <c r="K35" i="8"/>
  <c r="K7" i="8"/>
  <c r="J46" i="8"/>
  <c r="K97" i="8"/>
  <c r="K11" i="8"/>
  <c r="K51" i="8"/>
  <c r="K76" i="8"/>
  <c r="K91" i="8"/>
  <c r="J69" i="8"/>
  <c r="J99" i="8"/>
  <c r="J43" i="8"/>
  <c r="J50" i="8"/>
  <c r="K16" i="8"/>
  <c r="K67" i="8"/>
  <c r="K22" i="8"/>
  <c r="K82" i="8"/>
  <c r="J64" i="8"/>
  <c r="K73" i="8"/>
  <c r="K42" i="8"/>
  <c r="K83" i="8"/>
  <c r="J19" i="8"/>
  <c r="J100" i="8"/>
  <c r="J82" i="8"/>
  <c r="BE9" i="1"/>
  <c r="BG9" i="1" s="1"/>
  <c r="J12" i="8"/>
  <c r="J3" i="8"/>
  <c r="J8" i="8"/>
  <c r="J7" i="8"/>
  <c r="J4" i="8"/>
  <c r="K4" i="8"/>
  <c r="K36" i="8"/>
  <c r="K101" i="8"/>
  <c r="J14" i="8"/>
  <c r="K39" i="8"/>
  <c r="K58" i="8"/>
  <c r="J15" i="8"/>
  <c r="J70" i="8"/>
  <c r="K65" i="8"/>
  <c r="J76" i="8"/>
  <c r="K61" i="8"/>
  <c r="J5" i="8"/>
  <c r="K9" i="8"/>
  <c r="K66" i="8"/>
  <c r="K99" i="8"/>
  <c r="K41" i="8"/>
  <c r="K18" i="8"/>
  <c r="J37" i="8"/>
  <c r="J45" i="8"/>
  <c r="K85" i="8"/>
  <c r="K23" i="8"/>
  <c r="J21" i="8"/>
  <c r="J9" i="8"/>
  <c r="J31" i="8"/>
  <c r="J62" i="8"/>
  <c r="K13" i="8"/>
  <c r="K93" i="8"/>
  <c r="K86" i="8"/>
  <c r="K78" i="8"/>
  <c r="K54" i="8"/>
  <c r="BD13" i="1"/>
  <c r="J6" i="8"/>
  <c r="BD70" i="1"/>
  <c r="J63" i="8"/>
  <c r="BE77" i="1"/>
  <c r="BG77" i="1" s="1"/>
  <c r="K70" i="8"/>
  <c r="BE107" i="1"/>
  <c r="K100" i="8"/>
  <c r="BE78" i="1"/>
  <c r="K71" i="8"/>
  <c r="BE70" i="1"/>
  <c r="K63" i="8"/>
  <c r="BE87" i="1"/>
  <c r="K80" i="8"/>
  <c r="BE17" i="1"/>
  <c r="K10" i="8"/>
  <c r="BE86" i="1"/>
  <c r="K79" i="8"/>
  <c r="K43" i="8"/>
  <c r="BE71" i="1"/>
  <c r="K64" i="8"/>
  <c r="BE79" i="1"/>
  <c r="K72" i="8"/>
  <c r="BE21" i="1"/>
  <c r="K14" i="8"/>
  <c r="BD29" i="1"/>
  <c r="J22" i="8"/>
  <c r="BE94" i="1"/>
  <c r="K87" i="8"/>
  <c r="BD17" i="1"/>
  <c r="J10" i="8"/>
  <c r="BE27" i="1"/>
  <c r="K20" i="8"/>
  <c r="BE31" i="1"/>
  <c r="BG31" i="1" s="1"/>
  <c r="K24" i="8"/>
  <c r="BE35" i="1"/>
  <c r="BG35" i="1" s="1"/>
  <c r="K28" i="8"/>
  <c r="BD39" i="1"/>
  <c r="J32" i="8"/>
  <c r="BD48" i="1"/>
  <c r="J41" i="8"/>
  <c r="BE62" i="1"/>
  <c r="K55" i="8"/>
  <c r="BE102" i="1"/>
  <c r="K95" i="8"/>
  <c r="BE12" i="1"/>
  <c r="K5" i="8"/>
  <c r="K37" i="8"/>
  <c r="K62" i="8"/>
  <c r="K69" i="8"/>
  <c r="K59" i="8"/>
  <c r="K92" i="8"/>
  <c r="K6" i="8"/>
  <c r="J17" i="8"/>
  <c r="J96" i="8"/>
  <c r="J29" i="8"/>
  <c r="J56" i="8"/>
  <c r="J87" i="8"/>
  <c r="J94" i="8"/>
  <c r="J16" i="8"/>
  <c r="BE45" i="1"/>
  <c r="K38" i="8"/>
  <c r="BE51" i="1"/>
  <c r="BG51" i="1" s="1"/>
  <c r="K44" i="8"/>
  <c r="BD25" i="1"/>
  <c r="J18" i="8"/>
  <c r="BD33" i="1"/>
  <c r="J26" i="8"/>
  <c r="BE53" i="1"/>
  <c r="K46" i="8"/>
  <c r="BD62" i="1"/>
  <c r="J55" i="8"/>
  <c r="BE41" i="1"/>
  <c r="K34" i="8"/>
  <c r="BD45" i="1"/>
  <c r="J38" i="8"/>
  <c r="K52" i="8"/>
  <c r="K17" i="8"/>
  <c r="K96" i="8"/>
  <c r="J25" i="8"/>
  <c r="J95" i="8"/>
  <c r="J42" i="8"/>
  <c r="K89" i="8"/>
  <c r="K2" i="8"/>
  <c r="J34" i="8"/>
  <c r="BD41" i="1"/>
  <c r="J54" i="8"/>
  <c r="BD61" i="1"/>
  <c r="J2" i="8"/>
  <c r="J58" i="8"/>
  <c r="J72" i="8"/>
  <c r="J89" i="8"/>
  <c r="J86" i="8"/>
  <c r="J66" i="8"/>
  <c r="J85" i="8"/>
  <c r="J59" i="8"/>
  <c r="J73" i="8"/>
  <c r="J92" i="8"/>
  <c r="J71" i="8"/>
  <c r="J78" i="8"/>
  <c r="J88" i="8"/>
  <c r="J67" i="8"/>
  <c r="J80" i="8"/>
  <c r="J61" i="8"/>
  <c r="J79" i="8"/>
  <c r="J93" i="8"/>
  <c r="J65" i="8"/>
  <c r="J83" i="8"/>
  <c r="J101" i="8"/>
  <c r="J57" i="8"/>
  <c r="J77" i="8"/>
  <c r="J91" i="8"/>
  <c r="J53" i="8"/>
  <c r="I37" i="8"/>
  <c r="I46" i="8"/>
  <c r="I14" i="8"/>
  <c r="I22" i="8"/>
  <c r="I45" i="8"/>
  <c r="I16" i="8"/>
  <c r="I24" i="8"/>
  <c r="I33" i="8"/>
  <c r="I47" i="8"/>
  <c r="I10" i="8"/>
  <c r="I32" i="8"/>
  <c r="I41" i="8"/>
  <c r="I13" i="8"/>
  <c r="I21" i="8"/>
  <c r="I30" i="8"/>
  <c r="I44" i="8"/>
  <c r="I9" i="8"/>
  <c r="I18" i="8"/>
  <c r="I26" i="8"/>
  <c r="I35" i="8"/>
  <c r="I40" i="8"/>
  <c r="I49" i="8"/>
  <c r="I5" i="8"/>
  <c r="I51" i="8"/>
  <c r="I31" i="8"/>
  <c r="I38" i="8"/>
  <c r="I4" i="8"/>
  <c r="I12" i="8"/>
  <c r="I20" i="8"/>
  <c r="I29" i="8"/>
  <c r="I42" i="8"/>
  <c r="I52" i="8"/>
  <c r="I15" i="8"/>
  <c r="I23" i="8"/>
  <c r="I28" i="8"/>
  <c r="I36" i="8"/>
  <c r="I8" i="8"/>
  <c r="I17" i="8"/>
  <c r="I25" i="8"/>
  <c r="I34" i="8"/>
  <c r="I48" i="8"/>
  <c r="I2" i="8"/>
  <c r="A33" i="8"/>
  <c r="AP9" i="1"/>
  <c r="AG50" i="14" s="1"/>
  <c r="K30" i="11" s="1"/>
  <c r="A24" i="8"/>
  <c r="A41" i="8"/>
  <c r="A32" i="8"/>
  <c r="A23" i="8"/>
  <c r="I39" i="8"/>
  <c r="A39" i="8"/>
  <c r="A18" i="8"/>
  <c r="I7" i="8"/>
  <c r="I11" i="8"/>
  <c r="A19" i="8"/>
  <c r="I19" i="8"/>
  <c r="I27" i="8"/>
  <c r="A27" i="8"/>
  <c r="A52" i="8"/>
  <c r="A26" i="8"/>
  <c r="I43" i="8"/>
  <c r="A43" i="8"/>
  <c r="I50" i="8"/>
  <c r="A50" i="8"/>
  <c r="I6" i="8"/>
  <c r="A22" i="8"/>
  <c r="A9" i="8"/>
  <c r="A5" i="8"/>
  <c r="B2" i="8"/>
  <c r="AI28" i="14"/>
  <c r="AH28" i="14"/>
  <c r="AG28" i="14"/>
  <c r="AJ28" i="14"/>
  <c r="BG47" i="1" l="1"/>
  <c r="BG66" i="1"/>
  <c r="BG50" i="1"/>
  <c r="BG32" i="1"/>
  <c r="BG28" i="1"/>
  <c r="BG36" i="1"/>
  <c r="AA36" i="14"/>
  <c r="Z36" i="14"/>
  <c r="AA15" i="14"/>
  <c r="AA34" i="14"/>
  <c r="Z34" i="14"/>
  <c r="BG46" i="1"/>
  <c r="BG59" i="1"/>
  <c r="BG92" i="1"/>
  <c r="BG94" i="1"/>
  <c r="BG13" i="1"/>
  <c r="BG80" i="1"/>
  <c r="AD44" i="14"/>
  <c r="Z44" i="14"/>
  <c r="AD28" i="14"/>
  <c r="AD9" i="14"/>
  <c r="AA28" i="14"/>
  <c r="Z9" i="14"/>
  <c r="BG48" i="1"/>
  <c r="BG103" i="1"/>
  <c r="BG20" i="1"/>
  <c r="BG95" i="1"/>
  <c r="BG16" i="1"/>
  <c r="BG81" i="1"/>
  <c r="BG49" i="1"/>
  <c r="BG99" i="1"/>
  <c r="BG22" i="1"/>
  <c r="AD19" i="14"/>
  <c r="Z7" i="14"/>
  <c r="BG65" i="1"/>
  <c r="BG27" i="1"/>
  <c r="BG12" i="1"/>
  <c r="BG17" i="1"/>
  <c r="BG79" i="1"/>
  <c r="BG74" i="1"/>
  <c r="BG41" i="1"/>
  <c r="BG39" i="1"/>
  <c r="BG29" i="1"/>
  <c r="BG53" i="1"/>
  <c r="BG86" i="1"/>
  <c r="BG78" i="1"/>
  <c r="BG89" i="1"/>
  <c r="BG52" i="1"/>
  <c r="BG23" i="1"/>
  <c r="BG102" i="1"/>
  <c r="BG21" i="1"/>
  <c r="BG71" i="1"/>
  <c r="BG90" i="1"/>
  <c r="BG69" i="1"/>
  <c r="BG37" i="1"/>
  <c r="BG85" i="1"/>
  <c r="BG76" i="1"/>
  <c r="BG26" i="1"/>
  <c r="BG91" i="1"/>
  <c r="BG24" i="1"/>
  <c r="BG63" i="1"/>
  <c r="BG25" i="1"/>
  <c r="BG87" i="1"/>
  <c r="BG96" i="1"/>
  <c r="BG64" i="1"/>
  <c r="BG67" i="1"/>
  <c r="BG61" i="1"/>
  <c r="BG93" i="1"/>
  <c r="BG57" i="1"/>
  <c r="BG33" i="1"/>
  <c r="BG107" i="1"/>
  <c r="BG72" i="1"/>
  <c r="BG62" i="1"/>
  <c r="BG38" i="1"/>
  <c r="BG101" i="1"/>
  <c r="BG97" i="1"/>
  <c r="BG14" i="1"/>
  <c r="BG55" i="1"/>
  <c r="BG82" i="1"/>
  <c r="BG34" i="1"/>
  <c r="BG42" i="1"/>
  <c r="BG56" i="1"/>
  <c r="BG104" i="1"/>
  <c r="BG73" i="1"/>
  <c r="BG58" i="1"/>
  <c r="BG40" i="1"/>
  <c r="BG18" i="1"/>
  <c r="BG84" i="1"/>
  <c r="BG105" i="1"/>
  <c r="BG88" i="1"/>
  <c r="BG75" i="1"/>
  <c r="BG54" i="1"/>
  <c r="BG30" i="1"/>
  <c r="BG98" i="1"/>
  <c r="BG83" i="1"/>
  <c r="BG45" i="1"/>
  <c r="BG70" i="1"/>
  <c r="Z21" i="14"/>
  <c r="AD32" i="14"/>
  <c r="Z5" i="14"/>
  <c r="Z46" i="14"/>
  <c r="AA46" i="14"/>
  <c r="AA19" i="14"/>
  <c r="Z16" i="14"/>
  <c r="D8" i="11" s="1"/>
  <c r="AD16" i="14"/>
  <c r="H8" i="11" s="1"/>
  <c r="C8" i="11"/>
  <c r="AA16" i="14"/>
  <c r="E8" i="11" s="1"/>
  <c r="AA39" i="14"/>
  <c r="E22" i="11" s="1"/>
  <c r="AD39" i="14"/>
  <c r="H22" i="11" s="1"/>
  <c r="C22" i="11"/>
  <c r="Z39" i="14"/>
  <c r="D22" i="11" s="1"/>
  <c r="Z22" i="14"/>
  <c r="D11" i="11" s="1"/>
  <c r="C11" i="11"/>
  <c r="AA22" i="14"/>
  <c r="E11" i="11" s="1"/>
  <c r="AD22" i="14"/>
  <c r="H11" i="11" s="1"/>
  <c r="Z52" i="14"/>
  <c r="D31" i="11" s="1"/>
  <c r="AD52" i="14"/>
  <c r="H31" i="11" s="1"/>
  <c r="AA52" i="14"/>
  <c r="E31" i="11" s="1"/>
  <c r="Z20" i="14"/>
  <c r="D10" i="11" s="1"/>
  <c r="AA20" i="14"/>
  <c r="E10" i="11" s="1"/>
  <c r="C10" i="11"/>
  <c r="AD20" i="14"/>
  <c r="H10" i="11" s="1"/>
  <c r="AA43" i="14"/>
  <c r="E24" i="11" s="1"/>
  <c r="AD43" i="14"/>
  <c r="H24" i="11" s="1"/>
  <c r="Z43" i="14"/>
  <c r="D24" i="11" s="1"/>
  <c r="C24" i="11"/>
  <c r="Z33" i="14"/>
  <c r="D19" i="11" s="1"/>
  <c r="AD33" i="14"/>
  <c r="H19" i="11" s="1"/>
  <c r="AA33" i="14"/>
  <c r="E19" i="11" s="1"/>
  <c r="C19" i="11"/>
  <c r="Z50" i="14"/>
  <c r="D30" i="11" s="1"/>
  <c r="AD50" i="14"/>
  <c r="H30" i="11" s="1"/>
  <c r="AA50" i="14"/>
  <c r="E30" i="11" s="1"/>
  <c r="Z8" i="14"/>
  <c r="D4" i="11" s="1"/>
  <c r="AD8" i="14"/>
  <c r="H4" i="11" s="1"/>
  <c r="AA8" i="14"/>
  <c r="E4" i="11" s="1"/>
  <c r="C4" i="11"/>
  <c r="AD31" i="14"/>
  <c r="H18" i="11" s="1"/>
  <c r="C18" i="11"/>
  <c r="Z31" i="14"/>
  <c r="D18" i="11" s="1"/>
  <c r="AA31" i="14"/>
  <c r="E18" i="11" s="1"/>
  <c r="Z10" i="14"/>
  <c r="D5" i="11" s="1"/>
  <c r="AD10" i="14"/>
  <c r="H5" i="11" s="1"/>
  <c r="AA10" i="14"/>
  <c r="E5" i="11" s="1"/>
  <c r="C5" i="11"/>
  <c r="Z41" i="14"/>
  <c r="D23" i="11" s="1"/>
  <c r="C23" i="11"/>
  <c r="AD41" i="14"/>
  <c r="H23" i="11" s="1"/>
  <c r="AA41" i="14"/>
  <c r="E23" i="11" s="1"/>
  <c r="AA54" i="14"/>
  <c r="E32" i="11" s="1"/>
  <c r="AD54" i="14"/>
  <c r="H32" i="11" s="1"/>
  <c r="Z54" i="14"/>
  <c r="D32" i="11" s="1"/>
  <c r="Z12" i="14"/>
  <c r="D6" i="11" s="1"/>
  <c r="AD12" i="14"/>
  <c r="H6" i="11" s="1"/>
  <c r="AA12" i="14"/>
  <c r="E6" i="11" s="1"/>
  <c r="C6" i="11"/>
  <c r="AA35" i="14"/>
  <c r="E20" i="11" s="1"/>
  <c r="AD35" i="14"/>
  <c r="H20" i="11" s="1"/>
  <c r="Z35" i="14"/>
  <c r="D20" i="11" s="1"/>
  <c r="C20" i="11"/>
  <c r="Z18" i="14"/>
  <c r="D9" i="11" s="1"/>
  <c r="C9" i="11"/>
  <c r="AA18" i="14"/>
  <c r="E9" i="11" s="1"/>
  <c r="AD18" i="14"/>
  <c r="H9" i="11" s="1"/>
  <c r="Z45" i="14"/>
  <c r="D25" i="11" s="1"/>
  <c r="AA45" i="14"/>
  <c r="E25" i="11" s="1"/>
  <c r="AD45" i="14"/>
  <c r="H25" i="11" s="1"/>
  <c r="C25" i="11"/>
  <c r="AD55" i="14"/>
  <c r="Z55" i="14"/>
  <c r="AA55" i="14"/>
  <c r="AD53" i="14"/>
  <c r="AA53" i="14"/>
  <c r="Z53" i="14"/>
  <c r="AD51" i="14"/>
  <c r="Z51" i="14"/>
  <c r="AA51" i="14"/>
  <c r="AA40" i="14"/>
  <c r="Z32" i="14"/>
  <c r="AA5" i="14"/>
  <c r="AD21" i="14"/>
  <c r="Z13" i="14"/>
  <c r="Z11" i="14"/>
  <c r="AD13" i="14"/>
  <c r="AA11" i="14"/>
  <c r="Z30" i="14"/>
  <c r="Z17" i="14"/>
  <c r="AA30" i="14"/>
  <c r="AA17" i="14"/>
  <c r="AA23" i="14"/>
  <c r="AD40" i="14"/>
  <c r="AA7" i="14"/>
  <c r="Z42" i="14"/>
  <c r="Z38" i="14"/>
  <c r="AA38" i="14"/>
  <c r="AI4" i="14"/>
  <c r="M2" i="11" s="1"/>
  <c r="AA42" i="14"/>
  <c r="Z15" i="14"/>
  <c r="Z23" i="14"/>
  <c r="Z6" i="14"/>
  <c r="D3" i="11" s="1"/>
  <c r="AA6" i="14"/>
  <c r="E3" i="11" s="1"/>
  <c r="C3" i="11"/>
  <c r="AD6" i="14"/>
  <c r="H3" i="11" s="1"/>
  <c r="Z29" i="14"/>
  <c r="D17" i="11" s="1"/>
  <c r="C17" i="11"/>
  <c r="AA29" i="14"/>
  <c r="E17" i="11" s="1"/>
  <c r="AD29" i="14"/>
  <c r="H17" i="11" s="1"/>
  <c r="AJ29" i="14"/>
  <c r="N17" i="11" s="1"/>
  <c r="AH29" i="14"/>
  <c r="L17" i="11" s="1"/>
  <c r="AI29" i="14"/>
  <c r="M17" i="11" s="1"/>
  <c r="Z37" i="14"/>
  <c r="D21" i="11" s="1"/>
  <c r="AA37" i="14"/>
  <c r="E21" i="11" s="1"/>
  <c r="C21" i="11"/>
  <c r="AD37" i="14"/>
  <c r="H21" i="11" s="1"/>
  <c r="Z14" i="14"/>
  <c r="D7" i="11" s="1"/>
  <c r="AA14" i="14"/>
  <c r="E7" i="11" s="1"/>
  <c r="AD14" i="14"/>
  <c r="H7" i="11" s="1"/>
  <c r="C7" i="11"/>
  <c r="AH4" i="14"/>
  <c r="L2" i="11" s="1"/>
  <c r="AD4" i="14"/>
  <c r="H2" i="11" s="1"/>
  <c r="AA4" i="14"/>
  <c r="E2" i="11" s="1"/>
  <c r="C2" i="11"/>
  <c r="T2" i="11" s="1"/>
  <c r="Z4" i="14"/>
  <c r="D2" i="11" s="1"/>
  <c r="AA27" i="14"/>
  <c r="E16" i="11" s="1"/>
  <c r="Z27" i="14"/>
  <c r="D16" i="11" s="1"/>
  <c r="AD27" i="14"/>
  <c r="H16" i="11" s="1"/>
  <c r="C16" i="11"/>
  <c r="A7" i="8"/>
  <c r="AJ4" i="14"/>
  <c r="N2" i="11" s="1"/>
  <c r="A14" i="8"/>
  <c r="AI27" i="14"/>
  <c r="M16" i="11" s="1"/>
  <c r="A3" i="8"/>
  <c r="I3" i="8"/>
  <c r="AG43" i="14"/>
  <c r="K24" i="11" s="1"/>
  <c r="AG33" i="14"/>
  <c r="K19" i="11" s="1"/>
  <c r="AG31" i="14"/>
  <c r="K18" i="11" s="1"/>
  <c r="AG20" i="14"/>
  <c r="K10" i="11" s="1"/>
  <c r="AG4" i="14"/>
  <c r="K2" i="11" s="1"/>
  <c r="AG27" i="14"/>
  <c r="K16" i="11" s="1"/>
  <c r="AG14" i="14"/>
  <c r="K7" i="11" s="1"/>
  <c r="AG12" i="14"/>
  <c r="K6" i="11" s="1"/>
  <c r="AG22" i="14"/>
  <c r="K11" i="11" s="1"/>
  <c r="AG6" i="14"/>
  <c r="K3" i="11" s="1"/>
  <c r="AG41" i="14"/>
  <c r="K23" i="11" s="1"/>
  <c r="AG39" i="14"/>
  <c r="K22" i="11" s="1"/>
  <c r="AG37" i="14"/>
  <c r="K21" i="11" s="1"/>
  <c r="AG29" i="14"/>
  <c r="K17" i="11" s="1"/>
  <c r="AG35" i="14"/>
  <c r="K20" i="11" s="1"/>
  <c r="AG18" i="14"/>
  <c r="K9" i="11" s="1"/>
  <c r="AG16" i="14"/>
  <c r="K8" i="11" s="1"/>
  <c r="AG10" i="14"/>
  <c r="K5" i="11" s="1"/>
  <c r="AG8" i="14"/>
  <c r="K4" i="11" s="1"/>
  <c r="AG45" i="14"/>
  <c r="K25" i="11" s="1"/>
  <c r="A11" i="8"/>
  <c r="A2" i="8"/>
  <c r="A16" i="8"/>
  <c r="A10" i="8"/>
  <c r="A6" i="8"/>
  <c r="T16" i="11" l="1"/>
  <c r="T3" i="11"/>
  <c r="Q1" i="8"/>
</calcChain>
</file>

<file path=xl/sharedStrings.xml><?xml version="1.0" encoding="utf-8"?>
<sst xmlns="http://schemas.openxmlformats.org/spreadsheetml/2006/main" count="1365" uniqueCount="342">
  <si>
    <t>郡市名</t>
    <rPh sb="0" eb="2">
      <t>グンシ</t>
    </rPh>
    <rPh sb="2" eb="3">
      <t>メイ</t>
    </rPh>
    <phoneticPr fontId="2"/>
  </si>
  <si>
    <t>略称</t>
    <rPh sb="0" eb="2">
      <t>リャクショウ</t>
    </rPh>
    <phoneticPr fontId="2"/>
  </si>
  <si>
    <r>
      <t>学校コード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申し込みには
このｺｰﾄﾞを入力</t>
    </r>
    <rPh sb="0" eb="2">
      <t>ガッコウ</t>
    </rPh>
    <rPh sb="6" eb="7">
      <t>モウ</t>
    </rPh>
    <rPh sb="8" eb="9">
      <t>コ</t>
    </rPh>
    <rPh sb="20" eb="22">
      <t>ニュウリョク</t>
    </rPh>
    <phoneticPr fontId="2"/>
  </si>
  <si>
    <t>漢字氏名</t>
    <rPh sb="0" eb="2">
      <t>カンジ</t>
    </rPh>
    <rPh sb="2" eb="3">
      <t>シ</t>
    </rPh>
    <rPh sb="3" eb="4">
      <t>メイ</t>
    </rPh>
    <phoneticPr fontId="3"/>
  </si>
  <si>
    <t>ｶﾅ氏名</t>
    <rPh sb="2" eb="4">
      <t>シメイ</t>
    </rPh>
    <phoneticPr fontId="3"/>
  </si>
  <si>
    <t>学校名</t>
    <rPh sb="0" eb="3">
      <t>ガッコウメイ</t>
    </rPh>
    <phoneticPr fontId="2"/>
  </si>
  <si>
    <t>申込記録</t>
    <rPh sb="0" eb="2">
      <t>モウシコミ</t>
    </rPh>
    <rPh sb="2" eb="4">
      <t>キロク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</si>
  <si>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</si>
  <si>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</si>
  <si>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分</t>
    <rPh sb="0" eb="1">
      <t>フン</t>
    </rPh>
    <phoneticPr fontId="3"/>
  </si>
  <si>
    <t>秒</t>
    <rPh sb="0" eb="1">
      <t>ビョウ</t>
    </rPh>
    <phoneticPr fontId="3"/>
  </si>
  <si>
    <t>1/100秒</t>
    <rPh sb="5" eb="6">
      <t>ビョウ</t>
    </rPh>
    <phoneticPr fontId="2"/>
  </si>
  <si>
    <t>種目１</t>
    <rPh sb="0" eb="1">
      <t>タネ</t>
    </rPh>
    <rPh sb="1" eb="2">
      <t>メ</t>
    </rPh>
    <phoneticPr fontId="2"/>
  </si>
  <si>
    <t>種目２</t>
    <rPh sb="0" eb="1">
      <t>タネ</t>
    </rPh>
    <rPh sb="1" eb="2">
      <t>メ</t>
    </rPh>
    <phoneticPr fontId="2"/>
  </si>
  <si>
    <t>No</t>
    <phoneticPr fontId="3"/>
  </si>
  <si>
    <t>m</t>
    <phoneticPr fontId="2"/>
  </si>
  <si>
    <t>cm</t>
    <phoneticPr fontId="2"/>
  </si>
  <si>
    <t>ｺｰﾄﾞ</t>
    <phoneticPr fontId="2"/>
  </si>
  <si>
    <t>例</t>
    <rPh sb="0" eb="1">
      <t>レイ</t>
    </rPh>
    <phoneticPr fontId="2"/>
  </si>
  <si>
    <t>あ○○○い</t>
    <phoneticPr fontId="2"/>
  </si>
  <si>
    <t>あい○○う</t>
    <phoneticPr fontId="2"/>
  </si>
  <si>
    <t>あ○○いう</t>
    <phoneticPr fontId="2"/>
  </si>
  <si>
    <t>あい○うえ</t>
    <phoneticPr fontId="2"/>
  </si>
  <si>
    <t>あいう○え</t>
    <phoneticPr fontId="2"/>
  </si>
  <si>
    <t>あいうえお</t>
    <phoneticPr fontId="2"/>
  </si>
  <si>
    <t>あいうえおか</t>
    <phoneticPr fontId="2"/>
  </si>
  <si>
    <t>※４文字以下の名前は、姓名の間にスペースを入れて５文字に合わせる。</t>
    <rPh sb="2" eb="4">
      <t>モジ</t>
    </rPh>
    <rPh sb="4" eb="6">
      <t>イカ</t>
    </rPh>
    <rPh sb="7" eb="9">
      <t>ナマエ</t>
    </rPh>
    <rPh sb="11" eb="13">
      <t>セイメイ</t>
    </rPh>
    <rPh sb="14" eb="15">
      <t>アイダ</t>
    </rPh>
    <rPh sb="21" eb="22">
      <t>イ</t>
    </rPh>
    <rPh sb="25" eb="27">
      <t>モジ</t>
    </rPh>
    <rPh sb="28" eb="29">
      <t>ア</t>
    </rPh>
    <phoneticPr fontId="2"/>
  </si>
  <si>
    <t>※５文字以上の名前は、姓名の間にスペースを入れない。</t>
    <rPh sb="2" eb="4">
      <t>モジ</t>
    </rPh>
    <rPh sb="4" eb="6">
      <t>イジョウ</t>
    </rPh>
    <rPh sb="7" eb="9">
      <t>ナマエ</t>
    </rPh>
    <rPh sb="11" eb="13">
      <t>セイメイ</t>
    </rPh>
    <rPh sb="14" eb="15">
      <t>アイダ</t>
    </rPh>
    <rPh sb="21" eb="22">
      <t>イ</t>
    </rPh>
    <phoneticPr fontId="2"/>
  </si>
  <si>
    <t>名前（漢字氏名）の入力は全角５文字分を基本としてスペースを入れてください。</t>
    <rPh sb="0" eb="2">
      <t>ナマエ</t>
    </rPh>
    <rPh sb="3" eb="5">
      <t>カンジ</t>
    </rPh>
    <rPh sb="5" eb="7">
      <t>シメイ</t>
    </rPh>
    <rPh sb="9" eb="11">
      <t>ニュウリョク</t>
    </rPh>
    <rPh sb="12" eb="14">
      <t>ゼンカク</t>
    </rPh>
    <rPh sb="15" eb="17">
      <t>モジ</t>
    </rPh>
    <rPh sb="17" eb="18">
      <t>ブン</t>
    </rPh>
    <rPh sb="19" eb="21">
      <t>キホン</t>
    </rPh>
    <rPh sb="29" eb="30">
      <t>イ</t>
    </rPh>
    <phoneticPr fontId="2"/>
  </si>
  <si>
    <t>名前（ｶﾅ氏名）は、半角カタカナで入力してください。（カーソルを合わせると自動的に半角カタカナモードになります）</t>
    <rPh sb="0" eb="2">
      <t>ナマエ</t>
    </rPh>
    <rPh sb="5" eb="7">
      <t>シメイ</t>
    </rPh>
    <rPh sb="10" eb="12">
      <t>ハンカク</t>
    </rPh>
    <rPh sb="17" eb="19">
      <t>ニュウリョク</t>
    </rPh>
    <rPh sb="32" eb="33">
      <t>ア</t>
    </rPh>
    <rPh sb="37" eb="40">
      <t>ジドウテキ</t>
    </rPh>
    <rPh sb="41" eb="43">
      <t>ハンカク</t>
    </rPh>
    <phoneticPr fontId="2"/>
  </si>
  <si>
    <t>文字数にかかわらず、姓と名の間に半角スペースを入れてください。</t>
    <rPh sb="0" eb="3">
      <t>モジスウ</t>
    </rPh>
    <rPh sb="10" eb="11">
      <t>セイ</t>
    </rPh>
    <rPh sb="12" eb="13">
      <t>メイ</t>
    </rPh>
    <rPh sb="14" eb="15">
      <t>アイダ</t>
    </rPh>
    <rPh sb="16" eb="18">
      <t>ハンカク</t>
    </rPh>
    <rPh sb="23" eb="24">
      <t>イ</t>
    </rPh>
    <phoneticPr fontId="2"/>
  </si>
  <si>
    <t>　（○は全角スペース）</t>
    <rPh sb="4" eb="6">
      <t>ゼンカク</t>
    </rPh>
    <phoneticPr fontId="2"/>
  </si>
  <si>
    <t>ｱｲｳｴ*ｵｶ</t>
    <phoneticPr fontId="2"/>
  </si>
  <si>
    <t>ｱｲ*ｳｴｵ</t>
    <phoneticPr fontId="2"/>
  </si>
  <si>
    <t>　（*は半角スペース）</t>
    <rPh sb="4" eb="6">
      <t>ハンカク</t>
    </rPh>
    <phoneticPr fontId="2"/>
  </si>
  <si>
    <t>学校名は自動的に表示されます。</t>
    <rPh sb="0" eb="3">
      <t>ガッコウメイ</t>
    </rPh>
    <rPh sb="4" eb="7">
      <t>ジドウテキ</t>
    </rPh>
    <rPh sb="8" eb="10">
      <t>ヒョウジ</t>
    </rPh>
    <phoneticPr fontId="2"/>
  </si>
  <si>
    <t>種目はセルの右側に出る▼を押して表示されるリストから選択してください。</t>
    <rPh sb="0" eb="2">
      <t>シュモク</t>
    </rPh>
    <rPh sb="6" eb="8">
      <t>ミギガワ</t>
    </rPh>
    <rPh sb="9" eb="10">
      <t>デ</t>
    </rPh>
    <rPh sb="13" eb="14">
      <t>オ</t>
    </rPh>
    <rPh sb="16" eb="18">
      <t>ヒョウジ</t>
    </rPh>
    <rPh sb="26" eb="28">
      <t>センタク</t>
    </rPh>
    <phoneticPr fontId="2"/>
  </si>
  <si>
    <t>記録は１マス（セル）に一桁ずつの数を入力してください。</t>
    <rPh sb="0" eb="2">
      <t>キロク</t>
    </rPh>
    <rPh sb="11" eb="12">
      <t>ヒト</t>
    </rPh>
    <rPh sb="12" eb="13">
      <t>ケタ</t>
    </rPh>
    <rPh sb="16" eb="17">
      <t>カズ</t>
    </rPh>
    <rPh sb="18" eb="20">
      <t>ニュウリョク</t>
    </rPh>
    <phoneticPr fontId="2"/>
  </si>
  <si>
    <t>№</t>
  </si>
  <si>
    <t>ﾖﾐｶﾞﾅ</t>
  </si>
  <si>
    <t>男</t>
    <rPh sb="0" eb="1">
      <t>ダン</t>
    </rPh>
    <phoneticPr fontId="2"/>
  </si>
  <si>
    <t>女</t>
    <rPh sb="0" eb="1">
      <t>ジョ</t>
    </rPh>
    <phoneticPr fontId="2"/>
  </si>
  <si>
    <t>チーム名</t>
    <rPh sb="3" eb="4">
      <t>メイ</t>
    </rPh>
    <phoneticPr fontId="2"/>
  </si>
  <si>
    <t>№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</si>
  <si>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</si>
  <si>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</si>
  <si>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</si>
  <si>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</si>
  <si>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</si>
  <si>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</si>
  <si>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DB</t>
  </si>
  <si>
    <t>ZK</t>
  </si>
  <si>
    <t>N1</t>
  </si>
  <si>
    <t>N2</t>
  </si>
  <si>
    <t>TM</t>
  </si>
  <si>
    <t>S1</t>
  </si>
  <si>
    <t>S2</t>
  </si>
  <si>
    <t>S3</t>
  </si>
  <si>
    <t>S4</t>
  </si>
  <si>
    <t>男子</t>
    <rPh sb="0" eb="2">
      <t>ダンシ</t>
    </rPh>
    <phoneticPr fontId="2"/>
  </si>
  <si>
    <t>クラブ名</t>
    <rPh sb="3" eb="4">
      <t>メイ</t>
    </rPh>
    <phoneticPr fontId="2"/>
  </si>
  <si>
    <t>園</t>
    <rPh sb="0" eb="1">
      <t>エン</t>
    </rPh>
    <phoneticPr fontId="2"/>
  </si>
  <si>
    <t>コード</t>
    <phoneticPr fontId="3"/>
  </si>
  <si>
    <t>選手の学校を一覧表から探して、学校コードを入力してください。</t>
    <rPh sb="0" eb="2">
      <t>センシュ</t>
    </rPh>
    <rPh sb="3" eb="5">
      <t>ガッコウ</t>
    </rPh>
    <rPh sb="6" eb="9">
      <t>イチランヒョウ</t>
    </rPh>
    <rPh sb="11" eb="12">
      <t>サガ</t>
    </rPh>
    <rPh sb="15" eb="17">
      <t>ガッコウ</t>
    </rPh>
    <rPh sb="21" eb="23">
      <t>ニュウリョク</t>
    </rPh>
    <phoneticPr fontId="2"/>
  </si>
  <si>
    <t>１　クラブ名の入力</t>
    <rPh sb="5" eb="6">
      <t>メイ</t>
    </rPh>
    <rPh sb="7" eb="9">
      <t>ニュウリョク</t>
    </rPh>
    <phoneticPr fontId="2"/>
  </si>
  <si>
    <t>２　名前（漢字氏名）の入力</t>
    <rPh sb="2" eb="4">
      <t>ナマエ</t>
    </rPh>
    <rPh sb="5" eb="7">
      <t>カンジ</t>
    </rPh>
    <rPh sb="7" eb="9">
      <t>シメイ</t>
    </rPh>
    <rPh sb="11" eb="13">
      <t>ニュウリョク</t>
    </rPh>
    <phoneticPr fontId="2"/>
  </si>
  <si>
    <t>３　名前（ｶﾅ氏名）の入力</t>
    <rPh sb="2" eb="4">
      <t>ナマエ</t>
    </rPh>
    <rPh sb="7" eb="9">
      <t>シメイ</t>
    </rPh>
    <rPh sb="11" eb="13">
      <t>ニュウリョク</t>
    </rPh>
    <phoneticPr fontId="2"/>
  </si>
  <si>
    <t>４　学年、性別の入力</t>
    <rPh sb="2" eb="4">
      <t>ガクネン</t>
    </rPh>
    <rPh sb="5" eb="7">
      <t>セイベツ</t>
    </rPh>
    <rPh sb="8" eb="10">
      <t>ニュウリョク</t>
    </rPh>
    <phoneticPr fontId="2"/>
  </si>
  <si>
    <t>共通コード</t>
    <rPh sb="0" eb="2">
      <t>キョウツウ</t>
    </rPh>
    <phoneticPr fontId="2"/>
  </si>
  <si>
    <t>中学生：2001、未就学児：3001、県外小学生：4001</t>
    <rPh sb="0" eb="3">
      <t>チュウガクセイ</t>
    </rPh>
    <rPh sb="9" eb="13">
      <t>ミシュウガクジ</t>
    </rPh>
    <rPh sb="19" eb="21">
      <t>ケンガイ</t>
    </rPh>
    <rPh sb="21" eb="24">
      <t>ショウガクセイ</t>
    </rPh>
    <phoneticPr fontId="2"/>
  </si>
  <si>
    <t>カーソルをセルにあわせ、表示されるリストの中から選択してください。</t>
    <rPh sb="12" eb="14">
      <t>ヒョウジ</t>
    </rPh>
    <rPh sb="21" eb="22">
      <t>ナカ</t>
    </rPh>
    <rPh sb="24" eb="26">
      <t>センタク</t>
    </rPh>
    <phoneticPr fontId="2"/>
  </si>
  <si>
    <t>学年ｺｰﾄﾞ</t>
    <rPh sb="0" eb="2">
      <t>ガクネン</t>
    </rPh>
    <phoneticPr fontId="2"/>
  </si>
  <si>
    <t>性別ｺｰﾄﾞ</t>
    <rPh sb="0" eb="2">
      <t>セイベツ</t>
    </rPh>
    <phoneticPr fontId="2"/>
  </si>
  <si>
    <t>クラブ</t>
    <phoneticPr fontId="2"/>
  </si>
  <si>
    <t>ｸﾗﾌﾞｺｰﾄﾞ(KC)</t>
    <phoneticPr fontId="2"/>
  </si>
  <si>
    <t>種目</t>
    <rPh sb="0" eb="2">
      <t>シュモク</t>
    </rPh>
    <phoneticPr fontId="2"/>
  </si>
  <si>
    <t>種目ｺｰﾄﾞ</t>
    <rPh sb="0" eb="2">
      <t>シュモク</t>
    </rPh>
    <phoneticPr fontId="2"/>
  </si>
  <si>
    <t>ｸﾗﾌﾞｺｰﾄﾞ</t>
    <phoneticPr fontId="2"/>
  </si>
  <si>
    <t>ｸﾗﾌﾞDB</t>
    <phoneticPr fontId="2"/>
  </si>
  <si>
    <t>氏名</t>
    <rPh sb="0" eb="2">
      <t>シメイ</t>
    </rPh>
    <phoneticPr fontId="2"/>
  </si>
  <si>
    <t>性別ｺｰﾄﾞ</t>
    <rPh sb="0" eb="2">
      <t>セイベツ</t>
    </rPh>
    <phoneticPr fontId="2"/>
  </si>
  <si>
    <t>選手No.</t>
    <rPh sb="0" eb="2">
      <t>センシュ</t>
    </rPh>
    <phoneticPr fontId="2"/>
  </si>
  <si>
    <t>選手DB</t>
    <rPh sb="0" eb="2">
      <t>センシュ</t>
    </rPh>
    <phoneticPr fontId="2"/>
  </si>
  <si>
    <t>学年ｺｰﾄﾞ</t>
    <rPh sb="0" eb="2">
      <t>ガクネン</t>
    </rPh>
    <phoneticPr fontId="2"/>
  </si>
  <si>
    <t>MC</t>
  </si>
  <si>
    <t>MC</t>
    <phoneticPr fontId="2"/>
  </si>
  <si>
    <t>KC</t>
  </si>
  <si>
    <t>KC</t>
    <phoneticPr fontId="2"/>
  </si>
  <si>
    <t>種目1ｺｰﾄﾞ</t>
    <rPh sb="0" eb="2">
      <t>シュモク</t>
    </rPh>
    <phoneticPr fontId="2"/>
  </si>
  <si>
    <t>種目2ｺｰﾄﾞ</t>
    <rPh sb="0" eb="2">
      <t>シュモク</t>
    </rPh>
    <phoneticPr fontId="2"/>
  </si>
  <si>
    <t>S1</t>
    <phoneticPr fontId="2"/>
  </si>
  <si>
    <t>S2</t>
    <phoneticPr fontId="2"/>
  </si>
  <si>
    <t>SX</t>
  </si>
  <si>
    <t>TL</t>
  </si>
  <si>
    <t>WT</t>
  </si>
  <si>
    <t>中学生、未就学児、県外小学校在籍児童については、共通コードを入力しておき、備考欄に校園名を入力しておいてください。</t>
    <rPh sb="0" eb="3">
      <t>チュウガクセイ</t>
    </rPh>
    <rPh sb="4" eb="8">
      <t>ミシュウガクジ</t>
    </rPh>
    <rPh sb="9" eb="11">
      <t>ケンガイ</t>
    </rPh>
    <rPh sb="11" eb="14">
      <t>ショウガッコウ</t>
    </rPh>
    <rPh sb="14" eb="16">
      <t>ザイセキ</t>
    </rPh>
    <rPh sb="16" eb="18">
      <t>ジドウ</t>
    </rPh>
    <rPh sb="24" eb="26">
      <t>キョウツウ</t>
    </rPh>
    <rPh sb="30" eb="32">
      <t>ニュウリョク</t>
    </rPh>
    <rPh sb="37" eb="40">
      <t>ビコウラン</t>
    </rPh>
    <rPh sb="41" eb="42">
      <t>コウ</t>
    </rPh>
    <rPh sb="42" eb="43">
      <t>エン</t>
    </rPh>
    <rPh sb="43" eb="44">
      <t>メイ</t>
    </rPh>
    <rPh sb="45" eb="47">
      <t>ニュウリョク</t>
    </rPh>
    <phoneticPr fontId="2"/>
  </si>
  <si>
    <t>プログラム編成時に学校コードを割り振ります。</t>
    <rPh sb="5" eb="7">
      <t>ヘンセイ</t>
    </rPh>
    <rPh sb="7" eb="8">
      <t>ジ</t>
    </rPh>
    <rPh sb="9" eb="11">
      <t>ガッコウ</t>
    </rPh>
    <rPh sb="15" eb="16">
      <t>ワ</t>
    </rPh>
    <rPh sb="17" eb="18">
      <t>フ</t>
    </rPh>
    <phoneticPr fontId="2"/>
  </si>
  <si>
    <t>６　種目名の入力</t>
    <rPh sb="2" eb="4">
      <t>シュモク</t>
    </rPh>
    <rPh sb="4" eb="5">
      <t>メイ</t>
    </rPh>
    <rPh sb="6" eb="8">
      <t>ニュウリョク</t>
    </rPh>
    <phoneticPr fontId="2"/>
  </si>
  <si>
    <t>７　申し込み記録の入力</t>
    <rPh sb="2" eb="3">
      <t>モウ</t>
    </rPh>
    <rPh sb="4" eb="5">
      <t>コ</t>
    </rPh>
    <rPh sb="6" eb="8">
      <t>キロク</t>
    </rPh>
    <rPh sb="9" eb="11">
      <t>ニュウリョク</t>
    </rPh>
    <phoneticPr fontId="2"/>
  </si>
  <si>
    <t>タイム</t>
    <phoneticPr fontId="2"/>
  </si>
  <si>
    <t>選手No.（上段にNo.を入力。下段に氏名が自動表示されます）</t>
    <rPh sb="0" eb="2">
      <t>センシュ</t>
    </rPh>
    <rPh sb="6" eb="8">
      <t>ジョウダン</t>
    </rPh>
    <rPh sb="13" eb="15">
      <t>ニュウリョク</t>
    </rPh>
    <rPh sb="16" eb="18">
      <t>カダン</t>
    </rPh>
    <rPh sb="19" eb="21">
      <t>シメイ</t>
    </rPh>
    <rPh sb="22" eb="24">
      <t>ジドウ</t>
    </rPh>
    <rPh sb="24" eb="26">
      <t>ヒョウジ</t>
    </rPh>
    <phoneticPr fontId="2"/>
  </si>
  <si>
    <t>KM</t>
  </si>
  <si>
    <t>LN</t>
  </si>
  <si>
    <t>S5</t>
  </si>
  <si>
    <t>S6</t>
  </si>
  <si>
    <t>S7</t>
  </si>
  <si>
    <t>S8</t>
  </si>
  <si>
    <t>種別</t>
    <rPh sb="0" eb="2">
      <t>シュベツ</t>
    </rPh>
    <phoneticPr fontId="2"/>
  </si>
  <si>
    <t>女子</t>
    <rPh sb="0" eb="2">
      <t>ジョシ</t>
    </rPh>
    <phoneticPr fontId="2"/>
  </si>
  <si>
    <t>中学生は中1～中3、未就学児は園を選んでください。</t>
    <rPh sb="0" eb="3">
      <t>チュウガクセイ</t>
    </rPh>
    <rPh sb="4" eb="5">
      <t>チュウ</t>
    </rPh>
    <rPh sb="7" eb="8">
      <t>チュウ</t>
    </rPh>
    <rPh sb="10" eb="14">
      <t>ミシュウガクジ</t>
    </rPh>
    <rPh sb="15" eb="16">
      <t>エン</t>
    </rPh>
    <rPh sb="17" eb="18">
      <t>エラ</t>
    </rPh>
    <phoneticPr fontId="2"/>
  </si>
  <si>
    <t>学校・クラブ名</t>
    <rPh sb="0" eb="2">
      <t>ガッコウ</t>
    </rPh>
    <rPh sb="6" eb="7">
      <t>メイ</t>
    </rPh>
    <phoneticPr fontId="2"/>
  </si>
  <si>
    <t>コード一覧表を見る</t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</si>
  <si>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</si>
  <si>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</si>
  <si>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</si>
  <si>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</si>
  <si>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</si>
  <si>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</si>
  <si>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</si>
  <si>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</si>
  <si>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</si>
  <si>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</si>
  <si>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</si>
  <si>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</si>
  <si>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園</t>
    <rPh sb="0" eb="1">
      <t>エン</t>
    </rPh>
    <phoneticPr fontId="2"/>
  </si>
  <si>
    <t>37</t>
    <phoneticPr fontId="2"/>
  </si>
  <si>
    <t>10</t>
    <phoneticPr fontId="2"/>
  </si>
  <si>
    <t>選手５</t>
    <rPh sb="0" eb="2">
      <t>センシュ</t>
    </rPh>
    <phoneticPr fontId="2"/>
  </si>
  <si>
    <t>５　学校ｺｰﾄﾞ、学校名の入力（自動入力にしましたので、入力不要です）</t>
    <rPh sb="2" eb="4">
      <t>ガッコウ</t>
    </rPh>
    <rPh sb="9" eb="12">
      <t>ガッコウメイ</t>
    </rPh>
    <rPh sb="13" eb="15">
      <t>ニュウリョク</t>
    </rPh>
    <rPh sb="16" eb="18">
      <t>ジドウ</t>
    </rPh>
    <rPh sb="18" eb="20">
      <t>ニュウリョク</t>
    </rPh>
    <rPh sb="28" eb="30">
      <t>ニュウリョク</t>
    </rPh>
    <rPh sb="30" eb="32">
      <t>フヨウ</t>
    </rPh>
    <phoneticPr fontId="2"/>
  </si>
  <si>
    <t>iserror</t>
    <phoneticPr fontId="2"/>
  </si>
  <si>
    <t>count</t>
    <phoneticPr fontId="2"/>
  </si>
  <si>
    <t>CK1</t>
    <phoneticPr fontId="2"/>
  </si>
  <si>
    <t>CK2</t>
    <phoneticPr fontId="2"/>
  </si>
  <si>
    <t>種目３</t>
    <rPh sb="0" eb="1">
      <t>タネ</t>
    </rPh>
    <rPh sb="1" eb="2">
      <t>メ</t>
    </rPh>
    <phoneticPr fontId="2"/>
  </si>
  <si>
    <t>種目3ｺｰﾄﾞ</t>
    <rPh sb="0" eb="2">
      <t>シュモク</t>
    </rPh>
    <phoneticPr fontId="2"/>
  </si>
  <si>
    <t>S3</t>
    <phoneticPr fontId="2"/>
  </si>
  <si>
    <t>CK3</t>
    <phoneticPr fontId="2"/>
  </si>
  <si>
    <t>中</t>
    <rPh sb="0" eb="1">
      <t>チュウ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</si>
  <si>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</si>
  <si>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</si>
  <si>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</si>
  <si>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×</t>
    <phoneticPr fontId="2"/>
  </si>
  <si>
    <t>３００ｍ</t>
    <phoneticPr fontId="2"/>
  </si>
  <si>
    <t>５００ｍ</t>
    <phoneticPr fontId="2"/>
  </si>
  <si>
    <t>１００ｍ</t>
  </si>
  <si>
    <t>R002</t>
  </si>
  <si>
    <t>備考</t>
    <rPh sb="0" eb="2">
      <t>ビコウ</t>
    </rPh>
    <phoneticPr fontId="2"/>
  </si>
  <si>
    <t>07</t>
    <phoneticPr fontId="2"/>
  </si>
  <si>
    <t>08</t>
    <phoneticPr fontId="2"/>
  </si>
  <si>
    <t>09</t>
    <phoneticPr fontId="2"/>
  </si>
  <si>
    <t>12年</t>
    <rPh sb="2" eb="3">
      <t>ネン</t>
    </rPh>
    <phoneticPr fontId="2"/>
  </si>
  <si>
    <t>34年</t>
    <rPh sb="2" eb="3">
      <t>ネン</t>
    </rPh>
    <phoneticPr fontId="2"/>
  </si>
  <si>
    <t>56年</t>
    <rPh sb="2" eb="3">
      <t>ネン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</si>
  <si>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</si>
  <si>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</si>
  <si>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＊使用上の注意＊　必ずマクロを有効にしてご利用ください！</t>
    <rPh sb="1" eb="4">
      <t>シヨウジョウ</t>
    </rPh>
    <rPh sb="5" eb="7">
      <t>チュウイ</t>
    </rPh>
    <rPh sb="9" eb="10">
      <t>カナラ</t>
    </rPh>
    <rPh sb="15" eb="17">
      <t>ユウコウ</t>
    </rPh>
    <rPh sb="21" eb="23">
      <t>リヨウ</t>
    </rPh>
    <phoneticPr fontId="2"/>
  </si>
  <si>
    <t>中学年男子</t>
    <rPh sb="0" eb="3">
      <t>チュウガクネン</t>
    </rPh>
    <rPh sb="3" eb="5">
      <t>ダンシ</t>
    </rPh>
    <phoneticPr fontId="2"/>
  </si>
  <si>
    <t>中学年女子</t>
    <rPh sb="0" eb="3">
      <t>チュウガクネン</t>
    </rPh>
    <rPh sb="3" eb="5">
      <t>ジョシ</t>
    </rPh>
    <phoneticPr fontId="2"/>
  </si>
  <si>
    <t>混合</t>
    <rPh sb="0" eb="2">
      <t>コンゴウ</t>
    </rPh>
    <phoneticPr fontId="2"/>
  </si>
  <si>
    <t>群馬陸上競技協会</t>
  </si>
  <si>
    <t>高崎市陸上競技協会</t>
  </si>
  <si>
    <t>桐生市陸上競技協会</t>
  </si>
  <si>
    <t>富岡市陸上競技協会</t>
  </si>
  <si>
    <t>新田陸上競技倶楽部</t>
  </si>
  <si>
    <t>太田市陸上競技協会</t>
  </si>
  <si>
    <t>安中市陸上競技協会</t>
  </si>
  <si>
    <t>どりかむ太田</t>
  </si>
  <si>
    <t>ｽｰﾊﾟｰｱｽﾘｰﾄ玉村</t>
  </si>
  <si>
    <t>登利平ｱｽﾘｰﾄｸﾗﾌﾞ</t>
  </si>
  <si>
    <t>群馬陸協</t>
  </si>
  <si>
    <t>高崎市陸協</t>
  </si>
  <si>
    <t>吾妻榛嶺ｸﾗﾌﾞ</t>
  </si>
  <si>
    <t>碓氷ｸﾗﾌﾞ</t>
  </si>
  <si>
    <t>館林ｸﾗﾌﾞ</t>
  </si>
  <si>
    <t>渋川ｸﾗﾌﾞ</t>
  </si>
  <si>
    <t>藤岡ｸﾗﾌﾞ</t>
  </si>
  <si>
    <t>勢多ｸﾗﾌﾞ</t>
  </si>
  <si>
    <t>桐生市陸協</t>
  </si>
  <si>
    <t>利根ｸﾗﾌﾞ</t>
  </si>
  <si>
    <t>沼田ｸﾗﾌﾞ</t>
  </si>
  <si>
    <t>富岡市陸協</t>
  </si>
  <si>
    <t>伊勢崎ｸﾗﾌﾞ</t>
  </si>
  <si>
    <t>新田倶楽部</t>
  </si>
  <si>
    <t>上州ｱｽﾘｰﾄｸﾗﾌﾞ</t>
  </si>
  <si>
    <t>太田市陸協</t>
  </si>
  <si>
    <t>安中市陸協</t>
  </si>
  <si>
    <t>境ｸﾗﾌﾞ</t>
  </si>
  <si>
    <t>たちばなR.C</t>
  </si>
  <si>
    <t>ｱﾗﾏｷｯｽﾞ</t>
  </si>
  <si>
    <t>群馬県内クラブ一覧表</t>
    <rPh sb="0" eb="2">
      <t>グンマ</t>
    </rPh>
    <rPh sb="2" eb="4">
      <t>ケンナイ</t>
    </rPh>
    <rPh sb="7" eb="10">
      <t>イチランヒョウ</t>
    </rPh>
    <phoneticPr fontId="3"/>
  </si>
  <si>
    <t>審判員については、直接清水先生までメール等で連絡してください。</t>
    <rPh sb="0" eb="3">
      <t>シンパンイン</t>
    </rPh>
    <rPh sb="9" eb="11">
      <t>チョクセツ</t>
    </rPh>
    <rPh sb="11" eb="15">
      <t>シミズセンセイ</t>
    </rPh>
    <rPh sb="20" eb="21">
      <t>トウ</t>
    </rPh>
    <rPh sb="22" eb="24">
      <t>レンラク</t>
    </rPh>
    <phoneticPr fontId="2"/>
  </si>
  <si>
    <t>実参加人数</t>
    <rPh sb="0" eb="1">
      <t>ジツ</t>
    </rPh>
    <rPh sb="1" eb="3">
      <t>サンカ</t>
    </rPh>
    <rPh sb="3" eb="5">
      <t>ニンズウ</t>
    </rPh>
    <phoneticPr fontId="2"/>
  </si>
  <si>
    <t>参加費用</t>
    <rPh sb="0" eb="2">
      <t>サンカ</t>
    </rPh>
    <rPh sb="2" eb="4">
      <t>ヒヨウ</t>
    </rPh>
    <phoneticPr fontId="2"/>
  </si>
  <si>
    <t>５０ｍ</t>
  </si>
  <si>
    <t>８００ｍ</t>
  </si>
  <si>
    <t/>
  </si>
  <si>
    <t>参加チーム数</t>
    <rPh sb="0" eb="2">
      <t>サンカ</t>
    </rPh>
    <rPh sb="5" eb="6">
      <t>スウ</t>
    </rPh>
    <phoneticPr fontId="2"/>
  </si>
  <si>
    <t>延べ参加個人種目数</t>
    <rPh sb="0" eb="1">
      <t>ノ</t>
    </rPh>
    <rPh sb="2" eb="4">
      <t>サンカ</t>
    </rPh>
    <rPh sb="4" eb="6">
      <t>コジン</t>
    </rPh>
    <rPh sb="6" eb="8">
      <t>シュモク</t>
    </rPh>
    <rPh sb="8" eb="9">
      <t>スウ</t>
    </rPh>
    <phoneticPr fontId="2"/>
  </si>
  <si>
    <t>リレーチーム数</t>
    <rPh sb="6" eb="7">
      <t>スウ</t>
    </rPh>
    <phoneticPr fontId="2"/>
  </si>
  <si>
    <t>プロ申込数</t>
    <rPh sb="2" eb="4">
      <t>モウシコミ</t>
    </rPh>
    <rPh sb="4" eb="5">
      <t>スウ</t>
    </rPh>
    <phoneticPr fontId="2"/>
  </si>
  <si>
    <t>リレーエントリーシート</t>
    <phoneticPr fontId="2"/>
  </si>
  <si>
    <t>碓氷陸上競技ｸﾗﾌﾞ</t>
  </si>
  <si>
    <t>館林陸上競技ｸﾗﾌﾞ</t>
  </si>
  <si>
    <t>渋川陸上競技ｸﾗﾌﾞ</t>
  </si>
  <si>
    <t>藤岡市陸上競技ｸﾗﾌﾞ</t>
  </si>
  <si>
    <t>勢多陸上競技ｸﾗﾌﾞ</t>
  </si>
  <si>
    <t>利根陸上競技ｸﾗﾌﾞ</t>
  </si>
  <si>
    <t>沼田市陸上ｸﾗﾌﾞ</t>
  </si>
  <si>
    <t>伊勢崎陸上競技ｸﾗﾌﾞ</t>
  </si>
  <si>
    <t>境陸上競技ｸﾗﾌﾞ</t>
  </si>
  <si>
    <t>ﾁｰﾑK</t>
  </si>
  <si>
    <t>ESPｱｽﾚﾁｯｸｸﾗﾌﾞ</t>
  </si>
  <si>
    <t>ESP</t>
  </si>
  <si>
    <t>金古ﾗﾝﾆﾝｸﾞｸﾗﾌﾞ</t>
  </si>
  <si>
    <t>金古RC</t>
  </si>
  <si>
    <t>SA玉村</t>
  </si>
  <si>
    <t>登利平AC</t>
  </si>
  <si>
    <t>５００ｍ</t>
  </si>
  <si>
    <t>幅跳び</t>
    <rPh sb="0" eb="2">
      <t>ハバト</t>
    </rPh>
    <phoneticPr fontId="18"/>
  </si>
  <si>
    <t>走幅跳</t>
  </si>
  <si>
    <t>園</t>
    <rPh sb="0" eb="1">
      <t>エン</t>
    </rPh>
    <phoneticPr fontId="2"/>
  </si>
  <si>
    <t>中</t>
    <rPh sb="0" eb="1">
      <t>チュウ</t>
    </rPh>
    <phoneticPr fontId="2"/>
  </si>
  <si>
    <t>手計算でお願いします</t>
    <rPh sb="0" eb="1">
      <t>テ</t>
    </rPh>
    <rPh sb="1" eb="3">
      <t>ケイサン</t>
    </rPh>
    <rPh sb="5" eb="6">
      <t>ネガ</t>
    </rPh>
    <phoneticPr fontId="2"/>
  </si>
  <si>
    <t>MJR</t>
    <phoneticPr fontId="2"/>
  </si>
  <si>
    <t>MJR</t>
  </si>
  <si>
    <t>５・６男子</t>
    <rPh sb="3" eb="5">
      <t>ダンシ</t>
    </rPh>
    <phoneticPr fontId="2"/>
  </si>
  <si>
    <t>５・６女子</t>
    <rPh sb="3" eb="5">
      <t>ジョシ</t>
    </rPh>
    <phoneticPr fontId="2"/>
  </si>
  <si>
    <t xml:space="preserve"> A</t>
    <phoneticPr fontId="2"/>
  </si>
  <si>
    <t xml:space="preserve"> B</t>
    <phoneticPr fontId="2"/>
  </si>
  <si>
    <t xml:space="preserve"> C</t>
    <phoneticPr fontId="2"/>
  </si>
  <si>
    <t xml:space="preserve"> D</t>
    <phoneticPr fontId="2"/>
  </si>
  <si>
    <t xml:space="preserve"> E</t>
    <phoneticPr fontId="2"/>
  </si>
  <si>
    <t xml:space="preserve"> 中学</t>
    <rPh sb="1" eb="3">
      <t>チュウガク</t>
    </rPh>
    <phoneticPr fontId="2"/>
  </si>
  <si>
    <t>補員1</t>
    <rPh sb="0" eb="2">
      <t>ホイン</t>
    </rPh>
    <phoneticPr fontId="2"/>
  </si>
  <si>
    <t>補員2</t>
    <rPh sb="0" eb="2">
      <t>ホイン</t>
    </rPh>
    <phoneticPr fontId="2"/>
  </si>
  <si>
    <t>おおたｽﾎﾟｰﾂ学校</t>
    <rPh sb="8" eb="10">
      <t>ガッコウ</t>
    </rPh>
    <phoneticPr fontId="2"/>
  </si>
  <si>
    <t>おおたSG</t>
    <phoneticPr fontId="2"/>
  </si>
  <si>
    <t>おおたｽﾎﾟｰﾂ学校</t>
    <rPh sb="8" eb="10">
      <t>ガッコウ</t>
    </rPh>
    <phoneticPr fontId="2"/>
  </si>
  <si>
    <t>立幅跳</t>
  </si>
  <si>
    <t>R478</t>
  </si>
  <si>
    <t>R006</t>
  </si>
  <si>
    <t>５０ｍH</t>
  </si>
  <si>
    <t>R428</t>
  </si>
  <si>
    <t>R073</t>
  </si>
  <si>
    <t>006   103</t>
  </si>
  <si>
    <t>８００ｍ男子3年</t>
  </si>
  <si>
    <t>006   104</t>
  </si>
  <si>
    <t>８００ｍ男子4年</t>
  </si>
  <si>
    <t>006   105</t>
  </si>
  <si>
    <t>８００ｍ男子5年</t>
  </si>
  <si>
    <t>006   106</t>
  </si>
  <si>
    <t>８００ｍ男子6年</t>
  </si>
  <si>
    <t>478   101</t>
  </si>
  <si>
    <t>立幅跳男子1年</t>
  </si>
  <si>
    <t>478   102</t>
  </si>
  <si>
    <t>立幅跳男子2年</t>
  </si>
  <si>
    <t>428   105</t>
  </si>
  <si>
    <t>５０ｍH男子5年</t>
  </si>
  <si>
    <t>428   106</t>
  </si>
  <si>
    <t>５０ｍH男子6年</t>
  </si>
  <si>
    <t>073   105</t>
  </si>
  <si>
    <t>走幅跳男子5年</t>
  </si>
  <si>
    <t>073   106</t>
  </si>
  <si>
    <t>走幅跳男子6年</t>
  </si>
  <si>
    <t>006   203</t>
  </si>
  <si>
    <t>８００ｍ女子3年</t>
  </si>
  <si>
    <t>006   204</t>
  </si>
  <si>
    <t>８００ｍ女子4年</t>
  </si>
  <si>
    <t>006   205</t>
  </si>
  <si>
    <t>８００ｍ女子5年</t>
  </si>
  <si>
    <t>006   206</t>
  </si>
  <si>
    <t>８００ｍ女子6年</t>
  </si>
  <si>
    <t>478   201</t>
  </si>
  <si>
    <t>立幅跳女子1年</t>
  </si>
  <si>
    <t>478   202</t>
  </si>
  <si>
    <t>立幅跳女子2年</t>
  </si>
  <si>
    <t>428   205</t>
  </si>
  <si>
    <t>５０ｍH女子5年</t>
  </si>
  <si>
    <t>428   206</t>
  </si>
  <si>
    <t>５０ｍH女子6年</t>
  </si>
  <si>
    <t>073   205</t>
  </si>
  <si>
    <t>走幅跳女子5年</t>
  </si>
  <si>
    <t>073   206</t>
  </si>
  <si>
    <t>走幅跳女子6年</t>
  </si>
  <si>
    <t>2022　第26回　みんなで走ろう　申込</t>
    <rPh sb="5" eb="6">
      <t>ダイ</t>
    </rPh>
    <rPh sb="8" eb="9">
      <t>カイ</t>
    </rPh>
    <rPh sb="14" eb="15">
      <t>ハシ</t>
    </rPh>
    <rPh sb="18" eb="20">
      <t>モウシコミ</t>
    </rPh>
    <phoneticPr fontId="2"/>
  </si>
  <si>
    <t>421   101</t>
  </si>
  <si>
    <t>５０ｍ男子1年</t>
  </si>
  <si>
    <t>421   102</t>
  </si>
  <si>
    <t>５０ｍ男子2年</t>
  </si>
  <si>
    <t>421   103</t>
  </si>
  <si>
    <t>５０ｍ男子3年</t>
  </si>
  <si>
    <t>421   104</t>
  </si>
  <si>
    <t>５０ｍ男子4年</t>
  </si>
  <si>
    <t>004   101</t>
  </si>
  <si>
    <t>３００ｍ男子1年</t>
  </si>
  <si>
    <t>004   102</t>
  </si>
  <si>
    <t>３００ｍ男子2年</t>
  </si>
  <si>
    <t>002   103</t>
  </si>
  <si>
    <t>１００ｍ男子3年</t>
  </si>
  <si>
    <t>002   104</t>
  </si>
  <si>
    <t>１００ｍ男子4年</t>
  </si>
  <si>
    <t>002   105</t>
  </si>
  <si>
    <t>１００ｍ男子5年</t>
  </si>
  <si>
    <t>002   106</t>
  </si>
  <si>
    <t>１００ｍ男子6年</t>
  </si>
  <si>
    <t>003   105</t>
  </si>
  <si>
    <t>２００ｍ男子5年</t>
  </si>
  <si>
    <t>003   106</t>
  </si>
  <si>
    <t>２００ｍ男子6年</t>
  </si>
  <si>
    <t>601   100</t>
  </si>
  <si>
    <t>４×１００ｍ男子小学共通</t>
  </si>
  <si>
    <t>421   201</t>
  </si>
  <si>
    <t>５０ｍ女子1年</t>
  </si>
  <si>
    <t>421   202</t>
  </si>
  <si>
    <t>５０ｍ女子2年</t>
  </si>
  <si>
    <t>421   203</t>
  </si>
  <si>
    <t>５０ｍ女子3年</t>
  </si>
  <si>
    <t>421   204</t>
  </si>
  <si>
    <t>５０ｍ女子4年</t>
  </si>
  <si>
    <t>004   201</t>
  </si>
  <si>
    <t>３００ｍ女子1年</t>
  </si>
  <si>
    <t>004   202</t>
  </si>
  <si>
    <t>３００ｍ女子2年</t>
  </si>
  <si>
    <t>002   203</t>
  </si>
  <si>
    <t>１００ｍ女子3年</t>
  </si>
  <si>
    <t>002   204</t>
  </si>
  <si>
    <t>１００ｍ女子4年</t>
  </si>
  <si>
    <t>002   205</t>
  </si>
  <si>
    <t>１００ｍ女子5年</t>
  </si>
  <si>
    <t>002   206</t>
  </si>
  <si>
    <t>１００ｍ女子6年</t>
  </si>
  <si>
    <t>003   205</t>
  </si>
  <si>
    <t>２００ｍ女子5年</t>
  </si>
  <si>
    <t>003   206</t>
  </si>
  <si>
    <t>２００ｍ女子6年</t>
  </si>
  <si>
    <t>601   200</t>
  </si>
  <si>
    <t>４×１００ｍ女子小学共通</t>
  </si>
  <si>
    <t>３００ｍ</t>
  </si>
  <si>
    <t>２００ｍ</t>
  </si>
  <si>
    <t>R421</t>
  </si>
  <si>
    <t>R004</t>
  </si>
  <si>
    <t>R003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</si>
</sst>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人&quot;"/>
    <numFmt numFmtId="177" formatCode="General&quot;種目&quot;"/>
    <numFmt numFmtId="178" formatCode="General&quot;円&quot;"/>
    <numFmt numFmtId="179" formatCode="0&quot;冊&quot;"/>
  </numFmts>
  <fonts count="22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i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rgb="FFFFFF00"/>
      <name val="ＭＳ Ｐゴシック"/>
      <family val="3"/>
      <charset val="128"/>
    </font>
    <font>
      <sz val="11"/>
      <color rgb="FFFFFF00"/>
      <name val="ＭＳ ゴシック"/>
      <family val="3"/>
      <charset val="128"/>
    </font>
    <font>
      <sz val="11"/>
      <color rgb="FFFFFF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lightUp">
        <fgColor indexed="42"/>
      </patternFill>
    </fill>
    <fill>
      <patternFill patternType="lightDown">
        <fgColor indexed="41"/>
      </patternFill>
    </fill>
    <fill>
      <patternFill patternType="solid">
        <fgColor indexed="26"/>
        <bgColor indexed="44"/>
      </patternFill>
    </fill>
    <fill>
      <patternFill patternType="lightGray">
        <fgColor indexed="43"/>
      </patternFill>
    </fill>
    <fill>
      <patternFill patternType="lightGrid">
        <fgColor rgb="FFECF2F8"/>
      </patternFill>
    </fill>
    <fill>
      <patternFill patternType="lightUp">
        <fgColor theme="4" tint="0.79998168889431442"/>
        <bgColor indexed="65"/>
      </patternFill>
    </fill>
    <fill>
      <patternFill patternType="gray125">
        <fgColor rgb="FFFFFF00"/>
      </patternFill>
    </fill>
    <fill>
      <patternFill patternType="lightTrellis">
        <fgColor rgb="FFFFFF00"/>
      </patternFill>
    </fill>
    <fill>
      <patternFill patternType="lightUp">
        <f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 diagonalUp="1">
      <left style="thin">
        <color indexed="22"/>
      </left>
      <right/>
      <top style="thin">
        <color indexed="22"/>
      </top>
      <bottom style="thin">
        <color indexed="22"/>
      </bottom>
      <diagonal style="thin">
        <color indexed="22"/>
      </diagonal>
    </border>
    <border diagonalUp="1">
      <left/>
      <right style="thin">
        <color indexed="22"/>
      </right>
      <top style="thin">
        <color indexed="22"/>
      </top>
      <bottom style="thin">
        <color indexed="22"/>
      </bottom>
      <diagonal style="thin">
        <color indexed="22"/>
      </diagonal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1" fontId="6" fillId="0" borderId="0"/>
  </cellStyleXfs>
  <cellXfs count="138">
    <xf numFmtId="0" fontId="0" fillId="0" borderId="0" xfId="0">
      <alignment vertical="center"/>
    </xf>
    <xf numFmtId="1" fontId="5" fillId="0" borderId="0" xfId="2" applyFont="1"/>
    <xf numFmtId="0" fontId="1" fillId="2" borderId="0" xfId="0" applyFont="1" applyFill="1" applyProtection="1">
      <alignment vertical="center"/>
    </xf>
    <xf numFmtId="0" fontId="1" fillId="3" borderId="2" xfId="0" applyFont="1" applyFill="1" applyBorder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8" fillId="4" borderId="0" xfId="0" applyFont="1" applyFill="1">
      <alignment vertical="center"/>
    </xf>
    <xf numFmtId="0" fontId="0" fillId="4" borderId="0" xfId="0" applyFill="1">
      <alignment vertical="center"/>
    </xf>
    <xf numFmtId="0" fontId="1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10" fillId="4" borderId="0" xfId="0" applyFont="1" applyFill="1">
      <alignment vertical="center"/>
    </xf>
    <xf numFmtId="1" fontId="1" fillId="0" borderId="0" xfId="2" applyFont="1"/>
    <xf numFmtId="1" fontId="14" fillId="0" borderId="0" xfId="2" applyFont="1"/>
    <xf numFmtId="0" fontId="15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1" fillId="5" borderId="1" xfId="0" applyFont="1" applyFill="1" applyBorder="1" applyProtection="1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5" fillId="0" borderId="0" xfId="2" applyNumberFormat="1" applyFont="1"/>
    <xf numFmtId="0" fontId="1" fillId="0" borderId="1" xfId="0" applyFont="1" applyFill="1" applyBorder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quotePrefix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 applyProtection="1">
      <alignment vertical="center" shrinkToFit="1"/>
      <protection locked="0"/>
    </xf>
    <xf numFmtId="0" fontId="12" fillId="3" borderId="1" xfId="0" applyFont="1" applyFill="1" applyBorder="1" applyAlignment="1" applyProtection="1">
      <alignment horizontal="center"/>
    </xf>
    <xf numFmtId="49" fontId="0" fillId="0" borderId="0" xfId="0" applyNumberFormat="1">
      <alignment vertical="center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21" fillId="4" borderId="0" xfId="0" applyFont="1" applyFill="1">
      <alignment vertical="center"/>
    </xf>
    <xf numFmtId="0" fontId="1" fillId="5" borderId="1" xfId="0" applyFont="1" applyFill="1" applyBorder="1" applyAlignment="1" applyProtection="1">
      <alignment vertical="center" shrinkToFit="1"/>
    </xf>
    <xf numFmtId="0" fontId="17" fillId="5" borderId="1" xfId="0" applyFont="1" applyFill="1" applyBorder="1" applyAlignment="1" applyProtection="1">
      <alignment vertical="center" shrinkToFi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1" fillId="2" borderId="0" xfId="0" applyFont="1" applyFill="1" applyProtection="1">
      <alignment vertical="center"/>
      <protection locked="0"/>
    </xf>
    <xf numFmtId="0" fontId="15" fillId="0" borderId="0" xfId="0" applyFont="1" applyFill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7" borderId="19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8" borderId="11" xfId="0" applyFont="1" applyFill="1" applyBorder="1" applyAlignment="1" applyProtection="1">
      <alignment horizontal="left" vertical="center" shrinkToFit="1"/>
    </xf>
    <xf numFmtId="0" fontId="1" fillId="0" borderId="0" xfId="0" applyFont="1" applyFill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  <protection locked="0"/>
    </xf>
    <xf numFmtId="0" fontId="1" fillId="10" borderId="11" xfId="0" applyFont="1" applyFill="1" applyBorder="1" applyProtection="1">
      <alignment vertical="center"/>
      <protection locked="0"/>
    </xf>
    <xf numFmtId="0" fontId="1" fillId="11" borderId="11" xfId="0" applyFont="1" applyFill="1" applyBorder="1" applyAlignment="1" applyProtection="1">
      <alignment horizontal="center" vertical="center" shrinkToFit="1"/>
    </xf>
    <xf numFmtId="0" fontId="1" fillId="12" borderId="11" xfId="0" applyFont="1" applyFill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Protection="1">
      <alignment vertical="center"/>
      <protection locked="0"/>
    </xf>
    <xf numFmtId="0" fontId="1" fillId="13" borderId="11" xfId="0" applyFont="1" applyFill="1" applyBorder="1" applyAlignment="1" applyProtection="1">
      <alignment horizontal="center" vertical="center" shrinkToFit="1"/>
    </xf>
    <xf numFmtId="1" fontId="1" fillId="0" borderId="11" xfId="2" applyFont="1" applyBorder="1" applyAlignment="1">
      <alignment horizontal="center"/>
    </xf>
    <xf numFmtId="0" fontId="13" fillId="5" borderId="11" xfId="2" applyNumberFormat="1" applyFont="1" applyFill="1" applyBorder="1" applyAlignment="1">
      <alignment horizontal="center" wrapText="1"/>
    </xf>
    <xf numFmtId="1" fontId="5" fillId="0" borderId="11" xfId="2" applyFont="1" applyBorder="1"/>
    <xf numFmtId="1" fontId="1" fillId="0" borderId="11" xfId="2" applyFont="1" applyBorder="1"/>
    <xf numFmtId="1" fontId="5" fillId="5" borderId="11" xfId="2" applyFont="1" applyFill="1" applyBorder="1" applyAlignment="1">
      <alignment horizontal="center"/>
    </xf>
    <xf numFmtId="0" fontId="7" fillId="2" borderId="8" xfId="0" applyFont="1" applyFill="1" applyBorder="1" applyAlignment="1" applyProtection="1"/>
    <xf numFmtId="179" fontId="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Protection="1">
      <alignment vertical="center"/>
    </xf>
    <xf numFmtId="0" fontId="11" fillId="2" borderId="5" xfId="1" applyFill="1" applyBorder="1" applyAlignment="1" applyProtection="1">
      <alignment horizontal="center" vertical="center"/>
    </xf>
    <xf numFmtId="0" fontId="11" fillId="2" borderId="6" xfId="1" applyFill="1" applyBorder="1" applyAlignment="1" applyProtection="1">
      <alignment horizontal="center" vertical="center"/>
    </xf>
    <xf numFmtId="0" fontId="11" fillId="2" borderId="7" xfId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right"/>
    </xf>
    <xf numFmtId="0" fontId="1" fillId="3" borderId="12" xfId="0" applyFont="1" applyFill="1" applyBorder="1" applyAlignment="1" applyProtection="1">
      <alignment horizontal="right" shrinkToFit="1"/>
    </xf>
    <xf numFmtId="0" fontId="1" fillId="3" borderId="10" xfId="0" applyFont="1" applyFill="1" applyBorder="1" applyAlignment="1" applyProtection="1">
      <alignment horizontal="right" shrinkToFit="1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right" shrinkToFit="1"/>
    </xf>
    <xf numFmtId="0" fontId="1" fillId="3" borderId="15" xfId="0" applyFont="1" applyFill="1" applyBorder="1" applyAlignment="1" applyProtection="1">
      <alignment horizontal="right" shrinkToFi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77" fontId="1" fillId="2" borderId="6" xfId="0" applyNumberFormat="1" applyFont="1" applyFill="1" applyBorder="1" applyAlignment="1" applyProtection="1">
      <alignment horizontal="center" vertical="center" shrinkToFit="1"/>
    </xf>
    <xf numFmtId="177" fontId="1" fillId="2" borderId="7" xfId="0" applyNumberFormat="1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178" fontId="1" fillId="2" borderId="6" xfId="0" applyNumberFormat="1" applyFont="1" applyFill="1" applyBorder="1" applyAlignment="1" applyProtection="1">
      <alignment horizontal="center" vertical="center" shrinkToFit="1"/>
    </xf>
    <xf numFmtId="178" fontId="1" fillId="2" borderId="7" xfId="0" applyNumberFormat="1" applyFont="1" applyFill="1" applyBorder="1" applyAlignment="1" applyProtection="1">
      <alignment horizontal="center" vertical="center" shrinkToFi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255"/>
    </xf>
    <xf numFmtId="0" fontId="18" fillId="6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176" fontId="1" fillId="2" borderId="22" xfId="0" applyNumberFormat="1" applyFont="1" applyFill="1" applyBorder="1" applyAlignment="1" applyProtection="1">
      <alignment horizontal="center" vertical="center" shrinkToFit="1"/>
    </xf>
    <xf numFmtId="176" fontId="1" fillId="2" borderId="24" xfId="0" applyNumberFormat="1" applyFont="1" applyFill="1" applyBorder="1" applyAlignment="1" applyProtection="1">
      <alignment horizontal="center" vertical="center" shrinkToFit="1"/>
    </xf>
    <xf numFmtId="0" fontId="1" fillId="2" borderId="23" xfId="0" applyFont="1" applyFill="1" applyBorder="1" applyAlignment="1" applyProtection="1">
      <alignment horizontal="center" vertical="center" shrinkToFit="1"/>
    </xf>
    <xf numFmtId="0" fontId="1" fillId="2" borderId="22" xfId="0" applyFont="1" applyFill="1" applyBorder="1" applyAlignment="1" applyProtection="1">
      <alignment horizontal="center" vertical="center" shrinkToFit="1"/>
    </xf>
    <xf numFmtId="0" fontId="1" fillId="2" borderId="25" xfId="0" applyFont="1" applyFill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 shrinkToFit="1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center" vertical="center"/>
      <protection locked="0"/>
    </xf>
    <xf numFmtId="0" fontId="1" fillId="9" borderId="21" xfId="0" applyFont="1" applyFill="1" applyBorder="1" applyAlignment="1" applyProtection="1">
      <alignment horizontal="center" vertical="center"/>
      <protection locked="0"/>
    </xf>
    <xf numFmtId="0" fontId="1" fillId="10" borderId="11" xfId="0" applyFont="1" applyFill="1" applyBorder="1" applyAlignment="1" applyProtection="1">
      <alignment horizontal="center" vertical="center"/>
    </xf>
    <xf numFmtId="0" fontId="1" fillId="10" borderId="11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 textRotation="255"/>
    </xf>
    <xf numFmtId="0" fontId="1" fillId="7" borderId="20" xfId="0" applyFont="1" applyFill="1" applyBorder="1" applyAlignment="1" applyProtection="1">
      <alignment horizontal="center" vertical="center" textRotation="255"/>
    </xf>
    <xf numFmtId="0" fontId="1" fillId="7" borderId="11" xfId="0" applyFont="1" applyFill="1" applyBorder="1" applyAlignment="1" applyProtection="1">
      <alignment horizontal="center" vertical="center" textRotation="255"/>
    </xf>
    <xf numFmtId="0" fontId="1" fillId="10" borderId="19" xfId="0" applyFont="1" applyFill="1" applyBorder="1" applyAlignment="1" applyProtection="1">
      <alignment horizontal="center" vertical="center" textRotation="255"/>
    </xf>
    <xf numFmtId="0" fontId="1" fillId="10" borderId="20" xfId="0" applyFont="1" applyFill="1" applyBorder="1" applyAlignment="1" applyProtection="1">
      <alignment horizontal="center" vertical="center" textRotation="255"/>
    </xf>
    <xf numFmtId="0" fontId="1" fillId="10" borderId="21" xfId="0" applyFont="1" applyFill="1" applyBorder="1" applyAlignment="1" applyProtection="1">
      <alignment horizontal="center" vertical="center" textRotation="255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０４城南１６水泳" xfId="2" xr:uid="{00000000-0005-0000-0000-000002000000}"/>
  </cellStyles>
  <dxfs count="65"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9"/>
          <bgColor indexed="52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colors>
    <mruColors>
      <color rgb="FFFF9999"/>
      <color rgb="FFFFCCCC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82550</xdr:colOff>
      <xdr:row>5</xdr:row>
      <xdr:rowOff>31750</xdr:rowOff>
    </xdr:from>
    <xdr:to>
      <xdr:col>34</xdr:col>
      <xdr:colOff>158750</xdr:colOff>
      <xdr:row>107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E580A9B-26DE-FA11-204D-0BD766E09330}"/>
            </a:ext>
          </a:extLst>
        </xdr:cNvPr>
        <xdr:cNvSpPr/>
      </xdr:nvSpPr>
      <xdr:spPr>
        <a:xfrm>
          <a:off x="9207500" y="1003300"/>
          <a:ext cx="2171700" cy="16941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63500</xdr:colOff>
      <xdr:row>3</xdr:row>
      <xdr:rowOff>66676</xdr:rowOff>
    </xdr:from>
    <xdr:to>
      <xdr:col>19</xdr:col>
      <xdr:colOff>1038225</xdr:colOff>
      <xdr:row>12</xdr:row>
      <xdr:rowOff>209551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71CF336-AE2A-4048-8794-A8E2F6FB4392}"/>
            </a:ext>
          </a:extLst>
        </xdr:cNvPr>
        <xdr:cNvSpPr/>
      </xdr:nvSpPr>
      <xdr:spPr>
        <a:xfrm>
          <a:off x="8921750" y="663576"/>
          <a:ext cx="4117975" cy="2257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高学年</a:t>
          </a:r>
          <a:endParaRPr kumimoji="1" lang="en-US" altLang="ja-JP" sz="4000"/>
        </a:p>
        <a:p>
          <a:pPr algn="l"/>
          <a:r>
            <a:rPr kumimoji="1" lang="ja-JP" altLang="en-US" sz="4000"/>
            <a:t>４</a:t>
          </a:r>
          <a:r>
            <a:rPr kumimoji="1" lang="en-US" altLang="ja-JP" sz="4000"/>
            <a:t>×</a:t>
          </a:r>
          <a:r>
            <a:rPr kumimoji="1" lang="ja-JP" altLang="en-US" sz="4000"/>
            <a:t>１００ｍリレー</a:t>
          </a:r>
        </a:p>
      </xdr:txBody>
    </xdr:sp>
    <xdr:clientData/>
  </xdr:twoCellAnchor>
  <xdr:twoCellAnchor>
    <xdr:from>
      <xdr:col>3</xdr:col>
      <xdr:colOff>31750</xdr:colOff>
      <xdr:row>13</xdr:row>
      <xdr:rowOff>47625</xdr:rowOff>
    </xdr:from>
    <xdr:to>
      <xdr:col>19</xdr:col>
      <xdr:colOff>1044577</xdr:colOff>
      <xdr:row>22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803BB30-2D5C-45E1-91E4-EE4DD6692716}"/>
            </a:ext>
          </a:extLst>
        </xdr:cNvPr>
        <xdr:cNvSpPr/>
      </xdr:nvSpPr>
      <xdr:spPr>
        <a:xfrm>
          <a:off x="844550" y="2994025"/>
          <a:ext cx="12201527" cy="2257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中学年</a:t>
          </a:r>
          <a:endParaRPr kumimoji="1" lang="en-US" altLang="ja-JP" sz="2000"/>
        </a:p>
        <a:p>
          <a:pPr algn="l"/>
          <a:r>
            <a:rPr kumimoji="1" lang="ja-JP" altLang="en-US" sz="2000"/>
            <a:t>４</a:t>
          </a:r>
          <a:r>
            <a:rPr kumimoji="1" lang="en-US" altLang="ja-JP" sz="2000"/>
            <a:t>×</a:t>
          </a:r>
          <a:r>
            <a:rPr kumimoji="1" lang="ja-JP" altLang="en-US" sz="2000"/>
            <a:t>１００ｍリレー</a:t>
          </a:r>
        </a:p>
      </xdr:txBody>
    </xdr:sp>
    <xdr:clientData/>
  </xdr:twoCellAnchor>
  <xdr:twoCellAnchor>
    <xdr:from>
      <xdr:col>16</xdr:col>
      <xdr:colOff>0</xdr:colOff>
      <xdr:row>26</xdr:row>
      <xdr:rowOff>63500</xdr:rowOff>
    </xdr:from>
    <xdr:to>
      <xdr:col>19</xdr:col>
      <xdr:colOff>990600</xdr:colOff>
      <xdr:row>35</xdr:row>
      <xdr:rowOff>142875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39F8EEE-F730-45B0-AD82-A1C4C70F7EFF}"/>
            </a:ext>
          </a:extLst>
        </xdr:cNvPr>
        <xdr:cNvSpPr/>
      </xdr:nvSpPr>
      <xdr:spPr>
        <a:xfrm>
          <a:off x="8858250" y="5854700"/>
          <a:ext cx="4133850" cy="2193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高学年</a:t>
          </a:r>
          <a:endParaRPr kumimoji="1" lang="en-US" altLang="ja-JP" sz="4000"/>
        </a:p>
        <a:p>
          <a:pPr algn="l"/>
          <a:r>
            <a:rPr kumimoji="1" lang="ja-JP" altLang="en-US" sz="4000"/>
            <a:t>４</a:t>
          </a:r>
          <a:r>
            <a:rPr kumimoji="1" lang="en-US" altLang="ja-JP" sz="4000"/>
            <a:t>×</a:t>
          </a:r>
          <a:r>
            <a:rPr kumimoji="1" lang="ja-JP" altLang="en-US" sz="4000"/>
            <a:t>１００ｍリレー</a:t>
          </a:r>
        </a:p>
      </xdr:txBody>
    </xdr:sp>
    <xdr:clientData/>
  </xdr:twoCellAnchor>
  <xdr:twoCellAnchor>
    <xdr:from>
      <xdr:col>3</xdr:col>
      <xdr:colOff>63499</xdr:colOff>
      <xdr:row>36</xdr:row>
      <xdr:rowOff>0</xdr:rowOff>
    </xdr:from>
    <xdr:to>
      <xdr:col>19</xdr:col>
      <xdr:colOff>1038224</xdr:colOff>
      <xdr:row>45</xdr:row>
      <xdr:rowOff>142875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E64791C-3817-4C05-B25D-29395B1F4220}"/>
            </a:ext>
          </a:extLst>
        </xdr:cNvPr>
        <xdr:cNvSpPr/>
      </xdr:nvSpPr>
      <xdr:spPr>
        <a:xfrm>
          <a:off x="876299" y="8140700"/>
          <a:ext cx="12163425" cy="2257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中学年</a:t>
          </a:r>
          <a:endParaRPr kumimoji="1" lang="en-US" altLang="ja-JP" sz="2000"/>
        </a:p>
        <a:p>
          <a:pPr algn="l"/>
          <a:r>
            <a:rPr kumimoji="1" lang="ja-JP" altLang="en-US" sz="2000"/>
            <a:t>４</a:t>
          </a:r>
          <a:r>
            <a:rPr kumimoji="1" lang="en-US" altLang="ja-JP" sz="2000"/>
            <a:t>×</a:t>
          </a:r>
          <a:r>
            <a:rPr kumimoji="1" lang="ja-JP" altLang="en-US" sz="2000"/>
            <a:t>１００ｍリレー</a:t>
          </a:r>
        </a:p>
      </xdr:txBody>
    </xdr:sp>
    <xdr:clientData/>
  </xdr:twoCellAnchor>
  <xdr:twoCellAnchor>
    <xdr:from>
      <xdr:col>12</xdr:col>
      <xdr:colOff>38100</xdr:colOff>
      <xdr:row>49</xdr:row>
      <xdr:rowOff>28575</xdr:rowOff>
    </xdr:from>
    <xdr:to>
      <xdr:col>19</xdr:col>
      <xdr:colOff>1114425</xdr:colOff>
      <xdr:row>54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9A02FF0-7B2B-84C5-B14C-A8878215E9F2}"/>
            </a:ext>
          </a:extLst>
        </xdr:cNvPr>
        <xdr:cNvSpPr/>
      </xdr:nvSpPr>
      <xdr:spPr>
        <a:xfrm>
          <a:off x="5133975" y="11191875"/>
          <a:ext cx="9077325" cy="962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2</xdr:col>
      <xdr:colOff>400050</xdr:colOff>
      <xdr:row>5</xdr:row>
      <xdr:rowOff>0</xdr:rowOff>
    </xdr:to>
    <xdr:sp macro="[0]!保護" textlink="">
      <xdr:nvSpPr>
        <xdr:cNvPr id="2" name="正方形/長方形 1">
          <a:extLst>
            <a:ext uri="{FF2B5EF4-FFF2-40B4-BE49-F238E27FC236}">
              <a16:creationId xmlns:a16="http://schemas.microsoft.com/office/drawing/2014/main" id="{0E13D5F2-860B-4180-BEE1-3BD980B72A18}"/>
            </a:ext>
          </a:extLst>
        </xdr:cNvPr>
        <xdr:cNvSpPr/>
      </xdr:nvSpPr>
      <xdr:spPr>
        <a:xfrm>
          <a:off x="276225" y="171450"/>
          <a:ext cx="1495425" cy="685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保護</a:t>
          </a:r>
        </a:p>
      </xdr:txBody>
    </xdr:sp>
    <xdr:clientData/>
  </xdr:twoCellAnchor>
  <xdr:twoCellAnchor>
    <xdr:from>
      <xdr:col>0</xdr:col>
      <xdr:colOff>285750</xdr:colOff>
      <xdr:row>6</xdr:row>
      <xdr:rowOff>95250</xdr:rowOff>
    </xdr:from>
    <xdr:to>
      <xdr:col>2</xdr:col>
      <xdr:colOff>409575</xdr:colOff>
      <xdr:row>10</xdr:row>
      <xdr:rowOff>95250</xdr:rowOff>
    </xdr:to>
    <xdr:sp macro="[0]!保護解除" textlink="">
      <xdr:nvSpPr>
        <xdr:cNvPr id="3" name="正方形/長方形 2">
          <a:extLst>
            <a:ext uri="{FF2B5EF4-FFF2-40B4-BE49-F238E27FC236}">
              <a16:creationId xmlns:a16="http://schemas.microsoft.com/office/drawing/2014/main" id="{F91E28A6-D978-4D68-953C-29CE3218A319}"/>
            </a:ext>
          </a:extLst>
        </xdr:cNvPr>
        <xdr:cNvSpPr/>
      </xdr:nvSpPr>
      <xdr:spPr>
        <a:xfrm>
          <a:off x="285750" y="1123950"/>
          <a:ext cx="1495425" cy="685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保護解除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6"/>
    <pageSetUpPr autoPageBreaks="0" fitToPage="1"/>
  </sheetPr>
  <dimension ref="B1:G40"/>
  <sheetViews>
    <sheetView showRowColHeaders="0" zoomScaleNormal="100" workbookViewId="0">
      <selection activeCell="B3" sqref="B3"/>
    </sheetView>
  </sheetViews>
  <sheetFormatPr defaultColWidth="9" defaultRowHeight="16.5" x14ac:dyDescent="0.2"/>
  <cols>
    <col min="1" max="1" width="4.453125" style="8" customWidth="1"/>
    <col min="2" max="2" width="3.7265625" style="7" customWidth="1"/>
    <col min="3" max="3" width="9" style="8"/>
    <col min="4" max="4" width="18.90625" style="9" customWidth="1"/>
    <col min="5" max="16384" width="9" style="8"/>
  </cols>
  <sheetData>
    <row r="1" spans="2:5" ht="9.75" customHeight="1" x14ac:dyDescent="0.2"/>
    <row r="2" spans="2:5" ht="21" x14ac:dyDescent="0.2">
      <c r="B2" s="14" t="s">
        <v>284</v>
      </c>
    </row>
    <row r="3" spans="2:5" ht="10.5" customHeight="1" x14ac:dyDescent="0.2">
      <c r="B3" s="14"/>
    </row>
    <row r="4" spans="2:5" ht="19" x14ac:dyDescent="0.2">
      <c r="B4" s="15" t="s">
        <v>155</v>
      </c>
    </row>
    <row r="5" spans="2:5" ht="12" customHeight="1" x14ac:dyDescent="0.2"/>
    <row r="6" spans="2:5" x14ac:dyDescent="0.2">
      <c r="B6" s="10" t="s">
        <v>64</v>
      </c>
    </row>
    <row r="7" spans="2:5" x14ac:dyDescent="0.2">
      <c r="C7" s="11" t="s">
        <v>70</v>
      </c>
    </row>
    <row r="8" spans="2:5" x14ac:dyDescent="0.2">
      <c r="C8" s="11" t="s">
        <v>190</v>
      </c>
    </row>
    <row r="9" spans="2:5" x14ac:dyDescent="0.2">
      <c r="B9" s="10" t="s">
        <v>65</v>
      </c>
    </row>
    <row r="10" spans="2:5" x14ac:dyDescent="0.2">
      <c r="C10" s="11" t="s">
        <v>28</v>
      </c>
    </row>
    <row r="11" spans="2:5" x14ac:dyDescent="0.2">
      <c r="C11" s="8" t="s">
        <v>18</v>
      </c>
      <c r="D11" s="9" t="s">
        <v>19</v>
      </c>
      <c r="E11" s="8" t="s">
        <v>26</v>
      </c>
    </row>
    <row r="12" spans="2:5" x14ac:dyDescent="0.2">
      <c r="D12" s="9" t="s">
        <v>21</v>
      </c>
      <c r="E12" s="8" t="s">
        <v>31</v>
      </c>
    </row>
    <row r="13" spans="2:5" x14ac:dyDescent="0.2">
      <c r="D13" s="9" t="s">
        <v>20</v>
      </c>
    </row>
    <row r="14" spans="2:5" x14ac:dyDescent="0.2">
      <c r="D14" s="9" t="s">
        <v>22</v>
      </c>
    </row>
    <row r="15" spans="2:5" x14ac:dyDescent="0.2">
      <c r="D15" s="9" t="s">
        <v>23</v>
      </c>
    </row>
    <row r="16" spans="2:5" x14ac:dyDescent="0.2">
      <c r="D16" s="9" t="s">
        <v>24</v>
      </c>
      <c r="E16" s="8" t="s">
        <v>27</v>
      </c>
    </row>
    <row r="17" spans="2:7" x14ac:dyDescent="0.2">
      <c r="D17" s="9" t="s">
        <v>25</v>
      </c>
    </row>
    <row r="19" spans="2:7" x14ac:dyDescent="0.2">
      <c r="B19" s="10" t="s">
        <v>66</v>
      </c>
    </row>
    <row r="20" spans="2:7" x14ac:dyDescent="0.2">
      <c r="C20" s="11" t="s">
        <v>29</v>
      </c>
    </row>
    <row r="21" spans="2:7" x14ac:dyDescent="0.2">
      <c r="C21" s="8" t="s">
        <v>30</v>
      </c>
    </row>
    <row r="22" spans="2:7" x14ac:dyDescent="0.2">
      <c r="C22" s="8" t="s">
        <v>18</v>
      </c>
      <c r="D22" s="9" t="s">
        <v>33</v>
      </c>
      <c r="E22" s="8" t="s">
        <v>34</v>
      </c>
    </row>
    <row r="23" spans="2:7" x14ac:dyDescent="0.2">
      <c r="D23" s="9" t="s">
        <v>32</v>
      </c>
    </row>
    <row r="25" spans="2:7" x14ac:dyDescent="0.2">
      <c r="B25" s="10" t="s">
        <v>67</v>
      </c>
    </row>
    <row r="26" spans="2:7" x14ac:dyDescent="0.2">
      <c r="C26" s="11" t="s">
        <v>70</v>
      </c>
    </row>
    <row r="27" spans="2:7" x14ac:dyDescent="0.2">
      <c r="C27" s="8" t="s">
        <v>109</v>
      </c>
    </row>
    <row r="29" spans="2:7" x14ac:dyDescent="0.2">
      <c r="B29" s="10" t="s">
        <v>128</v>
      </c>
    </row>
    <row r="30" spans="2:7" x14ac:dyDescent="0.2">
      <c r="C30" s="30" t="s">
        <v>63</v>
      </c>
      <c r="D30" s="31"/>
      <c r="E30" s="32"/>
      <c r="F30" s="32"/>
      <c r="G30" s="32"/>
    </row>
    <row r="31" spans="2:7" x14ac:dyDescent="0.2">
      <c r="C31" s="32" t="s">
        <v>35</v>
      </c>
      <c r="D31" s="31"/>
      <c r="E31" s="32"/>
      <c r="F31" s="32"/>
      <c r="G31" s="32"/>
    </row>
    <row r="32" spans="2:7" x14ac:dyDescent="0.2">
      <c r="C32" s="32" t="s">
        <v>95</v>
      </c>
      <c r="D32" s="31"/>
      <c r="E32" s="32"/>
      <c r="F32" s="32"/>
      <c r="G32" s="32"/>
    </row>
    <row r="33" spans="2:7" x14ac:dyDescent="0.2">
      <c r="C33" s="32" t="s">
        <v>96</v>
      </c>
      <c r="D33" s="31"/>
      <c r="E33" s="32"/>
      <c r="F33" s="32"/>
      <c r="G33" s="32"/>
    </row>
    <row r="34" spans="2:7" x14ac:dyDescent="0.2">
      <c r="C34" s="32" t="s">
        <v>68</v>
      </c>
      <c r="D34" s="31" t="s">
        <v>69</v>
      </c>
      <c r="E34" s="32"/>
      <c r="F34" s="32"/>
      <c r="G34" s="32"/>
    </row>
    <row r="36" spans="2:7" x14ac:dyDescent="0.2">
      <c r="B36" s="10" t="s">
        <v>97</v>
      </c>
    </row>
    <row r="37" spans="2:7" x14ac:dyDescent="0.2">
      <c r="C37" s="11" t="s">
        <v>36</v>
      </c>
    </row>
    <row r="39" spans="2:7" x14ac:dyDescent="0.2">
      <c r="B39" s="10" t="s">
        <v>98</v>
      </c>
    </row>
    <row r="40" spans="2:7" x14ac:dyDescent="0.2">
      <c r="C40" s="11" t="s">
        <v>37</v>
      </c>
    </row>
  </sheetData>
  <sheetProtection algorithmName="SHA-512" hashValue="OhqOJEkICcMSLVV6iP3sD5VfSJstDxzS4HdGHGShTV9B/4ZC61jf0JFrPPOV43Y57Qsx0iYx02KkX1LHrk1cww==" saltValue="qwJ26VCim5iZfP2gfUxEdA==" spinCount="100000" sheet="1" objects="1" scenarios="1"/>
  <phoneticPr fontId="2"/>
  <pageMargins left="0.39370078740157483" right="0.39370078740157483" top="0.59055118110236227" bottom="0.59055118110236227" header="0.51181102362204722" footer="0.70866141732283472"/>
  <pageSetup paperSize="9" scale="85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7"/>
    <pageSetUpPr fitToPage="1"/>
  </sheetPr>
  <dimension ref="B1:BI108"/>
  <sheetViews>
    <sheetView view="pageBreakPreview" zoomScaleNormal="100" zoomScaleSheetLayoutView="100" zoomScalePageLayoutView="3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R32" sqref="R32"/>
    </sheetView>
  </sheetViews>
  <sheetFormatPr defaultColWidth="9" defaultRowHeight="13" x14ac:dyDescent="0.2"/>
  <cols>
    <col min="1" max="1" width="2.6328125" style="2" customWidth="1"/>
    <col min="2" max="2" width="4.6328125" style="2" customWidth="1"/>
    <col min="3" max="4" width="16.08984375" style="39" bestFit="1" customWidth="1"/>
    <col min="5" max="5" width="4.26953125" style="39" customWidth="1"/>
    <col min="6" max="6" width="3" style="39" customWidth="1"/>
    <col min="7" max="7" width="5.453125" style="39" bestFit="1" customWidth="1"/>
    <col min="8" max="8" width="12.453125" style="2" bestFit="1" customWidth="1"/>
    <col min="9" max="9" width="9" style="39"/>
    <col min="10" max="11" width="3" style="39" customWidth="1"/>
    <col min="12" max="12" width="3" style="2" customWidth="1"/>
    <col min="13" max="14" width="3" style="39" customWidth="1"/>
    <col min="15" max="15" width="3" style="2" customWidth="1"/>
    <col min="16" max="17" width="3" style="39" customWidth="1"/>
    <col min="18" max="18" width="9" style="39"/>
    <col min="19" max="20" width="3" style="39" customWidth="1"/>
    <col min="21" max="21" width="3" style="2" customWidth="1"/>
    <col min="22" max="23" width="3" style="39" customWidth="1"/>
    <col min="24" max="24" width="3" style="2" customWidth="1"/>
    <col min="25" max="26" width="3" style="39" customWidth="1"/>
    <col min="27" max="27" width="9" style="39"/>
    <col min="28" max="29" width="3" style="39" customWidth="1"/>
    <col min="30" max="30" width="3" style="2" customWidth="1"/>
    <col min="31" max="32" width="3" style="39" customWidth="1"/>
    <col min="33" max="33" width="3" style="2" customWidth="1"/>
    <col min="34" max="35" width="3" style="39" customWidth="1"/>
    <col min="36" max="36" width="16.08984375" style="39" customWidth="1"/>
    <col min="37" max="37" width="9" style="2" customWidth="1"/>
    <col min="38" max="38" width="6.6328125" style="2" customWidth="1"/>
    <col min="39" max="39" width="9.453125" style="2" customWidth="1"/>
    <col min="40" max="41" width="9" style="2" customWidth="1"/>
    <col min="42" max="42" width="10.453125" style="2" customWidth="1"/>
    <col min="43" max="43" width="9" style="2" customWidth="1"/>
    <col min="44" max="44" width="15" style="2" customWidth="1"/>
    <col min="45" max="45" width="3.453125" style="2" customWidth="1"/>
    <col min="46" max="46" width="7.453125" style="2" customWidth="1"/>
    <col min="47" max="47" width="10.453125" style="2" customWidth="1"/>
    <col min="48" max="48" width="17" style="2" customWidth="1"/>
    <col min="49" max="49" width="10.453125" style="2" customWidth="1"/>
    <col min="50" max="50" width="15" style="2" customWidth="1"/>
    <col min="51" max="51" width="10.453125" style="2" customWidth="1"/>
    <col min="52" max="52" width="15" style="2" customWidth="1"/>
    <col min="53" max="61" width="9" style="2" customWidth="1"/>
    <col min="62" max="16384" width="9" style="2"/>
  </cols>
  <sheetData>
    <row r="1" spans="2:61" x14ac:dyDescent="0.2">
      <c r="C1" s="2"/>
      <c r="D1" s="2"/>
      <c r="E1" s="2"/>
      <c r="F1" s="2"/>
      <c r="G1" s="2"/>
      <c r="I1" s="2"/>
      <c r="J1" s="2"/>
      <c r="K1" s="2"/>
      <c r="M1" s="2"/>
      <c r="N1" s="2"/>
      <c r="P1" s="2"/>
      <c r="Q1" s="2"/>
      <c r="R1" s="2"/>
      <c r="S1" s="2"/>
      <c r="T1" s="2"/>
      <c r="V1" s="2"/>
      <c r="W1" s="2"/>
      <c r="Y1" s="2"/>
      <c r="Z1" s="2"/>
      <c r="AA1" s="2"/>
      <c r="AB1" s="2"/>
      <c r="AC1" s="2"/>
      <c r="AE1" s="2"/>
      <c r="AF1" s="2"/>
      <c r="AH1" s="2"/>
      <c r="AI1" s="2"/>
      <c r="AJ1" s="2"/>
      <c r="BH1" s="2" t="str">
        <f t="shared" ref="BH1:BH8" si="0">IF(AJ1="親子リレー申込","R025"&amp;AQ1,"")</f>
        <v/>
      </c>
    </row>
    <row r="2" spans="2:61" ht="19" x14ac:dyDescent="0.2">
      <c r="B2" s="36" t="str">
        <f>使用上の注意!B2</f>
        <v>2022　第26回　みんなで走ろう　申込</v>
      </c>
      <c r="C2" s="2"/>
      <c r="D2" s="2"/>
      <c r="E2" s="2"/>
      <c r="F2" s="2"/>
      <c r="G2" s="2"/>
      <c r="I2" s="110" t="s">
        <v>199</v>
      </c>
      <c r="J2" s="104" t="s">
        <v>198</v>
      </c>
      <c r="K2" s="105"/>
      <c r="L2" s="105"/>
      <c r="M2" s="105"/>
      <c r="N2" s="106">
        <f>リレー登録!O1</f>
        <v>0</v>
      </c>
      <c r="O2" s="107"/>
      <c r="P2" s="2"/>
      <c r="Q2" s="2"/>
      <c r="R2" s="2"/>
      <c r="S2" s="67" t="s">
        <v>111</v>
      </c>
      <c r="T2" s="68"/>
      <c r="U2" s="68"/>
      <c r="V2" s="68"/>
      <c r="W2" s="68"/>
      <c r="X2" s="68"/>
      <c r="Y2" s="68"/>
      <c r="Z2" s="69"/>
      <c r="AA2" s="2"/>
      <c r="AB2" s="2"/>
      <c r="AC2" s="2"/>
      <c r="AE2" s="2"/>
      <c r="AF2" s="2"/>
      <c r="AH2" s="2"/>
      <c r="AI2" s="2"/>
      <c r="AJ2" s="2"/>
      <c r="BH2" s="2" t="str">
        <f t="shared" si="0"/>
        <v/>
      </c>
    </row>
    <row r="3" spans="2:61" ht="7.5" customHeight="1" x14ac:dyDescent="0.2">
      <c r="B3" s="36"/>
      <c r="C3" s="2"/>
      <c r="D3" s="2"/>
      <c r="E3" s="2"/>
      <c r="F3" s="2"/>
      <c r="G3" s="2"/>
      <c r="I3" s="111"/>
      <c r="J3" s="102"/>
      <c r="K3" s="103"/>
      <c r="L3" s="103"/>
      <c r="M3" s="103"/>
      <c r="N3" s="108"/>
      <c r="O3" s="109"/>
      <c r="P3" s="2"/>
      <c r="Q3" s="2"/>
      <c r="R3" s="2"/>
      <c r="S3" s="2"/>
      <c r="T3" s="2"/>
      <c r="V3" s="2"/>
      <c r="W3" s="2"/>
      <c r="Y3" s="2"/>
      <c r="Z3" s="2"/>
      <c r="AA3" s="2"/>
      <c r="AB3" s="2"/>
      <c r="AC3" s="2"/>
      <c r="AE3" s="2"/>
      <c r="AF3" s="2"/>
      <c r="AH3" s="2"/>
      <c r="AI3" s="2"/>
      <c r="AJ3" s="2"/>
      <c r="BH3" s="2" t="str">
        <f t="shared" si="0"/>
        <v/>
      </c>
    </row>
    <row r="4" spans="2:61" ht="24.75" customHeight="1" x14ac:dyDescent="0.25">
      <c r="B4" s="97" t="s">
        <v>60</v>
      </c>
      <c r="C4" s="97"/>
      <c r="D4" s="98" t="s">
        <v>159</v>
      </c>
      <c r="E4" s="98"/>
      <c r="F4" s="98"/>
      <c r="G4" s="98"/>
      <c r="H4" s="99"/>
      <c r="I4" s="65">
        <f>N4</f>
        <v>0</v>
      </c>
      <c r="J4" s="102" t="s">
        <v>191</v>
      </c>
      <c r="K4" s="103"/>
      <c r="L4" s="103"/>
      <c r="M4" s="103"/>
      <c r="N4" s="100">
        <f>100-COUNTIF($C$9:$C$108,"")</f>
        <v>0</v>
      </c>
      <c r="O4" s="101"/>
      <c r="P4" s="85" t="s">
        <v>197</v>
      </c>
      <c r="Q4" s="86"/>
      <c r="R4" s="86"/>
      <c r="S4" s="86"/>
      <c r="T4" s="83">
        <f>300-COUNTIF(I9:I108,"")-COUNTIF(R9:R108,"")-COUNTIF(AA9:AA108,"")</f>
        <v>0</v>
      </c>
      <c r="U4" s="83"/>
      <c r="V4" s="84"/>
      <c r="W4" s="85" t="s">
        <v>192</v>
      </c>
      <c r="X4" s="86"/>
      <c r="Y4" s="86"/>
      <c r="Z4" s="86"/>
      <c r="AA4" s="87" t="s">
        <v>222</v>
      </c>
      <c r="AB4" s="87"/>
      <c r="AC4" s="88"/>
      <c r="AE4" s="2"/>
      <c r="AF4" s="2"/>
      <c r="AH4" s="2"/>
      <c r="AI4" s="37"/>
      <c r="AJ4" s="2"/>
      <c r="BH4" s="2" t="str">
        <f t="shared" si="0"/>
        <v/>
      </c>
    </row>
    <row r="5" spans="2:61" ht="12.75" customHeight="1" x14ac:dyDescent="0.25">
      <c r="C5" s="2"/>
      <c r="D5" s="2"/>
      <c r="E5" s="2"/>
      <c r="F5" s="2"/>
      <c r="G5" s="2"/>
      <c r="I5" s="2" t="str">
        <f>IF($E5="","",VLOOKUP($E5,基礎データ!$N$3:$Q$10,2,FALSE))</f>
        <v/>
      </c>
      <c r="J5" s="2"/>
      <c r="K5" s="2"/>
      <c r="M5" s="2"/>
      <c r="N5" s="2"/>
      <c r="P5" s="2"/>
      <c r="Q5" s="64"/>
      <c r="R5" s="2" t="str">
        <f>IF($E5="","",VLOOKUP($E5,基礎データ!$N$3:$Q$10,3,FALSE))</f>
        <v/>
      </c>
      <c r="S5" s="64"/>
      <c r="T5" s="64"/>
      <c r="U5" s="64"/>
      <c r="V5" s="64"/>
      <c r="W5" s="64"/>
      <c r="X5" s="64"/>
      <c r="Y5" s="64"/>
      <c r="Z5" s="64"/>
      <c r="AA5" s="2" t="str">
        <f>IF($E5="","",VLOOKUP($E5,基礎データ!$N$3:$Q$10,4,FALSE))</f>
        <v/>
      </c>
      <c r="AB5" s="2"/>
      <c r="AC5" s="2"/>
      <c r="AE5" s="2"/>
      <c r="AF5" s="2"/>
      <c r="AH5" s="2"/>
      <c r="AI5" s="38"/>
      <c r="AJ5" s="2"/>
      <c r="BH5" s="2" t="str">
        <f t="shared" si="0"/>
        <v/>
      </c>
    </row>
    <row r="6" spans="2:61" x14ac:dyDescent="0.2">
      <c r="B6" s="3"/>
      <c r="C6" s="89" t="s">
        <v>3</v>
      </c>
      <c r="D6" s="89" t="s">
        <v>4</v>
      </c>
      <c r="E6" s="96" t="s">
        <v>7</v>
      </c>
      <c r="F6" s="96" t="s">
        <v>8</v>
      </c>
      <c r="G6" s="92" t="s">
        <v>110</v>
      </c>
      <c r="H6" s="93"/>
      <c r="I6" s="80" t="s">
        <v>12</v>
      </c>
      <c r="J6" s="75" t="s">
        <v>6</v>
      </c>
      <c r="K6" s="76"/>
      <c r="L6" s="76"/>
      <c r="M6" s="76"/>
      <c r="N6" s="76"/>
      <c r="O6" s="76"/>
      <c r="P6" s="76"/>
      <c r="Q6" s="77"/>
      <c r="R6" s="80" t="s">
        <v>13</v>
      </c>
      <c r="S6" s="75" t="s">
        <v>6</v>
      </c>
      <c r="T6" s="76"/>
      <c r="U6" s="76"/>
      <c r="V6" s="76"/>
      <c r="W6" s="76"/>
      <c r="X6" s="76"/>
      <c r="Y6" s="76"/>
      <c r="Z6" s="77"/>
      <c r="AA6" s="80" t="s">
        <v>133</v>
      </c>
      <c r="AB6" s="75" t="s">
        <v>6</v>
      </c>
      <c r="AC6" s="76"/>
      <c r="AD6" s="76"/>
      <c r="AE6" s="76"/>
      <c r="AF6" s="76"/>
      <c r="AG6" s="76"/>
      <c r="AH6" s="76"/>
      <c r="AI6" s="77"/>
      <c r="AJ6" s="80" t="s">
        <v>146</v>
      </c>
      <c r="AM6" s="2" t="s">
        <v>77</v>
      </c>
      <c r="AN6" s="2">
        <f>IF(D4="","",VLOOKUP(D4,基礎データ!B:C,2,FALSE))</f>
        <v>10</v>
      </c>
    </row>
    <row r="7" spans="2:61" x14ac:dyDescent="0.2">
      <c r="B7" s="4" t="s">
        <v>14</v>
      </c>
      <c r="C7" s="90"/>
      <c r="D7" s="90"/>
      <c r="E7" s="90"/>
      <c r="F7" s="90"/>
      <c r="G7" s="94"/>
      <c r="H7" s="95"/>
      <c r="I7" s="81"/>
      <c r="J7" s="70" t="s">
        <v>15</v>
      </c>
      <c r="K7" s="71"/>
      <c r="L7" s="72"/>
      <c r="M7" s="70" t="s">
        <v>16</v>
      </c>
      <c r="N7" s="71"/>
      <c r="O7" s="72"/>
      <c r="P7" s="78"/>
      <c r="Q7" s="79"/>
      <c r="R7" s="81"/>
      <c r="S7" s="70" t="s">
        <v>15</v>
      </c>
      <c r="T7" s="71"/>
      <c r="U7" s="72"/>
      <c r="V7" s="70" t="s">
        <v>16</v>
      </c>
      <c r="W7" s="71"/>
      <c r="X7" s="72"/>
      <c r="Y7" s="78"/>
      <c r="Z7" s="79"/>
      <c r="AA7" s="81"/>
      <c r="AB7" s="70" t="s">
        <v>15</v>
      </c>
      <c r="AC7" s="71"/>
      <c r="AD7" s="72"/>
      <c r="AE7" s="70" t="s">
        <v>16</v>
      </c>
      <c r="AF7" s="71"/>
      <c r="AG7" s="72"/>
      <c r="AH7" s="78"/>
      <c r="AI7" s="79"/>
      <c r="AJ7" s="81"/>
      <c r="AM7" s="2" t="s">
        <v>78</v>
      </c>
      <c r="AN7" s="2">
        <f>AN6*100</f>
        <v>1000</v>
      </c>
      <c r="BH7" s="2" t="str">
        <f t="shared" si="0"/>
        <v/>
      </c>
      <c r="BI7" s="2" t="s">
        <v>142</v>
      </c>
    </row>
    <row r="8" spans="2:61" x14ac:dyDescent="0.2">
      <c r="B8" s="5"/>
      <c r="C8" s="91"/>
      <c r="D8" s="91"/>
      <c r="E8" s="91"/>
      <c r="F8" s="91"/>
      <c r="G8" s="6" t="s">
        <v>17</v>
      </c>
      <c r="H8" s="28" t="s">
        <v>110</v>
      </c>
      <c r="I8" s="82"/>
      <c r="J8" s="70" t="s">
        <v>9</v>
      </c>
      <c r="K8" s="71"/>
      <c r="L8" s="72"/>
      <c r="M8" s="70" t="s">
        <v>10</v>
      </c>
      <c r="N8" s="71"/>
      <c r="O8" s="72"/>
      <c r="P8" s="73" t="s">
        <v>11</v>
      </c>
      <c r="Q8" s="74"/>
      <c r="R8" s="82"/>
      <c r="S8" s="70" t="s">
        <v>9</v>
      </c>
      <c r="T8" s="71"/>
      <c r="U8" s="72"/>
      <c r="V8" s="70" t="s">
        <v>10</v>
      </c>
      <c r="W8" s="71"/>
      <c r="X8" s="72"/>
      <c r="Y8" s="73" t="s">
        <v>11</v>
      </c>
      <c r="Z8" s="74"/>
      <c r="AA8" s="82"/>
      <c r="AB8" s="70" t="s">
        <v>9</v>
      </c>
      <c r="AC8" s="71"/>
      <c r="AD8" s="72"/>
      <c r="AE8" s="70" t="s">
        <v>10</v>
      </c>
      <c r="AF8" s="71"/>
      <c r="AG8" s="72"/>
      <c r="AH8" s="73" t="s">
        <v>11</v>
      </c>
      <c r="AI8" s="74"/>
      <c r="AJ8" s="82"/>
      <c r="AM8" s="2" t="s">
        <v>43</v>
      </c>
      <c r="AN8" s="2" t="s">
        <v>81</v>
      </c>
      <c r="AO8" s="2" t="s">
        <v>80</v>
      </c>
      <c r="AP8" s="2" t="s">
        <v>82</v>
      </c>
      <c r="AQ8" s="2" t="s">
        <v>83</v>
      </c>
      <c r="AR8" s="2" t="s">
        <v>79</v>
      </c>
      <c r="AS8" s="2" t="s">
        <v>87</v>
      </c>
      <c r="AT8" s="2" t="s">
        <v>85</v>
      </c>
      <c r="AU8" s="2" t="s">
        <v>88</v>
      </c>
      <c r="AV8" s="2" t="s">
        <v>90</v>
      </c>
      <c r="AW8" s="2" t="s">
        <v>89</v>
      </c>
      <c r="AX8" s="2" t="s">
        <v>91</v>
      </c>
      <c r="AY8" s="2" t="s">
        <v>134</v>
      </c>
      <c r="AZ8" s="2" t="s">
        <v>135</v>
      </c>
      <c r="BA8" s="2" t="s">
        <v>131</v>
      </c>
      <c r="BB8" s="2" t="s">
        <v>132</v>
      </c>
      <c r="BC8" s="2" t="s">
        <v>136</v>
      </c>
      <c r="BD8" s="2" t="s">
        <v>129</v>
      </c>
      <c r="BG8" s="2" t="s">
        <v>130</v>
      </c>
      <c r="BH8" s="2" t="str">
        <f t="shared" si="0"/>
        <v/>
      </c>
      <c r="BI8" s="2" t="s">
        <v>143</v>
      </c>
    </row>
    <row r="9" spans="2:61" x14ac:dyDescent="0.2">
      <c r="B9" s="23">
        <v>1</v>
      </c>
      <c r="C9" s="27"/>
      <c r="D9" s="27"/>
      <c r="E9" s="24"/>
      <c r="F9" s="24"/>
      <c r="G9" s="22" t="str">
        <f>IF(C9="","",VLOOKUP($D$4,所属データ!$E:$H,4,FALSE))</f>
        <v/>
      </c>
      <c r="H9" s="16" t="str">
        <f>IF(G9="","",VLOOKUP(G9,所属データ!$C:$G,4,0))</f>
        <v/>
      </c>
      <c r="I9" s="27"/>
      <c r="J9" s="27">
        <v>0</v>
      </c>
      <c r="K9" s="27">
        <v>0</v>
      </c>
      <c r="L9" s="33" t="str">
        <f>IF(I9="","",IF(I9="走幅跳","ｍ",IF(I9="立幅跳","ｍ","分")))</f>
        <v/>
      </c>
      <c r="M9" s="27">
        <v>0</v>
      </c>
      <c r="N9" s="27">
        <v>0</v>
      </c>
      <c r="O9" s="34" t="str">
        <f>IF(I9="","",IF(I9="走幅跳","cm",IF(I9="立幅跳","cm","秒")))</f>
        <v/>
      </c>
      <c r="P9" s="27"/>
      <c r="Q9" s="27"/>
      <c r="R9" s="27"/>
      <c r="S9" s="27">
        <v>0</v>
      </c>
      <c r="T9" s="27">
        <v>0</v>
      </c>
      <c r="U9" s="33" t="str">
        <f t="shared" ref="U9:U72" si="1">IF(R9="","",IF(R9="走幅跳","ｍ",IF(R9="立幅跳","ｍ","分")))</f>
        <v/>
      </c>
      <c r="V9" s="27">
        <v>0</v>
      </c>
      <c r="W9" s="27">
        <v>0</v>
      </c>
      <c r="X9" s="34" t="str">
        <f t="shared" ref="X9:X72" si="2">IF(R9="","",IF(R9="走幅跳","cm",IF(R9="立幅跳","cm","秒")))</f>
        <v/>
      </c>
      <c r="Y9" s="27"/>
      <c r="Z9" s="27"/>
      <c r="AA9" s="27"/>
      <c r="AB9" s="27">
        <v>0</v>
      </c>
      <c r="AC9" s="27">
        <v>0</v>
      </c>
      <c r="AD9" s="33" t="str">
        <f>IF(AA9="","",IF(AA9="走幅跳","ｍ",IF(AA9="立幅跳","ｍ","分")))</f>
        <v/>
      </c>
      <c r="AE9" s="27">
        <v>0</v>
      </c>
      <c r="AF9" s="27">
        <v>0</v>
      </c>
      <c r="AG9" s="34" t="str">
        <f>IF(AA9="","",IF(AA9="走幅跳","cm",IF(AA9="立幅跳","cm","秒")))</f>
        <v/>
      </c>
      <c r="AH9" s="27"/>
      <c r="AI9" s="27"/>
      <c r="AJ9" s="22"/>
      <c r="AM9" s="2">
        <v>1</v>
      </c>
      <c r="AN9" s="2" t="str">
        <f>IF(C9="","",$AN$7+B9)</f>
        <v/>
      </c>
      <c r="AO9" s="2" t="str">
        <f>IF(F9="","",VLOOKUP(F9,基礎データ!H:I,2,FALSE))</f>
        <v/>
      </c>
      <c r="AP9" s="2" t="str">
        <f>IF(C9="","",AO9*100000000+AN9)</f>
        <v/>
      </c>
      <c r="AQ9" s="2" t="str">
        <f>IF($E9="","",VLOOKUP($E9,基礎データ!$E:$F,2,FALSE))</f>
        <v/>
      </c>
      <c r="AR9" s="2" t="str">
        <f>IF(C9="","",C9&amp;"("&amp;E9&amp;")")</f>
        <v/>
      </c>
      <c r="AS9" s="2" t="str">
        <f>IF(C9="","",$AN$6)</f>
        <v/>
      </c>
      <c r="AT9" s="2" t="str">
        <f>IF(G9="","",VLOOKUP(G9,所属データ!C:G,2,FALSE))</f>
        <v/>
      </c>
      <c r="AU9" s="2" t="str">
        <f>IF(I9="","",VLOOKUP(I9,基礎データ!K:L,2,FALSE))</f>
        <v/>
      </c>
      <c r="AV9" s="2" t="str">
        <f>IF(AU9="","",IF(AU9="R215",AU9&amp;"00"&amp;" 0"&amp;J9&amp;K9&amp;M9&amp;N9&amp;P9&amp;Q9,IF(AU9="R220",AU9&amp;"00"&amp;" 0"&amp;J9&amp;K9&amp;M9&amp;N9&amp;P9&amp;Q9,IF(AU9="R601",AU9&amp;"00"&amp;" 0"&amp;J9&amp;K9&amp;M9&amp;N9&amp;P9&amp;Q9,AU9&amp;AQ9&amp;" 0"&amp;J9&amp;K9&amp;M9&amp;N9&amp;P9&amp;Q9))))</f>
        <v/>
      </c>
      <c r="AW9" s="2" t="str">
        <f>IF(R9="","",VLOOKUP(R9,基礎データ!K:L,2,FALSE))</f>
        <v/>
      </c>
      <c r="AX9" s="2" t="str">
        <f>IF(AW9="","",IF(AW9="R215",AW9&amp;"00"&amp;" 0"&amp;$S9&amp;$T9&amp;$V9&amp;$W9&amp;$Y9&amp;$Z9,IF(AW9="R220",AW9&amp;"00"&amp;" 0"&amp;$S9&amp;$T9&amp;$V9&amp;$W9&amp;$Y9&amp;$Z9,IF(AW9="R601",AW9&amp;"00"&amp;" 0"&amp;$S9&amp;$T9&amp;$V9&amp;$W9&amp;$Y9&amp;$Z9,AW9&amp;$AQ9&amp;" 0"&amp;$S9&amp;$T9&amp;$V9&amp;$W9&amp;$Y9&amp;$Z9))))</f>
        <v/>
      </c>
      <c r="AY9" s="2" t="str">
        <f>IF(AA9="","",VLOOKUP(AA9,基礎データ!K:L,2,FALSE))</f>
        <v/>
      </c>
      <c r="AZ9" s="2" t="str">
        <f>IF(AY9="","",IF(AY9="R215",AY9&amp;"00"&amp;" 0"&amp;AB9&amp;AC9&amp;AE9&amp;AF9&amp;AH9&amp;AI9,IF(AY9="R220",AY9&amp;"00"&amp;" 0"&amp;AB9&amp;AC9&amp;AE9&amp;AF9&amp;AH9&amp;AI9,IF(AY9="R601",AY9&amp;"00"&amp;" 0"&amp;AB9&amp;AC9&amp;AE9&amp;AF9&amp;AH9&amp;AI9,AY9&amp;AQ9&amp;" 0"&amp;AB9&amp;AC9&amp;AE9&amp;AF9&amp;AH9&amp;AI9))))</f>
        <v/>
      </c>
      <c r="BA9" s="2" t="str">
        <f>IF(AV9="","",VLOOKUP(LEFT(AV9,6),競技データ!$C$2:$C$300,1,FALSE))</f>
        <v/>
      </c>
      <c r="BB9" s="2" t="str">
        <f>IF(AX9="","",VLOOKUP(LEFT(AX9,6),競技データ!$C$2:$C$300,1,FALSE))</f>
        <v/>
      </c>
      <c r="BC9" s="2" t="str">
        <f>IF(AZ9="","",VLOOKUP(LEFT(AZ9,6),競技データ!$C$2:$C$300,1,FALSE))</f>
        <v/>
      </c>
      <c r="BD9" s="2" t="b">
        <f>ISERROR(BA9)</f>
        <v>0</v>
      </c>
      <c r="BE9" s="2" t="b">
        <f>ISERROR(BB9)</f>
        <v>0</v>
      </c>
      <c r="BF9" s="2" t="b">
        <f>ISERROR(BC9)</f>
        <v>0</v>
      </c>
      <c r="BG9" s="2">
        <f>COUNTIF(BD9:BF9,"true")</f>
        <v>0</v>
      </c>
      <c r="BH9" s="2" t="str">
        <f>IF(AJ9="１００ｍ","R025"&amp;AQ9,IF(AJ9="３００ｍ","R026"&amp;AQ9,IF(AJ9="５００ｍ","R027"&amp;AQ9,"")))</f>
        <v/>
      </c>
    </row>
    <row r="10" spans="2:61" x14ac:dyDescent="0.2">
      <c r="B10" s="23">
        <v>2</v>
      </c>
      <c r="C10" s="27"/>
      <c r="D10" s="27"/>
      <c r="E10" s="24"/>
      <c r="F10" s="24"/>
      <c r="G10" s="22" t="str">
        <f>IF(C10="","",VLOOKUP($D$4,所属データ!$E:$H,4,FALSE))</f>
        <v/>
      </c>
      <c r="H10" s="16" t="str">
        <f>IF(G10="","",VLOOKUP(G10,所属データ!$C:$G,4,0))</f>
        <v/>
      </c>
      <c r="I10" s="27"/>
      <c r="J10" s="27">
        <v>0</v>
      </c>
      <c r="K10" s="27">
        <v>0</v>
      </c>
      <c r="L10" s="33" t="str">
        <f t="shared" ref="L10:L73" si="3">IF(I10="","",IF(I10="走幅跳","ｍ",IF(I10="立幅跳","ｍ","分")))</f>
        <v/>
      </c>
      <c r="M10" s="27">
        <v>0</v>
      </c>
      <c r="N10" s="27">
        <v>0</v>
      </c>
      <c r="O10" s="34" t="str">
        <f t="shared" ref="O10:O73" si="4">IF(I10="","",IF(I10="走幅跳","cm",IF(I10="立幅跳","cm","秒")))</f>
        <v/>
      </c>
      <c r="P10" s="27"/>
      <c r="Q10" s="27"/>
      <c r="R10" s="27"/>
      <c r="S10" s="27">
        <v>0</v>
      </c>
      <c r="T10" s="27">
        <v>0</v>
      </c>
      <c r="U10" s="33" t="str">
        <f t="shared" si="1"/>
        <v/>
      </c>
      <c r="V10" s="27">
        <v>0</v>
      </c>
      <c r="W10" s="27">
        <v>0</v>
      </c>
      <c r="X10" s="34" t="str">
        <f t="shared" si="2"/>
        <v/>
      </c>
      <c r="Y10" s="27"/>
      <c r="Z10" s="27"/>
      <c r="AA10" s="27"/>
      <c r="AB10" s="27">
        <v>0</v>
      </c>
      <c r="AC10" s="27">
        <v>0</v>
      </c>
      <c r="AD10" s="33" t="str">
        <f t="shared" ref="AD10:AD73" si="5">IF(AA10="","",IF(AA10="走幅跳","ｍ",IF(AA10="立幅跳","ｍ","分")))</f>
        <v/>
      </c>
      <c r="AE10" s="27">
        <v>0</v>
      </c>
      <c r="AF10" s="27">
        <v>0</v>
      </c>
      <c r="AG10" s="34" t="str">
        <f t="shared" ref="AG10:AG73" si="6">IF(AA10="","",IF(AA10="走幅跳","cm",IF(AA10="立幅跳","cm","秒")))</f>
        <v/>
      </c>
      <c r="AH10" s="27"/>
      <c r="AI10" s="27"/>
      <c r="AJ10" s="22"/>
      <c r="AM10" s="2">
        <v>2</v>
      </c>
      <c r="AN10" s="2" t="str">
        <f t="shared" ref="AN10:AN73" si="7">IF(C10="","",$AN$7+B10)</f>
        <v/>
      </c>
      <c r="AO10" s="2" t="str">
        <f>IF(F10="","",VLOOKUP(F10,基礎データ!H:I,2,FALSE))</f>
        <v/>
      </c>
      <c r="AP10" s="2" t="str">
        <f t="shared" ref="AP10:AP73" si="8">IF(C10="","",AO10*100000000+AN10)</f>
        <v/>
      </c>
      <c r="AQ10" s="2" t="str">
        <f>IF($E10="","",VLOOKUP($E10,基礎データ!$E:$F,2,FALSE))</f>
        <v/>
      </c>
      <c r="AR10" s="2" t="str">
        <f t="shared" ref="AR10:AR73" si="9">IF(C10="","",C10&amp;"("&amp;E10&amp;")")</f>
        <v/>
      </c>
      <c r="AS10" s="2" t="str">
        <f t="shared" ref="AS10:AS73" si="10">IF(C10="","",$AN$6)</f>
        <v/>
      </c>
      <c r="AT10" s="2" t="str">
        <f>IF(G10="","",VLOOKUP(G10,所属データ!C:G,2,FALSE))</f>
        <v/>
      </c>
      <c r="AU10" s="2" t="str">
        <f>IF(I10="","",VLOOKUP(I10,基礎データ!K:L,2,FALSE))</f>
        <v/>
      </c>
      <c r="AV10" s="2" t="str">
        <f t="shared" ref="AV10:AV73" si="11">IF(AU10="","",IF(AU10="R215",AU10&amp;"00"&amp;" 0"&amp;J10&amp;K10&amp;M10&amp;N10&amp;P10&amp;Q10,IF(AU10="R220",AU10&amp;"00"&amp;" 0"&amp;J10&amp;K10&amp;M10&amp;N10&amp;P10&amp;Q10,IF(AU10="R601",AU10&amp;"00"&amp;" 0"&amp;J10&amp;K10&amp;M10&amp;N10&amp;P10&amp;Q10,AU10&amp;AQ10&amp;" 0"&amp;J10&amp;K10&amp;M10&amp;N10&amp;P10&amp;Q10))))</f>
        <v/>
      </c>
      <c r="AW10" s="2" t="str">
        <f>IF(R10="","",VLOOKUP(R10,基礎データ!K:L,2,FALSE))</f>
        <v/>
      </c>
      <c r="AX10" s="2" t="str">
        <f t="shared" ref="AX10:AX73" si="12">IF(AW10="","",IF(AW10="R215",AW10&amp;"00"&amp;" 0"&amp;$S10&amp;$T10&amp;$V10&amp;$W10&amp;$Y10&amp;$Z10,IF(AW10="R220",AW10&amp;"00"&amp;" 0"&amp;$S10&amp;$T10&amp;$V10&amp;$W10&amp;$Y10&amp;$Z10,IF(AW10="R601",AW10&amp;"00"&amp;" 0"&amp;$S10&amp;$T10&amp;$V10&amp;$W10&amp;$Y10&amp;$Z10,AW10&amp;$AQ10&amp;" 0"&amp;$S10&amp;$T10&amp;$V10&amp;$W10&amp;$Y10&amp;$Z10))))</f>
        <v/>
      </c>
      <c r="AY10" s="2" t="str">
        <f>IF(AA10="","",VLOOKUP(AA10,基礎データ!K:L,2,FALSE))</f>
        <v/>
      </c>
      <c r="AZ10" s="2" t="str">
        <f t="shared" ref="AZ10:AZ73" si="13">IF(AY10="","",IF(AY10="R215",AY10&amp;"00"&amp;" 0"&amp;AB10&amp;AC10&amp;AE10&amp;AF10&amp;AH10&amp;AI10,IF(AY10="R220",AY10&amp;"00"&amp;" 0"&amp;AB10&amp;AC10&amp;AE10&amp;AF10&amp;AH10&amp;AI10,IF(AY10="R601",AY10&amp;"00"&amp;" 0"&amp;AB10&amp;AC10&amp;AE10&amp;AF10&amp;AH10&amp;AI10,AY10&amp;AQ10&amp;" 0"&amp;AB10&amp;AC10&amp;AE10&amp;AF10&amp;AH10&amp;AI10))))</f>
        <v/>
      </c>
      <c r="BA10" s="2" t="str">
        <f>IF(AV10="","",VLOOKUP(LEFT(AV10,6),競技データ!$C$2:$C$300,1,FALSE))</f>
        <v/>
      </c>
      <c r="BB10" s="2" t="str">
        <f>IF(AX10="","",VLOOKUP(LEFT(AX10,6),競技データ!$C$2:$C$300,1,FALSE))</f>
        <v/>
      </c>
      <c r="BC10" s="2" t="str">
        <f>IF(AZ10="","",VLOOKUP(LEFT(AZ10,6),競技データ!$C$2:$C$300,1,FALSE))</f>
        <v/>
      </c>
      <c r="BD10" s="2" t="b">
        <f t="shared" ref="BD10:BD73" si="14">ISERROR(BA10)</f>
        <v>0</v>
      </c>
      <c r="BE10" s="2" t="b">
        <f t="shared" ref="BE10:BF73" si="15">ISERROR(BB10)</f>
        <v>0</v>
      </c>
      <c r="BF10" s="2" t="b">
        <f t="shared" si="15"/>
        <v>0</v>
      </c>
      <c r="BG10" s="2">
        <f t="shared" ref="BG10:BG73" si="16">COUNTIF(BD10:BF10,"true")</f>
        <v>0</v>
      </c>
      <c r="BH10" s="2" t="str">
        <f t="shared" ref="BH10:BH73" si="17">IF(AJ10="１００ｍ","R025"&amp;AQ10,IF(AJ10="３００ｍ","R026"&amp;AQ10,IF(AJ10="５００ｍ","R027"&amp;AQ10,"")))</f>
        <v/>
      </c>
    </row>
    <row r="11" spans="2:61" x14ac:dyDescent="0.2">
      <c r="B11" s="23">
        <v>3</v>
      </c>
      <c r="C11" s="27"/>
      <c r="D11" s="27"/>
      <c r="E11" s="24"/>
      <c r="F11" s="24"/>
      <c r="G11" s="22" t="str">
        <f>IF(C11="","",VLOOKUP($D$4,所属データ!$E:$H,4,FALSE))</f>
        <v/>
      </c>
      <c r="H11" s="16" t="str">
        <f>IF(G11="","",VLOOKUP(G11,所属データ!$C:$G,4,0))</f>
        <v/>
      </c>
      <c r="I11" s="27"/>
      <c r="J11" s="27">
        <v>0</v>
      </c>
      <c r="K11" s="27">
        <v>0</v>
      </c>
      <c r="L11" s="33" t="str">
        <f t="shared" si="3"/>
        <v/>
      </c>
      <c r="M11" s="27">
        <v>0</v>
      </c>
      <c r="N11" s="27">
        <v>0</v>
      </c>
      <c r="O11" s="34" t="str">
        <f t="shared" si="4"/>
        <v/>
      </c>
      <c r="P11" s="27"/>
      <c r="Q11" s="27"/>
      <c r="R11" s="27"/>
      <c r="S11" s="27">
        <v>0</v>
      </c>
      <c r="T11" s="27">
        <v>0</v>
      </c>
      <c r="U11" s="33" t="str">
        <f t="shared" si="1"/>
        <v/>
      </c>
      <c r="V11" s="27">
        <v>0</v>
      </c>
      <c r="W11" s="27">
        <v>0</v>
      </c>
      <c r="X11" s="34" t="str">
        <f t="shared" si="2"/>
        <v/>
      </c>
      <c r="Y11" s="27"/>
      <c r="Z11" s="27"/>
      <c r="AA11" s="27"/>
      <c r="AB11" s="27">
        <v>0</v>
      </c>
      <c r="AC11" s="27">
        <v>0</v>
      </c>
      <c r="AD11" s="33" t="str">
        <f t="shared" si="5"/>
        <v/>
      </c>
      <c r="AE11" s="27">
        <v>0</v>
      </c>
      <c r="AF11" s="27">
        <v>0</v>
      </c>
      <c r="AG11" s="34" t="str">
        <f t="shared" si="6"/>
        <v/>
      </c>
      <c r="AH11" s="27"/>
      <c r="AI11" s="27"/>
      <c r="AJ11" s="22"/>
      <c r="AM11" s="2">
        <v>3</v>
      </c>
      <c r="AN11" s="2" t="str">
        <f t="shared" si="7"/>
        <v/>
      </c>
      <c r="AO11" s="2" t="str">
        <f>IF(F11="","",VLOOKUP(F11,基礎データ!H:I,2,FALSE))</f>
        <v/>
      </c>
      <c r="AP11" s="2" t="str">
        <f t="shared" si="8"/>
        <v/>
      </c>
      <c r="AQ11" s="2" t="str">
        <f>IF($E11="","",VLOOKUP($E11,基礎データ!$E:$F,2,FALSE))</f>
        <v/>
      </c>
      <c r="AR11" s="2" t="str">
        <f t="shared" si="9"/>
        <v/>
      </c>
      <c r="AS11" s="2" t="str">
        <f t="shared" si="10"/>
        <v/>
      </c>
      <c r="AT11" s="2" t="str">
        <f>IF(G11="","",VLOOKUP(G11,所属データ!C:G,2,FALSE))</f>
        <v/>
      </c>
      <c r="AU11" s="2" t="str">
        <f>IF(I11="","",VLOOKUP(I11,基礎データ!K:L,2,FALSE))</f>
        <v/>
      </c>
      <c r="AV11" s="2" t="str">
        <f t="shared" si="11"/>
        <v/>
      </c>
      <c r="AW11" s="2" t="str">
        <f>IF(R11="","",VLOOKUP(R11,基礎データ!K:L,2,FALSE))</f>
        <v/>
      </c>
      <c r="AX11" s="2" t="str">
        <f t="shared" si="12"/>
        <v/>
      </c>
      <c r="AY11" s="2" t="str">
        <f>IF(AA11="","",VLOOKUP(AA11,基礎データ!K:L,2,FALSE))</f>
        <v/>
      </c>
      <c r="AZ11" s="2" t="str">
        <f t="shared" si="13"/>
        <v/>
      </c>
      <c r="BA11" s="2" t="str">
        <f>IF(AV11="","",VLOOKUP(LEFT(AV11,6),競技データ!$C$2:$C$300,1,FALSE))</f>
        <v/>
      </c>
      <c r="BB11" s="2" t="str">
        <f>IF(AX11="","",VLOOKUP(LEFT(AX11,6),競技データ!$C$2:$C$300,1,FALSE))</f>
        <v/>
      </c>
      <c r="BC11" s="2" t="str">
        <f>IF(AZ11="","",VLOOKUP(LEFT(AZ11,6),競技データ!$C$2:$C$300,1,FALSE))</f>
        <v/>
      </c>
      <c r="BD11" s="2" t="b">
        <f t="shared" si="14"/>
        <v>0</v>
      </c>
      <c r="BE11" s="2" t="b">
        <f t="shared" si="15"/>
        <v>0</v>
      </c>
      <c r="BF11" s="2" t="b">
        <f t="shared" si="15"/>
        <v>0</v>
      </c>
      <c r="BG11" s="2">
        <f t="shared" si="16"/>
        <v>0</v>
      </c>
      <c r="BH11" s="2" t="str">
        <f t="shared" si="17"/>
        <v/>
      </c>
    </row>
    <row r="12" spans="2:61" x14ac:dyDescent="0.2">
      <c r="B12" s="23">
        <v>4</v>
      </c>
      <c r="C12" s="27"/>
      <c r="D12" s="27"/>
      <c r="E12" s="24"/>
      <c r="F12" s="24"/>
      <c r="G12" s="22" t="str">
        <f>IF(C12="","",VLOOKUP($D$4,所属データ!$E:$H,4,FALSE))</f>
        <v/>
      </c>
      <c r="H12" s="16" t="str">
        <f>IF(G12="","",VLOOKUP(G12,所属データ!$C:$G,4,0))</f>
        <v/>
      </c>
      <c r="I12" s="27"/>
      <c r="J12" s="27">
        <v>0</v>
      </c>
      <c r="K12" s="27">
        <v>0</v>
      </c>
      <c r="L12" s="33" t="str">
        <f t="shared" si="3"/>
        <v/>
      </c>
      <c r="M12" s="27">
        <v>0</v>
      </c>
      <c r="N12" s="27">
        <v>0</v>
      </c>
      <c r="O12" s="34" t="str">
        <f t="shared" si="4"/>
        <v/>
      </c>
      <c r="P12" s="27"/>
      <c r="Q12" s="27"/>
      <c r="R12" s="27"/>
      <c r="S12" s="27">
        <v>0</v>
      </c>
      <c r="T12" s="27">
        <v>0</v>
      </c>
      <c r="U12" s="33" t="str">
        <f t="shared" si="1"/>
        <v/>
      </c>
      <c r="V12" s="27">
        <v>0</v>
      </c>
      <c r="W12" s="27">
        <v>0</v>
      </c>
      <c r="X12" s="34" t="str">
        <f t="shared" si="2"/>
        <v/>
      </c>
      <c r="Y12" s="27"/>
      <c r="Z12" s="27"/>
      <c r="AA12" s="27"/>
      <c r="AB12" s="27">
        <v>0</v>
      </c>
      <c r="AC12" s="27">
        <v>0</v>
      </c>
      <c r="AD12" s="33" t="str">
        <f t="shared" si="5"/>
        <v/>
      </c>
      <c r="AE12" s="27">
        <v>0</v>
      </c>
      <c r="AF12" s="27">
        <v>0</v>
      </c>
      <c r="AG12" s="34" t="str">
        <f t="shared" si="6"/>
        <v/>
      </c>
      <c r="AH12" s="27"/>
      <c r="AI12" s="27"/>
      <c r="AJ12" s="22"/>
      <c r="AM12" s="2">
        <v>4</v>
      </c>
      <c r="AN12" s="2" t="str">
        <f t="shared" si="7"/>
        <v/>
      </c>
      <c r="AO12" s="2" t="str">
        <f>IF(F12="","",VLOOKUP(F12,基礎データ!H:I,2,FALSE))</f>
        <v/>
      </c>
      <c r="AP12" s="2" t="str">
        <f t="shared" si="8"/>
        <v/>
      </c>
      <c r="AQ12" s="2" t="str">
        <f>IF($E12="","",VLOOKUP($E12,基礎データ!$E:$F,2,FALSE))</f>
        <v/>
      </c>
      <c r="AR12" s="2" t="str">
        <f t="shared" si="9"/>
        <v/>
      </c>
      <c r="AS12" s="2" t="str">
        <f t="shared" si="10"/>
        <v/>
      </c>
      <c r="AT12" s="2" t="str">
        <f>IF(G12="","",VLOOKUP(G12,所属データ!C:G,2,FALSE))</f>
        <v/>
      </c>
      <c r="AU12" s="2" t="str">
        <f>IF(I12="","",VLOOKUP(I12,基礎データ!K:L,2,FALSE))</f>
        <v/>
      </c>
      <c r="AV12" s="2" t="str">
        <f t="shared" si="11"/>
        <v/>
      </c>
      <c r="AW12" s="2" t="str">
        <f>IF(R12="","",VLOOKUP(R12,基礎データ!K:L,2,FALSE))</f>
        <v/>
      </c>
      <c r="AX12" s="2" t="str">
        <f t="shared" si="12"/>
        <v/>
      </c>
      <c r="AY12" s="2" t="str">
        <f>IF(AA12="","",VLOOKUP(AA12,基礎データ!K:L,2,FALSE))</f>
        <v/>
      </c>
      <c r="AZ12" s="2" t="str">
        <f t="shared" si="13"/>
        <v/>
      </c>
      <c r="BA12" s="2" t="str">
        <f>IF(AV12="","",VLOOKUP(LEFT(AV12,6),競技データ!$C$2:$C$300,1,FALSE))</f>
        <v/>
      </c>
      <c r="BB12" s="2" t="str">
        <f>IF(AX12="","",VLOOKUP(LEFT(AX12,6),競技データ!$C$2:$C$300,1,FALSE))</f>
        <v/>
      </c>
      <c r="BC12" s="2" t="str">
        <f>IF(AZ12="","",VLOOKUP(LEFT(AZ12,6),競技データ!$C$2:$C$300,1,FALSE))</f>
        <v/>
      </c>
      <c r="BD12" s="2" t="b">
        <f t="shared" si="14"/>
        <v>0</v>
      </c>
      <c r="BE12" s="2" t="b">
        <f t="shared" si="15"/>
        <v>0</v>
      </c>
      <c r="BF12" s="2" t="b">
        <f t="shared" si="15"/>
        <v>0</v>
      </c>
      <c r="BG12" s="2">
        <f t="shared" si="16"/>
        <v>0</v>
      </c>
      <c r="BH12" s="2" t="str">
        <f t="shared" si="17"/>
        <v/>
      </c>
    </row>
    <row r="13" spans="2:61" x14ac:dyDescent="0.2">
      <c r="B13" s="23">
        <v>5</v>
      </c>
      <c r="C13" s="27"/>
      <c r="D13" s="27"/>
      <c r="E13" s="24"/>
      <c r="F13" s="24"/>
      <c r="G13" s="22" t="str">
        <f>IF(C13="","",VLOOKUP($D$4,所属データ!$E:$H,4,FALSE))</f>
        <v/>
      </c>
      <c r="H13" s="16" t="str">
        <f>IF(G13="","",VLOOKUP(G13,所属データ!$C:$G,4,0))</f>
        <v/>
      </c>
      <c r="I13" s="27"/>
      <c r="J13" s="27">
        <v>0</v>
      </c>
      <c r="K13" s="27">
        <v>0</v>
      </c>
      <c r="L13" s="33" t="str">
        <f t="shared" si="3"/>
        <v/>
      </c>
      <c r="M13" s="27">
        <v>0</v>
      </c>
      <c r="N13" s="27">
        <v>0</v>
      </c>
      <c r="O13" s="34" t="str">
        <f t="shared" si="4"/>
        <v/>
      </c>
      <c r="P13" s="27"/>
      <c r="Q13" s="27"/>
      <c r="R13" s="27"/>
      <c r="S13" s="27">
        <v>0</v>
      </c>
      <c r="T13" s="27">
        <v>0</v>
      </c>
      <c r="U13" s="33" t="str">
        <f t="shared" si="1"/>
        <v/>
      </c>
      <c r="V13" s="27">
        <v>0</v>
      </c>
      <c r="W13" s="27">
        <v>0</v>
      </c>
      <c r="X13" s="34" t="str">
        <f t="shared" si="2"/>
        <v/>
      </c>
      <c r="Y13" s="27"/>
      <c r="Z13" s="27"/>
      <c r="AA13" s="27"/>
      <c r="AB13" s="27">
        <v>0</v>
      </c>
      <c r="AC13" s="27">
        <v>0</v>
      </c>
      <c r="AD13" s="33" t="str">
        <f t="shared" si="5"/>
        <v/>
      </c>
      <c r="AE13" s="27">
        <v>0</v>
      </c>
      <c r="AF13" s="27">
        <v>0</v>
      </c>
      <c r="AG13" s="34" t="str">
        <f t="shared" si="6"/>
        <v/>
      </c>
      <c r="AH13" s="27"/>
      <c r="AI13" s="27"/>
      <c r="AJ13" s="22"/>
      <c r="AM13" s="2">
        <v>5</v>
      </c>
      <c r="AN13" s="2" t="str">
        <f t="shared" si="7"/>
        <v/>
      </c>
      <c r="AO13" s="2" t="str">
        <f>IF(F13="","",VLOOKUP(F13,基礎データ!H:I,2,FALSE))</f>
        <v/>
      </c>
      <c r="AP13" s="2" t="str">
        <f t="shared" si="8"/>
        <v/>
      </c>
      <c r="AQ13" s="2" t="str">
        <f>IF($E13="","",VLOOKUP($E13,基礎データ!$E:$F,2,FALSE))</f>
        <v/>
      </c>
      <c r="AR13" s="2" t="str">
        <f t="shared" si="9"/>
        <v/>
      </c>
      <c r="AS13" s="2" t="str">
        <f t="shared" si="10"/>
        <v/>
      </c>
      <c r="AT13" s="2" t="str">
        <f>IF(G13="","",VLOOKUP(G13,所属データ!C:G,2,FALSE))</f>
        <v/>
      </c>
      <c r="AU13" s="2" t="str">
        <f>IF(I13="","",VLOOKUP(I13,基礎データ!K:L,2,FALSE))</f>
        <v/>
      </c>
      <c r="AV13" s="2" t="str">
        <f t="shared" si="11"/>
        <v/>
      </c>
      <c r="AW13" s="2" t="str">
        <f>IF(R13="","",VLOOKUP(R13,基礎データ!K:L,2,FALSE))</f>
        <v/>
      </c>
      <c r="AX13" s="2" t="str">
        <f t="shared" si="12"/>
        <v/>
      </c>
      <c r="AY13" s="2" t="str">
        <f>IF(AA13="","",VLOOKUP(AA13,基礎データ!K:L,2,FALSE))</f>
        <v/>
      </c>
      <c r="AZ13" s="2" t="str">
        <f t="shared" si="13"/>
        <v/>
      </c>
      <c r="BA13" s="2" t="str">
        <f>IF(AV13="","",VLOOKUP(LEFT(AV13,6),競技データ!$C$2:$C$300,1,FALSE))</f>
        <v/>
      </c>
      <c r="BB13" s="2" t="str">
        <f>IF(AX13="","",VLOOKUP(LEFT(AX13,6),競技データ!$C$2:$C$300,1,FALSE))</f>
        <v/>
      </c>
      <c r="BC13" s="2" t="str">
        <f>IF(AZ13="","",VLOOKUP(LEFT(AZ13,6),競技データ!$C$2:$C$300,1,FALSE))</f>
        <v/>
      </c>
      <c r="BD13" s="2" t="b">
        <f t="shared" si="14"/>
        <v>0</v>
      </c>
      <c r="BE13" s="2" t="b">
        <f t="shared" si="15"/>
        <v>0</v>
      </c>
      <c r="BF13" s="2" t="b">
        <f t="shared" si="15"/>
        <v>0</v>
      </c>
      <c r="BG13" s="2">
        <f t="shared" si="16"/>
        <v>0</v>
      </c>
      <c r="BH13" s="2" t="str">
        <f t="shared" si="17"/>
        <v/>
      </c>
    </row>
    <row r="14" spans="2:61" x14ac:dyDescent="0.2">
      <c r="B14" s="23">
        <v>6</v>
      </c>
      <c r="C14" s="27"/>
      <c r="D14" s="27"/>
      <c r="E14" s="24"/>
      <c r="F14" s="24"/>
      <c r="G14" s="22" t="str">
        <f>IF(C14="","",VLOOKUP($D$4,所属データ!$E:$H,4,FALSE))</f>
        <v/>
      </c>
      <c r="H14" s="16" t="str">
        <f>IF(G14="","",VLOOKUP(G14,所属データ!$C:$G,4,0))</f>
        <v/>
      </c>
      <c r="I14" s="27"/>
      <c r="J14" s="27">
        <v>0</v>
      </c>
      <c r="K14" s="27">
        <v>0</v>
      </c>
      <c r="L14" s="33" t="str">
        <f t="shared" si="3"/>
        <v/>
      </c>
      <c r="M14" s="27">
        <v>0</v>
      </c>
      <c r="N14" s="27">
        <v>0</v>
      </c>
      <c r="O14" s="34" t="str">
        <f t="shared" si="4"/>
        <v/>
      </c>
      <c r="P14" s="27"/>
      <c r="Q14" s="27"/>
      <c r="R14" s="27"/>
      <c r="S14" s="27">
        <v>0</v>
      </c>
      <c r="T14" s="27">
        <v>0</v>
      </c>
      <c r="U14" s="33" t="str">
        <f t="shared" si="1"/>
        <v/>
      </c>
      <c r="V14" s="27">
        <v>0</v>
      </c>
      <c r="W14" s="27">
        <v>0</v>
      </c>
      <c r="X14" s="34" t="str">
        <f t="shared" si="2"/>
        <v/>
      </c>
      <c r="Y14" s="27"/>
      <c r="Z14" s="27"/>
      <c r="AA14" s="27"/>
      <c r="AB14" s="27">
        <v>0</v>
      </c>
      <c r="AC14" s="27">
        <v>0</v>
      </c>
      <c r="AD14" s="33" t="str">
        <f t="shared" si="5"/>
        <v/>
      </c>
      <c r="AE14" s="27">
        <v>0</v>
      </c>
      <c r="AF14" s="27">
        <v>0</v>
      </c>
      <c r="AG14" s="34" t="str">
        <f t="shared" si="6"/>
        <v/>
      </c>
      <c r="AH14" s="27"/>
      <c r="AI14" s="27"/>
      <c r="AJ14" s="22"/>
      <c r="AM14" s="2">
        <v>6</v>
      </c>
      <c r="AN14" s="2" t="str">
        <f t="shared" si="7"/>
        <v/>
      </c>
      <c r="AO14" s="2" t="str">
        <f>IF(F14="","",VLOOKUP(F14,基礎データ!H:I,2,FALSE))</f>
        <v/>
      </c>
      <c r="AP14" s="2" t="str">
        <f t="shared" si="8"/>
        <v/>
      </c>
      <c r="AQ14" s="2" t="str">
        <f>IF($E14="","",VLOOKUP($E14,基礎データ!$E:$F,2,FALSE))</f>
        <v/>
      </c>
      <c r="AR14" s="2" t="str">
        <f t="shared" si="9"/>
        <v/>
      </c>
      <c r="AS14" s="2" t="str">
        <f t="shared" si="10"/>
        <v/>
      </c>
      <c r="AT14" s="2" t="str">
        <f>IF(G14="","",VLOOKUP(G14,所属データ!C:G,2,FALSE))</f>
        <v/>
      </c>
      <c r="AU14" s="2" t="str">
        <f>IF(I14="","",VLOOKUP(I14,基礎データ!K:L,2,FALSE))</f>
        <v/>
      </c>
      <c r="AV14" s="2" t="str">
        <f t="shared" si="11"/>
        <v/>
      </c>
      <c r="AW14" s="2" t="str">
        <f>IF(R14="","",VLOOKUP(R14,基礎データ!K:L,2,FALSE))</f>
        <v/>
      </c>
      <c r="AX14" s="2" t="str">
        <f t="shared" si="12"/>
        <v/>
      </c>
      <c r="AY14" s="2" t="str">
        <f>IF(AA14="","",VLOOKUP(AA14,基礎データ!K:L,2,FALSE))</f>
        <v/>
      </c>
      <c r="AZ14" s="2" t="str">
        <f t="shared" si="13"/>
        <v/>
      </c>
      <c r="BA14" s="2" t="str">
        <f>IF(AV14="","",VLOOKUP(LEFT(AV14,6),競技データ!$C$2:$C$300,1,FALSE))</f>
        <v/>
      </c>
      <c r="BB14" s="2" t="str">
        <f>IF(AX14="","",VLOOKUP(LEFT(AX14,6),競技データ!$C$2:$C$300,1,FALSE))</f>
        <v/>
      </c>
      <c r="BC14" s="2" t="str">
        <f>IF(AZ14="","",VLOOKUP(LEFT(AZ14,6),競技データ!$C$2:$C$300,1,FALSE))</f>
        <v/>
      </c>
      <c r="BD14" s="2" t="b">
        <f t="shared" si="14"/>
        <v>0</v>
      </c>
      <c r="BE14" s="2" t="b">
        <f t="shared" si="15"/>
        <v>0</v>
      </c>
      <c r="BF14" s="2" t="b">
        <f t="shared" si="15"/>
        <v>0</v>
      </c>
      <c r="BG14" s="2">
        <f t="shared" si="16"/>
        <v>0</v>
      </c>
      <c r="BH14" s="2" t="str">
        <f t="shared" si="17"/>
        <v/>
      </c>
    </row>
    <row r="15" spans="2:61" x14ac:dyDescent="0.2">
      <c r="B15" s="23">
        <v>7</v>
      </c>
      <c r="C15" s="27"/>
      <c r="D15" s="27"/>
      <c r="E15" s="24"/>
      <c r="F15" s="24"/>
      <c r="G15" s="22" t="str">
        <f>IF(C15="","",VLOOKUP($D$4,所属データ!$E:$H,4,FALSE))</f>
        <v/>
      </c>
      <c r="H15" s="16" t="str">
        <f>IF(G15="","",VLOOKUP(G15,所属データ!$C:$G,4,0))</f>
        <v/>
      </c>
      <c r="I15" s="27"/>
      <c r="J15" s="27">
        <v>0</v>
      </c>
      <c r="K15" s="27">
        <v>0</v>
      </c>
      <c r="L15" s="33" t="str">
        <f t="shared" si="3"/>
        <v/>
      </c>
      <c r="M15" s="27">
        <v>0</v>
      </c>
      <c r="N15" s="27">
        <v>0</v>
      </c>
      <c r="O15" s="34" t="str">
        <f t="shared" si="4"/>
        <v/>
      </c>
      <c r="P15" s="27"/>
      <c r="Q15" s="27"/>
      <c r="R15" s="27"/>
      <c r="S15" s="27">
        <v>0</v>
      </c>
      <c r="T15" s="27">
        <v>0</v>
      </c>
      <c r="U15" s="33" t="str">
        <f t="shared" si="1"/>
        <v/>
      </c>
      <c r="V15" s="27">
        <v>0</v>
      </c>
      <c r="W15" s="27">
        <v>0</v>
      </c>
      <c r="X15" s="34" t="str">
        <f t="shared" si="2"/>
        <v/>
      </c>
      <c r="Y15" s="27"/>
      <c r="Z15" s="27"/>
      <c r="AA15" s="27"/>
      <c r="AB15" s="27">
        <v>0</v>
      </c>
      <c r="AC15" s="27">
        <v>0</v>
      </c>
      <c r="AD15" s="33" t="str">
        <f t="shared" si="5"/>
        <v/>
      </c>
      <c r="AE15" s="27">
        <v>0</v>
      </c>
      <c r="AF15" s="27">
        <v>0</v>
      </c>
      <c r="AG15" s="34" t="str">
        <f t="shared" si="6"/>
        <v/>
      </c>
      <c r="AH15" s="27"/>
      <c r="AI15" s="27"/>
      <c r="AJ15" s="22"/>
      <c r="AM15" s="2">
        <v>7</v>
      </c>
      <c r="AN15" s="2" t="str">
        <f t="shared" si="7"/>
        <v/>
      </c>
      <c r="AO15" s="2" t="str">
        <f>IF(F15="","",VLOOKUP(F15,基礎データ!H:I,2,FALSE))</f>
        <v/>
      </c>
      <c r="AP15" s="2" t="str">
        <f t="shared" si="8"/>
        <v/>
      </c>
      <c r="AQ15" s="2" t="str">
        <f>IF($E15="","",VLOOKUP($E15,基礎データ!$E:$F,2,FALSE))</f>
        <v/>
      </c>
      <c r="AR15" s="2" t="str">
        <f t="shared" si="9"/>
        <v/>
      </c>
      <c r="AS15" s="2" t="str">
        <f t="shared" si="10"/>
        <v/>
      </c>
      <c r="AT15" s="2" t="str">
        <f>IF(G15="","",VLOOKUP(G15,所属データ!C:G,2,FALSE))</f>
        <v/>
      </c>
      <c r="AU15" s="2" t="str">
        <f>IF(I15="","",VLOOKUP(I15,基礎データ!K:L,2,FALSE))</f>
        <v/>
      </c>
      <c r="AV15" s="2" t="str">
        <f t="shared" si="11"/>
        <v/>
      </c>
      <c r="AW15" s="2" t="str">
        <f>IF(R15="","",VLOOKUP(R15,基礎データ!K:L,2,FALSE))</f>
        <v/>
      </c>
      <c r="AX15" s="2" t="str">
        <f t="shared" si="12"/>
        <v/>
      </c>
      <c r="AY15" s="2" t="str">
        <f>IF(AA15="","",VLOOKUP(AA15,基礎データ!K:L,2,FALSE))</f>
        <v/>
      </c>
      <c r="AZ15" s="2" t="str">
        <f t="shared" si="13"/>
        <v/>
      </c>
      <c r="BA15" s="2" t="str">
        <f>IF(AV15="","",VLOOKUP(LEFT(AV15,6),競技データ!$C$2:$C$300,1,FALSE))</f>
        <v/>
      </c>
      <c r="BB15" s="2" t="str">
        <f>IF(AX15="","",VLOOKUP(LEFT(AX15,6),競技データ!$C$2:$C$300,1,FALSE))</f>
        <v/>
      </c>
      <c r="BC15" s="2" t="str">
        <f>IF(AZ15="","",VLOOKUP(LEFT(AZ15,6),競技データ!$C$2:$C$300,1,FALSE))</f>
        <v/>
      </c>
      <c r="BD15" s="2" t="b">
        <f t="shared" si="14"/>
        <v>0</v>
      </c>
      <c r="BE15" s="2" t="b">
        <f t="shared" si="15"/>
        <v>0</v>
      </c>
      <c r="BF15" s="2" t="b">
        <f t="shared" si="15"/>
        <v>0</v>
      </c>
      <c r="BG15" s="2">
        <f t="shared" si="16"/>
        <v>0</v>
      </c>
      <c r="BH15" s="2" t="str">
        <f t="shared" si="17"/>
        <v/>
      </c>
    </row>
    <row r="16" spans="2:61" x14ac:dyDescent="0.2">
      <c r="B16" s="23">
        <v>8</v>
      </c>
      <c r="C16" s="27"/>
      <c r="D16" s="27"/>
      <c r="E16" s="24"/>
      <c r="F16" s="24"/>
      <c r="G16" s="22" t="str">
        <f>IF(C16="","",VLOOKUP($D$4,所属データ!$E:$H,4,FALSE))</f>
        <v/>
      </c>
      <c r="H16" s="16" t="str">
        <f>IF(G16="","",VLOOKUP(G16,所属データ!$C:$G,4,0))</f>
        <v/>
      </c>
      <c r="I16" s="27"/>
      <c r="J16" s="27">
        <v>0</v>
      </c>
      <c r="K16" s="27">
        <v>0</v>
      </c>
      <c r="L16" s="33" t="str">
        <f t="shared" si="3"/>
        <v/>
      </c>
      <c r="M16" s="27">
        <v>0</v>
      </c>
      <c r="N16" s="27">
        <v>0</v>
      </c>
      <c r="O16" s="34" t="str">
        <f t="shared" si="4"/>
        <v/>
      </c>
      <c r="P16" s="27"/>
      <c r="Q16" s="27"/>
      <c r="R16" s="27"/>
      <c r="S16" s="27">
        <v>0</v>
      </c>
      <c r="T16" s="27">
        <v>0</v>
      </c>
      <c r="U16" s="33" t="str">
        <f t="shared" si="1"/>
        <v/>
      </c>
      <c r="V16" s="27">
        <v>0</v>
      </c>
      <c r="W16" s="27">
        <v>0</v>
      </c>
      <c r="X16" s="34" t="str">
        <f t="shared" si="2"/>
        <v/>
      </c>
      <c r="Y16" s="27"/>
      <c r="Z16" s="27"/>
      <c r="AA16" s="27"/>
      <c r="AB16" s="27">
        <v>0</v>
      </c>
      <c r="AC16" s="27">
        <v>0</v>
      </c>
      <c r="AD16" s="33" t="str">
        <f t="shared" si="5"/>
        <v/>
      </c>
      <c r="AE16" s="27">
        <v>0</v>
      </c>
      <c r="AF16" s="27">
        <v>0</v>
      </c>
      <c r="AG16" s="34" t="str">
        <f t="shared" si="6"/>
        <v/>
      </c>
      <c r="AH16" s="27"/>
      <c r="AI16" s="27"/>
      <c r="AJ16" s="22"/>
      <c r="AM16" s="2">
        <v>8</v>
      </c>
      <c r="AN16" s="2" t="str">
        <f t="shared" si="7"/>
        <v/>
      </c>
      <c r="AO16" s="2" t="str">
        <f>IF(F16="","",VLOOKUP(F16,基礎データ!H:I,2,FALSE))</f>
        <v/>
      </c>
      <c r="AP16" s="2" t="str">
        <f t="shared" si="8"/>
        <v/>
      </c>
      <c r="AQ16" s="2" t="str">
        <f>IF($E16="","",VLOOKUP($E16,基礎データ!$E:$F,2,FALSE))</f>
        <v/>
      </c>
      <c r="AR16" s="2" t="str">
        <f t="shared" si="9"/>
        <v/>
      </c>
      <c r="AS16" s="2" t="str">
        <f t="shared" si="10"/>
        <v/>
      </c>
      <c r="AT16" s="2" t="str">
        <f>IF(G16="","",VLOOKUP(G16,所属データ!C:G,2,FALSE))</f>
        <v/>
      </c>
      <c r="AU16" s="2" t="str">
        <f>IF(I16="","",VLOOKUP(I16,基礎データ!K:L,2,FALSE))</f>
        <v/>
      </c>
      <c r="AV16" s="2" t="str">
        <f t="shared" si="11"/>
        <v/>
      </c>
      <c r="AW16" s="2" t="str">
        <f>IF(R16="","",VLOOKUP(R16,基礎データ!K:L,2,FALSE))</f>
        <v/>
      </c>
      <c r="AX16" s="2" t="str">
        <f t="shared" si="12"/>
        <v/>
      </c>
      <c r="AY16" s="2" t="str">
        <f>IF(AA16="","",VLOOKUP(AA16,基礎データ!K:L,2,FALSE))</f>
        <v/>
      </c>
      <c r="AZ16" s="2" t="str">
        <f t="shared" si="13"/>
        <v/>
      </c>
      <c r="BA16" s="2" t="str">
        <f>IF(AV16="","",VLOOKUP(LEFT(AV16,6),競技データ!$C$2:$C$300,1,FALSE))</f>
        <v/>
      </c>
      <c r="BB16" s="2" t="str">
        <f>IF(AX16="","",VLOOKUP(LEFT(AX16,6),競技データ!$C$2:$C$300,1,FALSE))</f>
        <v/>
      </c>
      <c r="BC16" s="2" t="str">
        <f>IF(AZ16="","",VLOOKUP(LEFT(AZ16,6),競技データ!$C$2:$C$300,1,FALSE))</f>
        <v/>
      </c>
      <c r="BD16" s="2" t="b">
        <f t="shared" si="14"/>
        <v>0</v>
      </c>
      <c r="BE16" s="2" t="b">
        <f t="shared" si="15"/>
        <v>0</v>
      </c>
      <c r="BF16" s="2" t="b">
        <f t="shared" si="15"/>
        <v>0</v>
      </c>
      <c r="BG16" s="2">
        <f t="shared" si="16"/>
        <v>0</v>
      </c>
      <c r="BH16" s="2" t="str">
        <f t="shared" si="17"/>
        <v/>
      </c>
    </row>
    <row r="17" spans="2:60" x14ac:dyDescent="0.2">
      <c r="B17" s="23">
        <v>9</v>
      </c>
      <c r="C17" s="27"/>
      <c r="D17" s="27"/>
      <c r="E17" s="24"/>
      <c r="F17" s="24"/>
      <c r="G17" s="22" t="str">
        <f>IF(C17="","",VLOOKUP($D$4,所属データ!$E:$H,4,FALSE))</f>
        <v/>
      </c>
      <c r="H17" s="16" t="str">
        <f>IF(G17="","",VLOOKUP(G17,所属データ!$C:$G,4,0))</f>
        <v/>
      </c>
      <c r="I17" s="27"/>
      <c r="J17" s="27">
        <v>0</v>
      </c>
      <c r="K17" s="27">
        <v>0</v>
      </c>
      <c r="L17" s="33" t="str">
        <f t="shared" si="3"/>
        <v/>
      </c>
      <c r="M17" s="27">
        <v>0</v>
      </c>
      <c r="N17" s="27">
        <v>0</v>
      </c>
      <c r="O17" s="34" t="str">
        <f t="shared" si="4"/>
        <v/>
      </c>
      <c r="P17" s="27"/>
      <c r="Q17" s="27"/>
      <c r="R17" s="27"/>
      <c r="S17" s="27">
        <v>0</v>
      </c>
      <c r="T17" s="27">
        <v>0</v>
      </c>
      <c r="U17" s="33" t="str">
        <f t="shared" si="1"/>
        <v/>
      </c>
      <c r="V17" s="27">
        <v>0</v>
      </c>
      <c r="W17" s="27">
        <v>0</v>
      </c>
      <c r="X17" s="34" t="str">
        <f t="shared" si="2"/>
        <v/>
      </c>
      <c r="Y17" s="27"/>
      <c r="Z17" s="27"/>
      <c r="AA17" s="27"/>
      <c r="AB17" s="27">
        <v>0</v>
      </c>
      <c r="AC17" s="27">
        <v>0</v>
      </c>
      <c r="AD17" s="33" t="str">
        <f t="shared" si="5"/>
        <v/>
      </c>
      <c r="AE17" s="27">
        <v>0</v>
      </c>
      <c r="AF17" s="27">
        <v>0</v>
      </c>
      <c r="AG17" s="34" t="str">
        <f t="shared" si="6"/>
        <v/>
      </c>
      <c r="AH17" s="27"/>
      <c r="AI17" s="27"/>
      <c r="AJ17" s="22"/>
      <c r="AM17" s="2">
        <v>9</v>
      </c>
      <c r="AN17" s="2" t="str">
        <f t="shared" si="7"/>
        <v/>
      </c>
      <c r="AO17" s="2" t="str">
        <f>IF(F17="","",VLOOKUP(F17,基礎データ!H:I,2,FALSE))</f>
        <v/>
      </c>
      <c r="AP17" s="2" t="str">
        <f t="shared" si="8"/>
        <v/>
      </c>
      <c r="AQ17" s="2" t="str">
        <f>IF($E17="","",VLOOKUP($E17,基礎データ!$E:$F,2,FALSE))</f>
        <v/>
      </c>
      <c r="AR17" s="2" t="str">
        <f t="shared" si="9"/>
        <v/>
      </c>
      <c r="AS17" s="2" t="str">
        <f t="shared" si="10"/>
        <v/>
      </c>
      <c r="AT17" s="2" t="str">
        <f>IF(G17="","",VLOOKUP(G17,所属データ!C:G,2,FALSE))</f>
        <v/>
      </c>
      <c r="AU17" s="2" t="str">
        <f>IF(I17="","",VLOOKUP(I17,基礎データ!K:L,2,FALSE))</f>
        <v/>
      </c>
      <c r="AV17" s="2" t="str">
        <f t="shared" si="11"/>
        <v/>
      </c>
      <c r="AW17" s="2" t="str">
        <f>IF(R17="","",VLOOKUP(R17,基礎データ!K:L,2,FALSE))</f>
        <v/>
      </c>
      <c r="AX17" s="2" t="str">
        <f t="shared" si="12"/>
        <v/>
      </c>
      <c r="AY17" s="2" t="str">
        <f>IF(AA17="","",VLOOKUP(AA17,基礎データ!K:L,2,FALSE))</f>
        <v/>
      </c>
      <c r="AZ17" s="2" t="str">
        <f t="shared" si="13"/>
        <v/>
      </c>
      <c r="BA17" s="2" t="str">
        <f>IF(AV17="","",VLOOKUP(LEFT(AV17,6),競技データ!$C$2:$C$300,1,FALSE))</f>
        <v/>
      </c>
      <c r="BB17" s="2" t="str">
        <f>IF(AX17="","",VLOOKUP(LEFT(AX17,6),競技データ!$C$2:$C$300,1,FALSE))</f>
        <v/>
      </c>
      <c r="BC17" s="2" t="str">
        <f>IF(AZ17="","",VLOOKUP(LEFT(AZ17,6),競技データ!$C$2:$C$300,1,FALSE))</f>
        <v/>
      </c>
      <c r="BD17" s="2" t="b">
        <f t="shared" si="14"/>
        <v>0</v>
      </c>
      <c r="BE17" s="2" t="b">
        <f t="shared" si="15"/>
        <v>0</v>
      </c>
      <c r="BF17" s="2" t="b">
        <f t="shared" si="15"/>
        <v>0</v>
      </c>
      <c r="BG17" s="2">
        <f t="shared" si="16"/>
        <v>0</v>
      </c>
      <c r="BH17" s="2" t="str">
        <f t="shared" si="17"/>
        <v/>
      </c>
    </row>
    <row r="18" spans="2:60" x14ac:dyDescent="0.2">
      <c r="B18" s="23">
        <v>10</v>
      </c>
      <c r="C18" s="27"/>
      <c r="D18" s="27"/>
      <c r="E18" s="24"/>
      <c r="F18" s="24"/>
      <c r="G18" s="22" t="str">
        <f>IF(C18="","",VLOOKUP($D$4,所属データ!$E:$H,4,FALSE))</f>
        <v/>
      </c>
      <c r="H18" s="16" t="str">
        <f>IF(G18="","",VLOOKUP(G18,所属データ!$C:$G,4,0))</f>
        <v/>
      </c>
      <c r="I18" s="27"/>
      <c r="J18" s="27">
        <v>0</v>
      </c>
      <c r="K18" s="27">
        <v>0</v>
      </c>
      <c r="L18" s="33" t="str">
        <f t="shared" si="3"/>
        <v/>
      </c>
      <c r="M18" s="27">
        <v>0</v>
      </c>
      <c r="N18" s="27">
        <v>0</v>
      </c>
      <c r="O18" s="34" t="str">
        <f t="shared" si="4"/>
        <v/>
      </c>
      <c r="P18" s="27"/>
      <c r="Q18" s="27"/>
      <c r="R18" s="27"/>
      <c r="S18" s="27">
        <v>0</v>
      </c>
      <c r="T18" s="27">
        <v>0</v>
      </c>
      <c r="U18" s="33" t="str">
        <f t="shared" si="1"/>
        <v/>
      </c>
      <c r="V18" s="27">
        <v>0</v>
      </c>
      <c r="W18" s="27">
        <v>0</v>
      </c>
      <c r="X18" s="34" t="str">
        <f t="shared" si="2"/>
        <v/>
      </c>
      <c r="Y18" s="27"/>
      <c r="Z18" s="27"/>
      <c r="AA18" s="27"/>
      <c r="AB18" s="27">
        <v>0</v>
      </c>
      <c r="AC18" s="27">
        <v>0</v>
      </c>
      <c r="AD18" s="33" t="str">
        <f t="shared" si="5"/>
        <v/>
      </c>
      <c r="AE18" s="27">
        <v>0</v>
      </c>
      <c r="AF18" s="27">
        <v>0</v>
      </c>
      <c r="AG18" s="34" t="str">
        <f t="shared" si="6"/>
        <v/>
      </c>
      <c r="AH18" s="27"/>
      <c r="AI18" s="27"/>
      <c r="AJ18" s="22"/>
      <c r="AM18" s="2">
        <v>10</v>
      </c>
      <c r="AN18" s="2" t="str">
        <f t="shared" si="7"/>
        <v/>
      </c>
      <c r="AO18" s="2" t="str">
        <f>IF(F18="","",VLOOKUP(F18,基礎データ!H:I,2,FALSE))</f>
        <v/>
      </c>
      <c r="AP18" s="2" t="str">
        <f t="shared" si="8"/>
        <v/>
      </c>
      <c r="AQ18" s="2" t="str">
        <f>IF($E18="","",VLOOKUP($E18,基礎データ!$E:$F,2,FALSE))</f>
        <v/>
      </c>
      <c r="AR18" s="2" t="str">
        <f t="shared" si="9"/>
        <v/>
      </c>
      <c r="AS18" s="2" t="str">
        <f t="shared" si="10"/>
        <v/>
      </c>
      <c r="AT18" s="2" t="str">
        <f>IF(G18="","",VLOOKUP(G18,所属データ!C:G,2,FALSE))</f>
        <v/>
      </c>
      <c r="AU18" s="2" t="str">
        <f>IF(I18="","",VLOOKUP(I18,基礎データ!K:L,2,FALSE))</f>
        <v/>
      </c>
      <c r="AV18" s="2" t="str">
        <f t="shared" si="11"/>
        <v/>
      </c>
      <c r="AW18" s="2" t="str">
        <f>IF(R18="","",VLOOKUP(R18,基礎データ!K:L,2,FALSE))</f>
        <v/>
      </c>
      <c r="AX18" s="2" t="str">
        <f t="shared" si="12"/>
        <v/>
      </c>
      <c r="AY18" s="2" t="str">
        <f>IF(AA18="","",VLOOKUP(AA18,基礎データ!K:L,2,FALSE))</f>
        <v/>
      </c>
      <c r="AZ18" s="2" t="str">
        <f t="shared" si="13"/>
        <v/>
      </c>
      <c r="BA18" s="2" t="str">
        <f>IF(AV18="","",VLOOKUP(LEFT(AV18,6),競技データ!$C$2:$C$300,1,FALSE))</f>
        <v/>
      </c>
      <c r="BB18" s="2" t="str">
        <f>IF(AX18="","",VLOOKUP(LEFT(AX18,6),競技データ!$C$2:$C$300,1,FALSE))</f>
        <v/>
      </c>
      <c r="BC18" s="2" t="str">
        <f>IF(AZ18="","",VLOOKUP(LEFT(AZ18,6),競技データ!$C$2:$C$300,1,FALSE))</f>
        <v/>
      </c>
      <c r="BD18" s="2" t="b">
        <f t="shared" si="14"/>
        <v>0</v>
      </c>
      <c r="BE18" s="2" t="b">
        <f t="shared" si="15"/>
        <v>0</v>
      </c>
      <c r="BF18" s="2" t="b">
        <f t="shared" si="15"/>
        <v>0</v>
      </c>
      <c r="BG18" s="2">
        <f t="shared" si="16"/>
        <v>0</v>
      </c>
      <c r="BH18" s="2" t="str">
        <f t="shared" si="17"/>
        <v/>
      </c>
    </row>
    <row r="19" spans="2:60" x14ac:dyDescent="0.2">
      <c r="B19" s="23">
        <v>11</v>
      </c>
      <c r="C19" s="27"/>
      <c r="D19" s="27"/>
      <c r="E19" s="24"/>
      <c r="F19" s="24"/>
      <c r="G19" s="22" t="str">
        <f>IF(C19="","",VLOOKUP($D$4,所属データ!$E:$H,4,FALSE))</f>
        <v/>
      </c>
      <c r="H19" s="16" t="str">
        <f>IF(G19="","",VLOOKUP(G19,所属データ!$C:$G,4,0))</f>
        <v/>
      </c>
      <c r="I19" s="27"/>
      <c r="J19" s="27">
        <v>0</v>
      </c>
      <c r="K19" s="27">
        <v>0</v>
      </c>
      <c r="L19" s="33" t="str">
        <f t="shared" si="3"/>
        <v/>
      </c>
      <c r="M19" s="27">
        <v>0</v>
      </c>
      <c r="N19" s="27">
        <v>0</v>
      </c>
      <c r="O19" s="34" t="str">
        <f t="shared" si="4"/>
        <v/>
      </c>
      <c r="P19" s="27"/>
      <c r="Q19" s="27"/>
      <c r="R19" s="27"/>
      <c r="S19" s="27">
        <v>0</v>
      </c>
      <c r="T19" s="27">
        <v>0</v>
      </c>
      <c r="U19" s="33" t="str">
        <f t="shared" si="1"/>
        <v/>
      </c>
      <c r="V19" s="27">
        <v>0</v>
      </c>
      <c r="W19" s="27">
        <v>0</v>
      </c>
      <c r="X19" s="34" t="str">
        <f t="shared" si="2"/>
        <v/>
      </c>
      <c r="Y19" s="27"/>
      <c r="Z19" s="27"/>
      <c r="AA19" s="27"/>
      <c r="AB19" s="27">
        <v>0</v>
      </c>
      <c r="AC19" s="27">
        <v>0</v>
      </c>
      <c r="AD19" s="33" t="str">
        <f t="shared" si="5"/>
        <v/>
      </c>
      <c r="AE19" s="27">
        <v>0</v>
      </c>
      <c r="AF19" s="27">
        <v>0</v>
      </c>
      <c r="AG19" s="34" t="str">
        <f t="shared" si="6"/>
        <v/>
      </c>
      <c r="AH19" s="27"/>
      <c r="AI19" s="27"/>
      <c r="AJ19" s="22"/>
      <c r="AM19" s="2">
        <v>11</v>
      </c>
      <c r="AN19" s="2" t="str">
        <f t="shared" si="7"/>
        <v/>
      </c>
      <c r="AO19" s="2" t="str">
        <f>IF(F19="","",VLOOKUP(F19,基礎データ!H:I,2,FALSE))</f>
        <v/>
      </c>
      <c r="AP19" s="2" t="str">
        <f t="shared" si="8"/>
        <v/>
      </c>
      <c r="AQ19" s="2" t="str">
        <f>IF($E19="","",VLOOKUP($E19,基礎データ!$E:$F,2,FALSE))</f>
        <v/>
      </c>
      <c r="AR19" s="2" t="str">
        <f t="shared" si="9"/>
        <v/>
      </c>
      <c r="AS19" s="2" t="str">
        <f t="shared" si="10"/>
        <v/>
      </c>
      <c r="AT19" s="2" t="str">
        <f>IF(G19="","",VLOOKUP(G19,所属データ!C:G,2,FALSE))</f>
        <v/>
      </c>
      <c r="AU19" s="2" t="str">
        <f>IF(I19="","",VLOOKUP(I19,基礎データ!K:L,2,FALSE))</f>
        <v/>
      </c>
      <c r="AV19" s="2" t="str">
        <f t="shared" si="11"/>
        <v/>
      </c>
      <c r="AW19" s="2" t="str">
        <f>IF(R19="","",VLOOKUP(R19,基礎データ!K:L,2,FALSE))</f>
        <v/>
      </c>
      <c r="AX19" s="2" t="str">
        <f t="shared" si="12"/>
        <v/>
      </c>
      <c r="AY19" s="2" t="str">
        <f>IF(AA19="","",VLOOKUP(AA19,基礎データ!K:L,2,FALSE))</f>
        <v/>
      </c>
      <c r="AZ19" s="2" t="str">
        <f t="shared" si="13"/>
        <v/>
      </c>
      <c r="BA19" s="2" t="str">
        <f>IF(AV19="","",VLOOKUP(LEFT(AV19,6),競技データ!$C$2:$C$300,1,FALSE))</f>
        <v/>
      </c>
      <c r="BB19" s="2" t="str">
        <f>IF(AX19="","",VLOOKUP(LEFT(AX19,6),競技データ!$C$2:$C$300,1,FALSE))</f>
        <v/>
      </c>
      <c r="BC19" s="2" t="str">
        <f>IF(AZ19="","",VLOOKUP(LEFT(AZ19,6),競技データ!$C$2:$C$300,1,FALSE))</f>
        <v/>
      </c>
      <c r="BD19" s="2" t="b">
        <f t="shared" si="14"/>
        <v>0</v>
      </c>
      <c r="BE19" s="2" t="b">
        <f t="shared" si="15"/>
        <v>0</v>
      </c>
      <c r="BF19" s="2" t="b">
        <f t="shared" si="15"/>
        <v>0</v>
      </c>
      <c r="BG19" s="2">
        <f t="shared" si="16"/>
        <v>0</v>
      </c>
      <c r="BH19" s="2" t="str">
        <f t="shared" si="17"/>
        <v/>
      </c>
    </row>
    <row r="20" spans="2:60" x14ac:dyDescent="0.2">
      <c r="B20" s="23">
        <v>12</v>
      </c>
      <c r="C20" s="27"/>
      <c r="D20" s="27"/>
      <c r="E20" s="24"/>
      <c r="F20" s="24"/>
      <c r="G20" s="22" t="str">
        <f>IF(C20="","",VLOOKUP($D$4,所属データ!$E:$H,4,FALSE))</f>
        <v/>
      </c>
      <c r="H20" s="16" t="str">
        <f>IF(G20="","",VLOOKUP(G20,所属データ!$C:$G,4,0))</f>
        <v/>
      </c>
      <c r="I20" s="27"/>
      <c r="J20" s="27">
        <v>0</v>
      </c>
      <c r="K20" s="27">
        <v>0</v>
      </c>
      <c r="L20" s="33" t="str">
        <f t="shared" si="3"/>
        <v/>
      </c>
      <c r="M20" s="27">
        <v>0</v>
      </c>
      <c r="N20" s="27">
        <v>0</v>
      </c>
      <c r="O20" s="34" t="str">
        <f t="shared" si="4"/>
        <v/>
      </c>
      <c r="P20" s="27"/>
      <c r="Q20" s="27"/>
      <c r="R20" s="27"/>
      <c r="S20" s="27">
        <v>0</v>
      </c>
      <c r="T20" s="27">
        <v>0</v>
      </c>
      <c r="U20" s="33" t="str">
        <f t="shared" si="1"/>
        <v/>
      </c>
      <c r="V20" s="27">
        <v>0</v>
      </c>
      <c r="W20" s="27">
        <v>0</v>
      </c>
      <c r="X20" s="34" t="str">
        <f t="shared" si="2"/>
        <v/>
      </c>
      <c r="Y20" s="27"/>
      <c r="Z20" s="27"/>
      <c r="AA20" s="27"/>
      <c r="AB20" s="27">
        <v>0</v>
      </c>
      <c r="AC20" s="27">
        <v>0</v>
      </c>
      <c r="AD20" s="33" t="str">
        <f t="shared" si="5"/>
        <v/>
      </c>
      <c r="AE20" s="27">
        <v>0</v>
      </c>
      <c r="AF20" s="27">
        <v>0</v>
      </c>
      <c r="AG20" s="34" t="str">
        <f t="shared" si="6"/>
        <v/>
      </c>
      <c r="AH20" s="27"/>
      <c r="AI20" s="27"/>
      <c r="AJ20" s="22"/>
      <c r="AM20" s="2">
        <v>12</v>
      </c>
      <c r="AN20" s="2" t="str">
        <f t="shared" si="7"/>
        <v/>
      </c>
      <c r="AO20" s="2" t="str">
        <f>IF(F20="","",VLOOKUP(F20,基礎データ!H:I,2,FALSE))</f>
        <v/>
      </c>
      <c r="AP20" s="2" t="str">
        <f t="shared" si="8"/>
        <v/>
      </c>
      <c r="AQ20" s="2" t="str">
        <f>IF($E20="","",VLOOKUP($E20,基礎データ!$E:$F,2,FALSE))</f>
        <v/>
      </c>
      <c r="AR20" s="2" t="str">
        <f t="shared" si="9"/>
        <v/>
      </c>
      <c r="AS20" s="2" t="str">
        <f t="shared" si="10"/>
        <v/>
      </c>
      <c r="AT20" s="2" t="str">
        <f>IF(G20="","",VLOOKUP(G20,所属データ!C:G,2,FALSE))</f>
        <v/>
      </c>
      <c r="AU20" s="2" t="str">
        <f>IF(I20="","",VLOOKUP(I20,基礎データ!K:L,2,FALSE))</f>
        <v/>
      </c>
      <c r="AV20" s="2" t="str">
        <f t="shared" si="11"/>
        <v/>
      </c>
      <c r="AW20" s="2" t="str">
        <f>IF(R20="","",VLOOKUP(R20,基礎データ!K:L,2,FALSE))</f>
        <v/>
      </c>
      <c r="AX20" s="2" t="str">
        <f t="shared" si="12"/>
        <v/>
      </c>
      <c r="AY20" s="2" t="str">
        <f>IF(AA20="","",VLOOKUP(AA20,基礎データ!K:L,2,FALSE))</f>
        <v/>
      </c>
      <c r="AZ20" s="2" t="str">
        <f t="shared" si="13"/>
        <v/>
      </c>
      <c r="BA20" s="2" t="str">
        <f>IF(AV20="","",VLOOKUP(LEFT(AV20,6),競技データ!$C$2:$C$300,1,FALSE))</f>
        <v/>
      </c>
      <c r="BB20" s="2" t="str">
        <f>IF(AX20="","",VLOOKUP(LEFT(AX20,6),競技データ!$C$2:$C$300,1,FALSE))</f>
        <v/>
      </c>
      <c r="BC20" s="2" t="str">
        <f>IF(AZ20="","",VLOOKUP(LEFT(AZ20,6),競技データ!$C$2:$C$300,1,FALSE))</f>
        <v/>
      </c>
      <c r="BD20" s="2" t="b">
        <f t="shared" si="14"/>
        <v>0</v>
      </c>
      <c r="BE20" s="2" t="b">
        <f t="shared" si="15"/>
        <v>0</v>
      </c>
      <c r="BF20" s="2" t="b">
        <f t="shared" si="15"/>
        <v>0</v>
      </c>
      <c r="BG20" s="2">
        <f t="shared" si="16"/>
        <v>0</v>
      </c>
      <c r="BH20" s="2" t="str">
        <f t="shared" si="17"/>
        <v/>
      </c>
    </row>
    <row r="21" spans="2:60" x14ac:dyDescent="0.2">
      <c r="B21" s="23">
        <v>13</v>
      </c>
      <c r="C21" s="27"/>
      <c r="D21" s="27"/>
      <c r="E21" s="24"/>
      <c r="F21" s="24"/>
      <c r="G21" s="22" t="str">
        <f>IF(C21="","",VLOOKUP($D$4,所属データ!$E:$H,4,FALSE))</f>
        <v/>
      </c>
      <c r="H21" s="16" t="str">
        <f>IF(G21="","",VLOOKUP(G21,所属データ!$C:$G,4,0))</f>
        <v/>
      </c>
      <c r="I21" s="27"/>
      <c r="J21" s="27">
        <v>0</v>
      </c>
      <c r="K21" s="27">
        <v>0</v>
      </c>
      <c r="L21" s="33" t="str">
        <f t="shared" si="3"/>
        <v/>
      </c>
      <c r="M21" s="27">
        <v>0</v>
      </c>
      <c r="N21" s="27">
        <v>0</v>
      </c>
      <c r="O21" s="34" t="str">
        <f t="shared" si="4"/>
        <v/>
      </c>
      <c r="P21" s="27"/>
      <c r="Q21" s="27"/>
      <c r="R21" s="27"/>
      <c r="S21" s="27">
        <v>0</v>
      </c>
      <c r="T21" s="27">
        <v>0</v>
      </c>
      <c r="U21" s="33" t="str">
        <f t="shared" si="1"/>
        <v/>
      </c>
      <c r="V21" s="27">
        <v>0</v>
      </c>
      <c r="W21" s="27">
        <v>0</v>
      </c>
      <c r="X21" s="34" t="str">
        <f t="shared" si="2"/>
        <v/>
      </c>
      <c r="Y21" s="27"/>
      <c r="Z21" s="27"/>
      <c r="AA21" s="27"/>
      <c r="AB21" s="27">
        <v>0</v>
      </c>
      <c r="AC21" s="27">
        <v>0</v>
      </c>
      <c r="AD21" s="33" t="str">
        <f t="shared" si="5"/>
        <v/>
      </c>
      <c r="AE21" s="27">
        <v>0</v>
      </c>
      <c r="AF21" s="27">
        <v>0</v>
      </c>
      <c r="AG21" s="34" t="str">
        <f t="shared" si="6"/>
        <v/>
      </c>
      <c r="AH21" s="27"/>
      <c r="AI21" s="27"/>
      <c r="AJ21" s="22"/>
      <c r="AM21" s="2">
        <v>13</v>
      </c>
      <c r="AN21" s="2" t="str">
        <f t="shared" si="7"/>
        <v/>
      </c>
      <c r="AO21" s="2" t="str">
        <f>IF(F21="","",VLOOKUP(F21,基礎データ!H:I,2,FALSE))</f>
        <v/>
      </c>
      <c r="AP21" s="2" t="str">
        <f t="shared" si="8"/>
        <v/>
      </c>
      <c r="AQ21" s="2" t="str">
        <f>IF($E21="","",VLOOKUP($E21,基礎データ!$E:$F,2,FALSE))</f>
        <v/>
      </c>
      <c r="AR21" s="2" t="str">
        <f t="shared" si="9"/>
        <v/>
      </c>
      <c r="AS21" s="2" t="str">
        <f t="shared" si="10"/>
        <v/>
      </c>
      <c r="AT21" s="2" t="str">
        <f>IF(G21="","",VLOOKUP(G21,所属データ!C:G,2,FALSE))</f>
        <v/>
      </c>
      <c r="AU21" s="2" t="str">
        <f>IF(I21="","",VLOOKUP(I21,基礎データ!K:L,2,FALSE))</f>
        <v/>
      </c>
      <c r="AV21" s="2" t="str">
        <f t="shared" si="11"/>
        <v/>
      </c>
      <c r="AW21" s="2" t="str">
        <f>IF(R21="","",VLOOKUP(R21,基礎データ!K:L,2,FALSE))</f>
        <v/>
      </c>
      <c r="AX21" s="2" t="str">
        <f t="shared" si="12"/>
        <v/>
      </c>
      <c r="AY21" s="2" t="str">
        <f>IF(AA21="","",VLOOKUP(AA21,基礎データ!K:L,2,FALSE))</f>
        <v/>
      </c>
      <c r="AZ21" s="2" t="str">
        <f t="shared" si="13"/>
        <v/>
      </c>
      <c r="BA21" s="2" t="str">
        <f>IF(AV21="","",VLOOKUP(LEFT(AV21,6),競技データ!$C$2:$C$300,1,FALSE))</f>
        <v/>
      </c>
      <c r="BB21" s="2" t="str">
        <f>IF(AX21="","",VLOOKUP(LEFT(AX21,6),競技データ!$C$2:$C$300,1,FALSE))</f>
        <v/>
      </c>
      <c r="BC21" s="2" t="str">
        <f>IF(AZ21="","",VLOOKUP(LEFT(AZ21,6),競技データ!$C$2:$C$300,1,FALSE))</f>
        <v/>
      </c>
      <c r="BD21" s="2" t="b">
        <f t="shared" si="14"/>
        <v>0</v>
      </c>
      <c r="BE21" s="2" t="b">
        <f t="shared" si="15"/>
        <v>0</v>
      </c>
      <c r="BF21" s="2" t="b">
        <f t="shared" si="15"/>
        <v>0</v>
      </c>
      <c r="BG21" s="2">
        <f t="shared" si="16"/>
        <v>0</v>
      </c>
      <c r="BH21" s="2" t="str">
        <f t="shared" si="17"/>
        <v/>
      </c>
    </row>
    <row r="22" spans="2:60" x14ac:dyDescent="0.2">
      <c r="B22" s="23">
        <v>14</v>
      </c>
      <c r="C22" s="27"/>
      <c r="D22" s="27"/>
      <c r="E22" s="24"/>
      <c r="F22" s="24"/>
      <c r="G22" s="22" t="str">
        <f>IF(C22="","",VLOOKUP($D$4,所属データ!$E:$H,4,FALSE))</f>
        <v/>
      </c>
      <c r="H22" s="16" t="str">
        <f>IF(G22="","",VLOOKUP(G22,所属データ!$C:$G,4,0))</f>
        <v/>
      </c>
      <c r="I22" s="27"/>
      <c r="J22" s="27">
        <v>0</v>
      </c>
      <c r="K22" s="27">
        <v>0</v>
      </c>
      <c r="L22" s="33" t="str">
        <f t="shared" si="3"/>
        <v/>
      </c>
      <c r="M22" s="27">
        <v>0</v>
      </c>
      <c r="N22" s="27">
        <v>0</v>
      </c>
      <c r="O22" s="34" t="str">
        <f t="shared" si="4"/>
        <v/>
      </c>
      <c r="P22" s="27"/>
      <c r="Q22" s="27"/>
      <c r="R22" s="27"/>
      <c r="S22" s="27">
        <v>0</v>
      </c>
      <c r="T22" s="27">
        <v>0</v>
      </c>
      <c r="U22" s="33" t="str">
        <f t="shared" si="1"/>
        <v/>
      </c>
      <c r="V22" s="27">
        <v>0</v>
      </c>
      <c r="W22" s="27">
        <v>0</v>
      </c>
      <c r="X22" s="34" t="str">
        <f t="shared" si="2"/>
        <v/>
      </c>
      <c r="Y22" s="27"/>
      <c r="Z22" s="27"/>
      <c r="AA22" s="27"/>
      <c r="AB22" s="27">
        <v>0</v>
      </c>
      <c r="AC22" s="27">
        <v>0</v>
      </c>
      <c r="AD22" s="33" t="str">
        <f t="shared" si="5"/>
        <v/>
      </c>
      <c r="AE22" s="27">
        <v>0</v>
      </c>
      <c r="AF22" s="27">
        <v>0</v>
      </c>
      <c r="AG22" s="34" t="str">
        <f t="shared" si="6"/>
        <v/>
      </c>
      <c r="AH22" s="27"/>
      <c r="AI22" s="27"/>
      <c r="AJ22" s="22"/>
      <c r="AM22" s="2">
        <v>14</v>
      </c>
      <c r="AN22" s="2" t="str">
        <f t="shared" si="7"/>
        <v/>
      </c>
      <c r="AO22" s="2" t="str">
        <f>IF(F22="","",VLOOKUP(F22,基礎データ!H:I,2,FALSE))</f>
        <v/>
      </c>
      <c r="AP22" s="2" t="str">
        <f t="shared" si="8"/>
        <v/>
      </c>
      <c r="AQ22" s="2" t="str">
        <f>IF($E22="","",VLOOKUP($E22,基礎データ!$E:$F,2,FALSE))</f>
        <v/>
      </c>
      <c r="AR22" s="2" t="str">
        <f t="shared" si="9"/>
        <v/>
      </c>
      <c r="AS22" s="2" t="str">
        <f t="shared" si="10"/>
        <v/>
      </c>
      <c r="AT22" s="2" t="str">
        <f>IF(G22="","",VLOOKUP(G22,所属データ!C:G,2,FALSE))</f>
        <v/>
      </c>
      <c r="AU22" s="2" t="str">
        <f>IF(I22="","",VLOOKUP(I22,基礎データ!K:L,2,FALSE))</f>
        <v/>
      </c>
      <c r="AV22" s="2" t="str">
        <f t="shared" si="11"/>
        <v/>
      </c>
      <c r="AW22" s="2" t="str">
        <f>IF(R22="","",VLOOKUP(R22,基礎データ!K:L,2,FALSE))</f>
        <v/>
      </c>
      <c r="AX22" s="2" t="str">
        <f t="shared" si="12"/>
        <v/>
      </c>
      <c r="AY22" s="2" t="str">
        <f>IF(AA22="","",VLOOKUP(AA22,基礎データ!K:L,2,FALSE))</f>
        <v/>
      </c>
      <c r="AZ22" s="2" t="str">
        <f t="shared" si="13"/>
        <v/>
      </c>
      <c r="BA22" s="2" t="str">
        <f>IF(AV22="","",VLOOKUP(LEFT(AV22,6),競技データ!$C$2:$C$300,1,FALSE))</f>
        <v/>
      </c>
      <c r="BB22" s="2" t="str">
        <f>IF(AX22="","",VLOOKUP(LEFT(AX22,6),競技データ!$C$2:$C$300,1,FALSE))</f>
        <v/>
      </c>
      <c r="BC22" s="2" t="str">
        <f>IF(AZ22="","",VLOOKUP(LEFT(AZ22,6),競技データ!$C$2:$C$300,1,FALSE))</f>
        <v/>
      </c>
      <c r="BD22" s="2" t="b">
        <f t="shared" si="14"/>
        <v>0</v>
      </c>
      <c r="BE22" s="2" t="b">
        <f t="shared" si="15"/>
        <v>0</v>
      </c>
      <c r="BF22" s="2" t="b">
        <f t="shared" si="15"/>
        <v>0</v>
      </c>
      <c r="BG22" s="2">
        <f t="shared" si="16"/>
        <v>0</v>
      </c>
      <c r="BH22" s="2" t="str">
        <f t="shared" si="17"/>
        <v/>
      </c>
    </row>
    <row r="23" spans="2:60" x14ac:dyDescent="0.2">
      <c r="B23" s="23">
        <v>15</v>
      </c>
      <c r="C23" s="27"/>
      <c r="D23" s="27"/>
      <c r="E23" s="24"/>
      <c r="F23" s="24"/>
      <c r="G23" s="22" t="str">
        <f>IF(C23="","",VLOOKUP($D$4,所属データ!$E:$H,4,FALSE))</f>
        <v/>
      </c>
      <c r="H23" s="16" t="str">
        <f>IF(G23="","",VLOOKUP(G23,所属データ!$C:$G,4,0))</f>
        <v/>
      </c>
      <c r="I23" s="27"/>
      <c r="J23" s="27">
        <v>0</v>
      </c>
      <c r="K23" s="27">
        <v>0</v>
      </c>
      <c r="L23" s="33" t="str">
        <f t="shared" si="3"/>
        <v/>
      </c>
      <c r="M23" s="27">
        <v>0</v>
      </c>
      <c r="N23" s="27">
        <v>0</v>
      </c>
      <c r="O23" s="34" t="str">
        <f t="shared" si="4"/>
        <v/>
      </c>
      <c r="P23" s="27"/>
      <c r="Q23" s="27"/>
      <c r="R23" s="27"/>
      <c r="S23" s="27">
        <v>0</v>
      </c>
      <c r="T23" s="27">
        <v>0</v>
      </c>
      <c r="U23" s="33" t="str">
        <f t="shared" si="1"/>
        <v/>
      </c>
      <c r="V23" s="27">
        <v>0</v>
      </c>
      <c r="W23" s="27">
        <v>0</v>
      </c>
      <c r="X23" s="34" t="str">
        <f t="shared" si="2"/>
        <v/>
      </c>
      <c r="Y23" s="27"/>
      <c r="Z23" s="27"/>
      <c r="AA23" s="27"/>
      <c r="AB23" s="27">
        <v>0</v>
      </c>
      <c r="AC23" s="27">
        <v>0</v>
      </c>
      <c r="AD23" s="33" t="str">
        <f t="shared" si="5"/>
        <v/>
      </c>
      <c r="AE23" s="27">
        <v>0</v>
      </c>
      <c r="AF23" s="27">
        <v>0</v>
      </c>
      <c r="AG23" s="34" t="str">
        <f t="shared" si="6"/>
        <v/>
      </c>
      <c r="AH23" s="27"/>
      <c r="AI23" s="27"/>
      <c r="AJ23" s="22"/>
      <c r="AM23" s="2">
        <v>15</v>
      </c>
      <c r="AN23" s="2" t="str">
        <f t="shared" si="7"/>
        <v/>
      </c>
      <c r="AO23" s="2" t="str">
        <f>IF(F23="","",VLOOKUP(F23,基礎データ!H:I,2,FALSE))</f>
        <v/>
      </c>
      <c r="AP23" s="2" t="str">
        <f t="shared" si="8"/>
        <v/>
      </c>
      <c r="AQ23" s="2" t="str">
        <f>IF($E23="","",VLOOKUP($E23,基礎データ!$E:$F,2,FALSE))</f>
        <v/>
      </c>
      <c r="AR23" s="2" t="str">
        <f t="shared" si="9"/>
        <v/>
      </c>
      <c r="AS23" s="2" t="str">
        <f t="shared" si="10"/>
        <v/>
      </c>
      <c r="AT23" s="2" t="str">
        <f>IF(G23="","",VLOOKUP(G23,所属データ!C:G,2,FALSE))</f>
        <v/>
      </c>
      <c r="AU23" s="2" t="str">
        <f>IF(I23="","",VLOOKUP(I23,基礎データ!K:L,2,FALSE))</f>
        <v/>
      </c>
      <c r="AV23" s="2" t="str">
        <f t="shared" si="11"/>
        <v/>
      </c>
      <c r="AW23" s="2" t="str">
        <f>IF(R23="","",VLOOKUP(R23,基礎データ!K:L,2,FALSE))</f>
        <v/>
      </c>
      <c r="AX23" s="2" t="str">
        <f t="shared" si="12"/>
        <v/>
      </c>
      <c r="AY23" s="2" t="str">
        <f>IF(AA23="","",VLOOKUP(AA23,基礎データ!K:L,2,FALSE))</f>
        <v/>
      </c>
      <c r="AZ23" s="2" t="str">
        <f t="shared" si="13"/>
        <v/>
      </c>
      <c r="BA23" s="2" t="str">
        <f>IF(AV23="","",VLOOKUP(LEFT(AV23,6),競技データ!$C$2:$C$300,1,FALSE))</f>
        <v/>
      </c>
      <c r="BB23" s="2" t="str">
        <f>IF(AX23="","",VLOOKUP(LEFT(AX23,6),競技データ!$C$2:$C$300,1,FALSE))</f>
        <v/>
      </c>
      <c r="BC23" s="2" t="str">
        <f>IF(AZ23="","",VLOOKUP(LEFT(AZ23,6),競技データ!$C$2:$C$300,1,FALSE))</f>
        <v/>
      </c>
      <c r="BD23" s="2" t="b">
        <f t="shared" si="14"/>
        <v>0</v>
      </c>
      <c r="BE23" s="2" t="b">
        <f t="shared" si="15"/>
        <v>0</v>
      </c>
      <c r="BF23" s="2" t="b">
        <f t="shared" si="15"/>
        <v>0</v>
      </c>
      <c r="BG23" s="2">
        <f t="shared" si="16"/>
        <v>0</v>
      </c>
      <c r="BH23" s="2" t="str">
        <f t="shared" si="17"/>
        <v/>
      </c>
    </row>
    <row r="24" spans="2:60" x14ac:dyDescent="0.2">
      <c r="B24" s="23">
        <v>16</v>
      </c>
      <c r="C24" s="27"/>
      <c r="D24" s="27"/>
      <c r="E24" s="24"/>
      <c r="F24" s="24"/>
      <c r="G24" s="22" t="str">
        <f>IF(C24="","",VLOOKUP($D$4,所属データ!$E:$H,4,FALSE))</f>
        <v/>
      </c>
      <c r="H24" s="16" t="str">
        <f>IF(G24="","",VLOOKUP(G24,所属データ!$C:$G,4,0))</f>
        <v/>
      </c>
      <c r="I24" s="27"/>
      <c r="J24" s="27">
        <v>0</v>
      </c>
      <c r="K24" s="27">
        <v>0</v>
      </c>
      <c r="L24" s="33" t="str">
        <f t="shared" si="3"/>
        <v/>
      </c>
      <c r="M24" s="27">
        <v>0</v>
      </c>
      <c r="N24" s="27">
        <v>0</v>
      </c>
      <c r="O24" s="34" t="str">
        <f t="shared" si="4"/>
        <v/>
      </c>
      <c r="P24" s="27"/>
      <c r="Q24" s="27"/>
      <c r="R24" s="27"/>
      <c r="S24" s="27">
        <v>0</v>
      </c>
      <c r="T24" s="27">
        <v>0</v>
      </c>
      <c r="U24" s="33" t="str">
        <f t="shared" si="1"/>
        <v/>
      </c>
      <c r="V24" s="27">
        <v>0</v>
      </c>
      <c r="W24" s="27">
        <v>0</v>
      </c>
      <c r="X24" s="34" t="str">
        <f t="shared" si="2"/>
        <v/>
      </c>
      <c r="Y24" s="27"/>
      <c r="Z24" s="27"/>
      <c r="AA24" s="27"/>
      <c r="AB24" s="27">
        <v>0</v>
      </c>
      <c r="AC24" s="27">
        <v>0</v>
      </c>
      <c r="AD24" s="33" t="str">
        <f t="shared" si="5"/>
        <v/>
      </c>
      <c r="AE24" s="27">
        <v>0</v>
      </c>
      <c r="AF24" s="27">
        <v>0</v>
      </c>
      <c r="AG24" s="34" t="str">
        <f t="shared" si="6"/>
        <v/>
      </c>
      <c r="AH24" s="27"/>
      <c r="AI24" s="27"/>
      <c r="AJ24" s="22"/>
      <c r="AM24" s="2">
        <v>16</v>
      </c>
      <c r="AN24" s="2" t="str">
        <f t="shared" si="7"/>
        <v/>
      </c>
      <c r="AO24" s="2" t="str">
        <f>IF(F24="","",VLOOKUP(F24,基礎データ!H:I,2,FALSE))</f>
        <v/>
      </c>
      <c r="AP24" s="2" t="str">
        <f t="shared" si="8"/>
        <v/>
      </c>
      <c r="AQ24" s="2" t="str">
        <f>IF($E24="","",VLOOKUP($E24,基礎データ!$E:$F,2,FALSE))</f>
        <v/>
      </c>
      <c r="AR24" s="2" t="str">
        <f t="shared" si="9"/>
        <v/>
      </c>
      <c r="AS24" s="2" t="str">
        <f t="shared" si="10"/>
        <v/>
      </c>
      <c r="AT24" s="2" t="str">
        <f>IF(G24="","",VLOOKUP(G24,所属データ!C:G,2,FALSE))</f>
        <v/>
      </c>
      <c r="AU24" s="2" t="str">
        <f>IF(I24="","",VLOOKUP(I24,基礎データ!K:L,2,FALSE))</f>
        <v/>
      </c>
      <c r="AV24" s="2" t="str">
        <f t="shared" si="11"/>
        <v/>
      </c>
      <c r="AW24" s="2" t="str">
        <f>IF(R24="","",VLOOKUP(R24,基礎データ!K:L,2,FALSE))</f>
        <v/>
      </c>
      <c r="AX24" s="2" t="str">
        <f t="shared" si="12"/>
        <v/>
      </c>
      <c r="AY24" s="2" t="str">
        <f>IF(AA24="","",VLOOKUP(AA24,基礎データ!K:L,2,FALSE))</f>
        <v/>
      </c>
      <c r="AZ24" s="2" t="str">
        <f t="shared" si="13"/>
        <v/>
      </c>
      <c r="BA24" s="2" t="str">
        <f>IF(AV24="","",VLOOKUP(LEFT(AV24,6),競技データ!$C$2:$C$300,1,FALSE))</f>
        <v/>
      </c>
      <c r="BB24" s="2" t="str">
        <f>IF(AX24="","",VLOOKUP(LEFT(AX24,6),競技データ!$C$2:$C$300,1,FALSE))</f>
        <v/>
      </c>
      <c r="BC24" s="2" t="str">
        <f>IF(AZ24="","",VLOOKUP(LEFT(AZ24,6),競技データ!$C$2:$C$300,1,FALSE))</f>
        <v/>
      </c>
      <c r="BD24" s="2" t="b">
        <f t="shared" si="14"/>
        <v>0</v>
      </c>
      <c r="BE24" s="2" t="b">
        <f t="shared" si="15"/>
        <v>0</v>
      </c>
      <c r="BF24" s="2" t="b">
        <f t="shared" si="15"/>
        <v>0</v>
      </c>
      <c r="BG24" s="2">
        <f t="shared" si="16"/>
        <v>0</v>
      </c>
      <c r="BH24" s="2" t="str">
        <f t="shared" si="17"/>
        <v/>
      </c>
    </row>
    <row r="25" spans="2:60" x14ac:dyDescent="0.2">
      <c r="B25" s="23">
        <v>17</v>
      </c>
      <c r="C25" s="27"/>
      <c r="D25" s="27"/>
      <c r="E25" s="24"/>
      <c r="F25" s="24"/>
      <c r="G25" s="22" t="str">
        <f>IF(C25="","",VLOOKUP($D$4,所属データ!$E:$H,4,FALSE))</f>
        <v/>
      </c>
      <c r="H25" s="16" t="str">
        <f>IF(G25="","",VLOOKUP(G25,所属データ!$C:$G,4,0))</f>
        <v/>
      </c>
      <c r="I25" s="27"/>
      <c r="J25" s="27">
        <v>0</v>
      </c>
      <c r="K25" s="27">
        <v>0</v>
      </c>
      <c r="L25" s="33" t="str">
        <f t="shared" si="3"/>
        <v/>
      </c>
      <c r="M25" s="27">
        <v>0</v>
      </c>
      <c r="N25" s="27">
        <v>0</v>
      </c>
      <c r="O25" s="34" t="str">
        <f t="shared" si="4"/>
        <v/>
      </c>
      <c r="P25" s="27"/>
      <c r="Q25" s="27"/>
      <c r="R25" s="27"/>
      <c r="S25" s="27">
        <v>0</v>
      </c>
      <c r="T25" s="27">
        <v>0</v>
      </c>
      <c r="U25" s="33" t="str">
        <f t="shared" si="1"/>
        <v/>
      </c>
      <c r="V25" s="27">
        <v>0</v>
      </c>
      <c r="W25" s="27">
        <v>0</v>
      </c>
      <c r="X25" s="34" t="str">
        <f t="shared" si="2"/>
        <v/>
      </c>
      <c r="Y25" s="27"/>
      <c r="Z25" s="27"/>
      <c r="AA25" s="27"/>
      <c r="AB25" s="27">
        <v>0</v>
      </c>
      <c r="AC25" s="27">
        <v>0</v>
      </c>
      <c r="AD25" s="33" t="str">
        <f t="shared" si="5"/>
        <v/>
      </c>
      <c r="AE25" s="27">
        <v>0</v>
      </c>
      <c r="AF25" s="27">
        <v>0</v>
      </c>
      <c r="AG25" s="34" t="str">
        <f t="shared" si="6"/>
        <v/>
      </c>
      <c r="AH25" s="27"/>
      <c r="AI25" s="27"/>
      <c r="AJ25" s="22"/>
      <c r="AM25" s="2">
        <v>17</v>
      </c>
      <c r="AN25" s="2" t="str">
        <f t="shared" si="7"/>
        <v/>
      </c>
      <c r="AO25" s="2" t="str">
        <f>IF(F25="","",VLOOKUP(F25,基礎データ!H:I,2,FALSE))</f>
        <v/>
      </c>
      <c r="AP25" s="2" t="str">
        <f t="shared" si="8"/>
        <v/>
      </c>
      <c r="AQ25" s="2" t="str">
        <f>IF($E25="","",VLOOKUP($E25,基礎データ!$E:$F,2,FALSE))</f>
        <v/>
      </c>
      <c r="AR25" s="2" t="str">
        <f t="shared" si="9"/>
        <v/>
      </c>
      <c r="AS25" s="2" t="str">
        <f t="shared" si="10"/>
        <v/>
      </c>
      <c r="AT25" s="2" t="str">
        <f>IF(G25="","",VLOOKUP(G25,所属データ!C:G,2,FALSE))</f>
        <v/>
      </c>
      <c r="AU25" s="2" t="str">
        <f>IF(I25="","",VLOOKUP(I25,基礎データ!K:L,2,FALSE))</f>
        <v/>
      </c>
      <c r="AV25" s="2" t="str">
        <f t="shared" si="11"/>
        <v/>
      </c>
      <c r="AW25" s="2" t="str">
        <f>IF(R25="","",VLOOKUP(R25,基礎データ!K:L,2,FALSE))</f>
        <v/>
      </c>
      <c r="AX25" s="2" t="str">
        <f t="shared" si="12"/>
        <v/>
      </c>
      <c r="AY25" s="2" t="str">
        <f>IF(AA25="","",VLOOKUP(AA25,基礎データ!K:L,2,FALSE))</f>
        <v/>
      </c>
      <c r="AZ25" s="2" t="str">
        <f t="shared" si="13"/>
        <v/>
      </c>
      <c r="BA25" s="2" t="str">
        <f>IF(AV25="","",VLOOKUP(LEFT(AV25,6),競技データ!$C$2:$C$300,1,FALSE))</f>
        <v/>
      </c>
      <c r="BB25" s="2" t="str">
        <f>IF(AX25="","",VLOOKUP(LEFT(AX25,6),競技データ!$C$2:$C$300,1,FALSE))</f>
        <v/>
      </c>
      <c r="BC25" s="2" t="str">
        <f>IF(AZ25="","",VLOOKUP(LEFT(AZ25,6),競技データ!$C$2:$C$300,1,FALSE))</f>
        <v/>
      </c>
      <c r="BD25" s="2" t="b">
        <f t="shared" si="14"/>
        <v>0</v>
      </c>
      <c r="BE25" s="2" t="b">
        <f t="shared" si="15"/>
        <v>0</v>
      </c>
      <c r="BF25" s="2" t="b">
        <f t="shared" si="15"/>
        <v>0</v>
      </c>
      <c r="BG25" s="2">
        <f t="shared" si="16"/>
        <v>0</v>
      </c>
      <c r="BH25" s="2" t="str">
        <f t="shared" si="17"/>
        <v/>
      </c>
    </row>
    <row r="26" spans="2:60" x14ac:dyDescent="0.2">
      <c r="B26" s="23">
        <v>18</v>
      </c>
      <c r="C26" s="27"/>
      <c r="D26" s="27"/>
      <c r="E26" s="24"/>
      <c r="F26" s="24"/>
      <c r="G26" s="22" t="str">
        <f>IF(C26="","",VLOOKUP($D$4,所属データ!$E:$H,4,FALSE))</f>
        <v/>
      </c>
      <c r="H26" s="16" t="str">
        <f>IF(G26="","",VLOOKUP(G26,所属データ!$C:$G,4,0))</f>
        <v/>
      </c>
      <c r="I26" s="27"/>
      <c r="J26" s="27">
        <v>0</v>
      </c>
      <c r="K26" s="27">
        <v>0</v>
      </c>
      <c r="L26" s="33" t="str">
        <f t="shared" si="3"/>
        <v/>
      </c>
      <c r="M26" s="27">
        <v>0</v>
      </c>
      <c r="N26" s="27">
        <v>0</v>
      </c>
      <c r="O26" s="34" t="str">
        <f t="shared" si="4"/>
        <v/>
      </c>
      <c r="P26" s="27"/>
      <c r="Q26" s="27"/>
      <c r="R26" s="27"/>
      <c r="S26" s="27">
        <v>0</v>
      </c>
      <c r="T26" s="27">
        <v>0</v>
      </c>
      <c r="U26" s="33" t="str">
        <f t="shared" si="1"/>
        <v/>
      </c>
      <c r="V26" s="27">
        <v>0</v>
      </c>
      <c r="W26" s="27">
        <v>0</v>
      </c>
      <c r="X26" s="34" t="str">
        <f t="shared" si="2"/>
        <v/>
      </c>
      <c r="Y26" s="27"/>
      <c r="Z26" s="27"/>
      <c r="AA26" s="27"/>
      <c r="AB26" s="27">
        <v>0</v>
      </c>
      <c r="AC26" s="27">
        <v>0</v>
      </c>
      <c r="AD26" s="33" t="str">
        <f t="shared" si="5"/>
        <v/>
      </c>
      <c r="AE26" s="27">
        <v>0</v>
      </c>
      <c r="AF26" s="27">
        <v>0</v>
      </c>
      <c r="AG26" s="34" t="str">
        <f t="shared" si="6"/>
        <v/>
      </c>
      <c r="AH26" s="27"/>
      <c r="AI26" s="27"/>
      <c r="AJ26" s="22"/>
      <c r="AM26" s="2">
        <v>18</v>
      </c>
      <c r="AN26" s="2" t="str">
        <f t="shared" si="7"/>
        <v/>
      </c>
      <c r="AO26" s="2" t="str">
        <f>IF(F26="","",VLOOKUP(F26,基礎データ!H:I,2,FALSE))</f>
        <v/>
      </c>
      <c r="AP26" s="2" t="str">
        <f t="shared" si="8"/>
        <v/>
      </c>
      <c r="AQ26" s="2" t="str">
        <f>IF($E26="","",VLOOKUP($E26,基礎データ!$E:$F,2,FALSE))</f>
        <v/>
      </c>
      <c r="AR26" s="2" t="str">
        <f t="shared" si="9"/>
        <v/>
      </c>
      <c r="AS26" s="2" t="str">
        <f t="shared" si="10"/>
        <v/>
      </c>
      <c r="AT26" s="2" t="str">
        <f>IF(G26="","",VLOOKUP(G26,所属データ!C:G,2,FALSE))</f>
        <v/>
      </c>
      <c r="AU26" s="2" t="str">
        <f>IF(I26="","",VLOOKUP(I26,基礎データ!K:L,2,FALSE))</f>
        <v/>
      </c>
      <c r="AV26" s="2" t="str">
        <f t="shared" si="11"/>
        <v/>
      </c>
      <c r="AW26" s="2" t="str">
        <f>IF(R26="","",VLOOKUP(R26,基礎データ!K:L,2,FALSE))</f>
        <v/>
      </c>
      <c r="AX26" s="2" t="str">
        <f t="shared" si="12"/>
        <v/>
      </c>
      <c r="AY26" s="2" t="str">
        <f>IF(AA26="","",VLOOKUP(AA26,基礎データ!K:L,2,FALSE))</f>
        <v/>
      </c>
      <c r="AZ26" s="2" t="str">
        <f t="shared" si="13"/>
        <v/>
      </c>
      <c r="BA26" s="2" t="str">
        <f>IF(AV26="","",VLOOKUP(LEFT(AV26,6),競技データ!$C$2:$C$300,1,FALSE))</f>
        <v/>
      </c>
      <c r="BB26" s="2" t="str">
        <f>IF(AX26="","",VLOOKUP(LEFT(AX26,6),競技データ!$C$2:$C$300,1,FALSE))</f>
        <v/>
      </c>
      <c r="BC26" s="2" t="str">
        <f>IF(AZ26="","",VLOOKUP(LEFT(AZ26,6),競技データ!$C$2:$C$300,1,FALSE))</f>
        <v/>
      </c>
      <c r="BD26" s="2" t="b">
        <f t="shared" si="14"/>
        <v>0</v>
      </c>
      <c r="BE26" s="2" t="b">
        <f t="shared" si="15"/>
        <v>0</v>
      </c>
      <c r="BF26" s="2" t="b">
        <f t="shared" si="15"/>
        <v>0</v>
      </c>
      <c r="BG26" s="2">
        <f t="shared" si="16"/>
        <v>0</v>
      </c>
      <c r="BH26" s="2" t="str">
        <f t="shared" si="17"/>
        <v/>
      </c>
    </row>
    <row r="27" spans="2:60" x14ac:dyDescent="0.2">
      <c r="B27" s="23">
        <v>19</v>
      </c>
      <c r="C27" s="27"/>
      <c r="D27" s="27"/>
      <c r="E27" s="24"/>
      <c r="F27" s="24"/>
      <c r="G27" s="22" t="str">
        <f>IF(C27="","",VLOOKUP($D$4,所属データ!$E:$H,4,FALSE))</f>
        <v/>
      </c>
      <c r="H27" s="16" t="str">
        <f>IF(G27="","",VLOOKUP(G27,所属データ!$C:$G,4,0))</f>
        <v/>
      </c>
      <c r="I27" s="27"/>
      <c r="J27" s="27">
        <v>0</v>
      </c>
      <c r="K27" s="27">
        <v>0</v>
      </c>
      <c r="L27" s="33" t="str">
        <f t="shared" si="3"/>
        <v/>
      </c>
      <c r="M27" s="27">
        <v>0</v>
      </c>
      <c r="N27" s="27">
        <v>0</v>
      </c>
      <c r="O27" s="34" t="str">
        <f t="shared" si="4"/>
        <v/>
      </c>
      <c r="P27" s="27"/>
      <c r="Q27" s="27"/>
      <c r="R27" s="27"/>
      <c r="S27" s="27">
        <v>0</v>
      </c>
      <c r="T27" s="27">
        <v>0</v>
      </c>
      <c r="U27" s="33" t="str">
        <f t="shared" si="1"/>
        <v/>
      </c>
      <c r="V27" s="27">
        <v>0</v>
      </c>
      <c r="W27" s="27">
        <v>0</v>
      </c>
      <c r="X27" s="34" t="str">
        <f t="shared" si="2"/>
        <v/>
      </c>
      <c r="Y27" s="27"/>
      <c r="Z27" s="27"/>
      <c r="AA27" s="27"/>
      <c r="AB27" s="27">
        <v>0</v>
      </c>
      <c r="AC27" s="27">
        <v>0</v>
      </c>
      <c r="AD27" s="33" t="str">
        <f t="shared" si="5"/>
        <v/>
      </c>
      <c r="AE27" s="27">
        <v>0</v>
      </c>
      <c r="AF27" s="27">
        <v>0</v>
      </c>
      <c r="AG27" s="34" t="str">
        <f t="shared" si="6"/>
        <v/>
      </c>
      <c r="AH27" s="27"/>
      <c r="AI27" s="27"/>
      <c r="AJ27" s="22"/>
      <c r="AM27" s="2">
        <v>19</v>
      </c>
      <c r="AN27" s="2" t="str">
        <f t="shared" si="7"/>
        <v/>
      </c>
      <c r="AO27" s="2" t="str">
        <f>IF(F27="","",VLOOKUP(F27,基礎データ!H:I,2,FALSE))</f>
        <v/>
      </c>
      <c r="AP27" s="2" t="str">
        <f t="shared" si="8"/>
        <v/>
      </c>
      <c r="AQ27" s="2" t="str">
        <f>IF($E27="","",VLOOKUP($E27,基礎データ!$E:$F,2,FALSE))</f>
        <v/>
      </c>
      <c r="AR27" s="2" t="str">
        <f t="shared" si="9"/>
        <v/>
      </c>
      <c r="AS27" s="2" t="str">
        <f t="shared" si="10"/>
        <v/>
      </c>
      <c r="AT27" s="2" t="str">
        <f>IF(G27="","",VLOOKUP(G27,所属データ!C:G,2,FALSE))</f>
        <v/>
      </c>
      <c r="AU27" s="2" t="str">
        <f>IF(I27="","",VLOOKUP(I27,基礎データ!K:L,2,FALSE))</f>
        <v/>
      </c>
      <c r="AV27" s="2" t="str">
        <f t="shared" si="11"/>
        <v/>
      </c>
      <c r="AW27" s="2" t="str">
        <f>IF(R27="","",VLOOKUP(R27,基礎データ!K:L,2,FALSE))</f>
        <v/>
      </c>
      <c r="AX27" s="2" t="str">
        <f t="shared" si="12"/>
        <v/>
      </c>
      <c r="AY27" s="2" t="str">
        <f>IF(AA27="","",VLOOKUP(AA27,基礎データ!K:L,2,FALSE))</f>
        <v/>
      </c>
      <c r="AZ27" s="2" t="str">
        <f t="shared" si="13"/>
        <v/>
      </c>
      <c r="BA27" s="2" t="str">
        <f>IF(AV27="","",VLOOKUP(LEFT(AV27,6),競技データ!$C$2:$C$300,1,FALSE))</f>
        <v/>
      </c>
      <c r="BB27" s="2" t="str">
        <f>IF(AX27="","",VLOOKUP(LEFT(AX27,6),競技データ!$C$2:$C$300,1,FALSE))</f>
        <v/>
      </c>
      <c r="BC27" s="2" t="str">
        <f>IF(AZ27="","",VLOOKUP(LEFT(AZ27,6),競技データ!$C$2:$C$300,1,FALSE))</f>
        <v/>
      </c>
      <c r="BD27" s="2" t="b">
        <f t="shared" si="14"/>
        <v>0</v>
      </c>
      <c r="BE27" s="2" t="b">
        <f t="shared" si="15"/>
        <v>0</v>
      </c>
      <c r="BF27" s="2" t="b">
        <f t="shared" si="15"/>
        <v>0</v>
      </c>
      <c r="BG27" s="2">
        <f t="shared" si="16"/>
        <v>0</v>
      </c>
      <c r="BH27" s="2" t="str">
        <f t="shared" si="17"/>
        <v/>
      </c>
    </row>
    <row r="28" spans="2:60" x14ac:dyDescent="0.2">
      <c r="B28" s="23">
        <v>20</v>
      </c>
      <c r="C28" s="27"/>
      <c r="D28" s="27"/>
      <c r="E28" s="24"/>
      <c r="F28" s="24"/>
      <c r="G28" s="22" t="str">
        <f>IF(C28="","",VLOOKUP($D$4,所属データ!$E:$H,4,FALSE))</f>
        <v/>
      </c>
      <c r="H28" s="16" t="str">
        <f>IF(G28="","",VLOOKUP(G28,所属データ!$C:$G,4,0))</f>
        <v/>
      </c>
      <c r="I28" s="27"/>
      <c r="J28" s="27">
        <v>0</v>
      </c>
      <c r="K28" s="27">
        <v>0</v>
      </c>
      <c r="L28" s="33" t="str">
        <f t="shared" si="3"/>
        <v/>
      </c>
      <c r="M28" s="27">
        <v>0</v>
      </c>
      <c r="N28" s="27">
        <v>0</v>
      </c>
      <c r="O28" s="34" t="str">
        <f t="shared" si="4"/>
        <v/>
      </c>
      <c r="P28" s="27"/>
      <c r="Q28" s="27"/>
      <c r="R28" s="27"/>
      <c r="S28" s="27">
        <v>0</v>
      </c>
      <c r="T28" s="27">
        <v>0</v>
      </c>
      <c r="U28" s="33" t="str">
        <f t="shared" si="1"/>
        <v/>
      </c>
      <c r="V28" s="27">
        <v>0</v>
      </c>
      <c r="W28" s="27">
        <v>0</v>
      </c>
      <c r="X28" s="34" t="str">
        <f t="shared" si="2"/>
        <v/>
      </c>
      <c r="Y28" s="27"/>
      <c r="Z28" s="27"/>
      <c r="AA28" s="27"/>
      <c r="AB28" s="27">
        <v>0</v>
      </c>
      <c r="AC28" s="27">
        <v>0</v>
      </c>
      <c r="AD28" s="33" t="str">
        <f t="shared" si="5"/>
        <v/>
      </c>
      <c r="AE28" s="27">
        <v>0</v>
      </c>
      <c r="AF28" s="27">
        <v>0</v>
      </c>
      <c r="AG28" s="34" t="str">
        <f t="shared" si="6"/>
        <v/>
      </c>
      <c r="AH28" s="27"/>
      <c r="AI28" s="27"/>
      <c r="AJ28" s="22"/>
      <c r="AM28" s="2">
        <v>20</v>
      </c>
      <c r="AN28" s="2" t="str">
        <f t="shared" si="7"/>
        <v/>
      </c>
      <c r="AO28" s="2" t="str">
        <f>IF(F28="","",VLOOKUP(F28,基礎データ!H:I,2,FALSE))</f>
        <v/>
      </c>
      <c r="AP28" s="2" t="str">
        <f t="shared" si="8"/>
        <v/>
      </c>
      <c r="AQ28" s="2" t="str">
        <f>IF($E28="","",VLOOKUP($E28,基礎データ!$E:$F,2,FALSE))</f>
        <v/>
      </c>
      <c r="AR28" s="2" t="str">
        <f t="shared" si="9"/>
        <v/>
      </c>
      <c r="AS28" s="2" t="str">
        <f t="shared" si="10"/>
        <v/>
      </c>
      <c r="AT28" s="2" t="str">
        <f>IF(G28="","",VLOOKUP(G28,所属データ!C:G,2,FALSE))</f>
        <v/>
      </c>
      <c r="AU28" s="2" t="str">
        <f>IF(I28="","",VLOOKUP(I28,基礎データ!K:L,2,FALSE))</f>
        <v/>
      </c>
      <c r="AV28" s="2" t="str">
        <f t="shared" si="11"/>
        <v/>
      </c>
      <c r="AW28" s="2" t="str">
        <f>IF(R28="","",VLOOKUP(R28,基礎データ!K:L,2,FALSE))</f>
        <v/>
      </c>
      <c r="AX28" s="2" t="str">
        <f t="shared" si="12"/>
        <v/>
      </c>
      <c r="AY28" s="2" t="str">
        <f>IF(AA28="","",VLOOKUP(AA28,基礎データ!K:L,2,FALSE))</f>
        <v/>
      </c>
      <c r="AZ28" s="2" t="str">
        <f t="shared" si="13"/>
        <v/>
      </c>
      <c r="BA28" s="2" t="str">
        <f>IF(AV28="","",VLOOKUP(LEFT(AV28,6),競技データ!$C$2:$C$300,1,FALSE))</f>
        <v/>
      </c>
      <c r="BB28" s="2" t="str">
        <f>IF(AX28="","",VLOOKUP(LEFT(AX28,6),競技データ!$C$2:$C$300,1,FALSE))</f>
        <v/>
      </c>
      <c r="BC28" s="2" t="str">
        <f>IF(AZ28="","",VLOOKUP(LEFT(AZ28,6),競技データ!$C$2:$C$300,1,FALSE))</f>
        <v/>
      </c>
      <c r="BD28" s="2" t="b">
        <f t="shared" si="14"/>
        <v>0</v>
      </c>
      <c r="BE28" s="2" t="b">
        <f t="shared" si="15"/>
        <v>0</v>
      </c>
      <c r="BF28" s="2" t="b">
        <f t="shared" si="15"/>
        <v>0</v>
      </c>
      <c r="BG28" s="2">
        <f t="shared" si="16"/>
        <v>0</v>
      </c>
      <c r="BH28" s="2" t="str">
        <f t="shared" si="17"/>
        <v/>
      </c>
    </row>
    <row r="29" spans="2:60" x14ac:dyDescent="0.2">
      <c r="B29" s="23">
        <v>21</v>
      </c>
      <c r="C29" s="27"/>
      <c r="D29" s="27"/>
      <c r="E29" s="24"/>
      <c r="F29" s="24"/>
      <c r="G29" s="22" t="str">
        <f>IF(C29="","",VLOOKUP($D$4,所属データ!$E:$H,4,FALSE))</f>
        <v/>
      </c>
      <c r="H29" s="16" t="str">
        <f>IF(G29="","",VLOOKUP(G29,所属データ!$C:$G,4,0))</f>
        <v/>
      </c>
      <c r="I29" s="27"/>
      <c r="J29" s="27">
        <v>0</v>
      </c>
      <c r="K29" s="27">
        <v>0</v>
      </c>
      <c r="L29" s="33" t="str">
        <f t="shared" si="3"/>
        <v/>
      </c>
      <c r="M29" s="27">
        <v>0</v>
      </c>
      <c r="N29" s="27">
        <v>0</v>
      </c>
      <c r="O29" s="34" t="str">
        <f t="shared" si="4"/>
        <v/>
      </c>
      <c r="P29" s="27"/>
      <c r="Q29" s="27"/>
      <c r="R29" s="27"/>
      <c r="S29" s="27">
        <v>0</v>
      </c>
      <c r="T29" s="27">
        <v>0</v>
      </c>
      <c r="U29" s="33" t="str">
        <f t="shared" si="1"/>
        <v/>
      </c>
      <c r="V29" s="27">
        <v>0</v>
      </c>
      <c r="W29" s="27">
        <v>0</v>
      </c>
      <c r="X29" s="34" t="str">
        <f t="shared" si="2"/>
        <v/>
      </c>
      <c r="Y29" s="27"/>
      <c r="Z29" s="27"/>
      <c r="AA29" s="27"/>
      <c r="AB29" s="27">
        <v>0</v>
      </c>
      <c r="AC29" s="27">
        <v>0</v>
      </c>
      <c r="AD29" s="33" t="str">
        <f t="shared" si="5"/>
        <v/>
      </c>
      <c r="AE29" s="27">
        <v>0</v>
      </c>
      <c r="AF29" s="27">
        <v>0</v>
      </c>
      <c r="AG29" s="34" t="str">
        <f t="shared" si="6"/>
        <v/>
      </c>
      <c r="AH29" s="27"/>
      <c r="AI29" s="27"/>
      <c r="AJ29" s="22"/>
      <c r="AM29" s="2">
        <v>21</v>
      </c>
      <c r="AN29" s="2" t="str">
        <f t="shared" si="7"/>
        <v/>
      </c>
      <c r="AO29" s="2" t="str">
        <f>IF(F29="","",VLOOKUP(F29,基礎データ!H:I,2,FALSE))</f>
        <v/>
      </c>
      <c r="AP29" s="2" t="str">
        <f t="shared" si="8"/>
        <v/>
      </c>
      <c r="AQ29" s="2" t="str">
        <f>IF($E29="","",VLOOKUP($E29,基礎データ!$E:$F,2,FALSE))</f>
        <v/>
      </c>
      <c r="AR29" s="2" t="str">
        <f t="shared" si="9"/>
        <v/>
      </c>
      <c r="AS29" s="2" t="str">
        <f t="shared" si="10"/>
        <v/>
      </c>
      <c r="AT29" s="2" t="str">
        <f>IF(G29="","",VLOOKUP(G29,所属データ!C:G,2,FALSE))</f>
        <v/>
      </c>
      <c r="AU29" s="2" t="str">
        <f>IF(I29="","",VLOOKUP(I29,基礎データ!K:L,2,FALSE))</f>
        <v/>
      </c>
      <c r="AV29" s="2" t="str">
        <f t="shared" si="11"/>
        <v/>
      </c>
      <c r="AW29" s="2" t="str">
        <f>IF(R29="","",VLOOKUP(R29,基礎データ!K:L,2,FALSE))</f>
        <v/>
      </c>
      <c r="AX29" s="2" t="str">
        <f t="shared" si="12"/>
        <v/>
      </c>
      <c r="AY29" s="2" t="str">
        <f>IF(AA29="","",VLOOKUP(AA29,基礎データ!K:L,2,FALSE))</f>
        <v/>
      </c>
      <c r="AZ29" s="2" t="str">
        <f t="shared" si="13"/>
        <v/>
      </c>
      <c r="BA29" s="2" t="str">
        <f>IF(AV29="","",VLOOKUP(LEFT(AV29,6),競技データ!$C$2:$C$300,1,FALSE))</f>
        <v/>
      </c>
      <c r="BB29" s="2" t="str">
        <f>IF(AX29="","",VLOOKUP(LEFT(AX29,6),競技データ!$C$2:$C$300,1,FALSE))</f>
        <v/>
      </c>
      <c r="BC29" s="2" t="str">
        <f>IF(AZ29="","",VLOOKUP(LEFT(AZ29,6),競技データ!$C$2:$C$300,1,FALSE))</f>
        <v/>
      </c>
      <c r="BD29" s="2" t="b">
        <f t="shared" si="14"/>
        <v>0</v>
      </c>
      <c r="BE29" s="2" t="b">
        <f t="shared" si="15"/>
        <v>0</v>
      </c>
      <c r="BF29" s="2" t="b">
        <f t="shared" si="15"/>
        <v>0</v>
      </c>
      <c r="BG29" s="2">
        <f t="shared" si="16"/>
        <v>0</v>
      </c>
      <c r="BH29" s="2" t="str">
        <f t="shared" si="17"/>
        <v/>
      </c>
    </row>
    <row r="30" spans="2:60" x14ac:dyDescent="0.2">
      <c r="B30" s="23">
        <v>22</v>
      </c>
      <c r="C30" s="27"/>
      <c r="D30" s="27"/>
      <c r="E30" s="24"/>
      <c r="F30" s="24"/>
      <c r="G30" s="22" t="str">
        <f>IF(C30="","",VLOOKUP($D$4,所属データ!$E:$H,4,FALSE))</f>
        <v/>
      </c>
      <c r="H30" s="16" t="str">
        <f>IF(G30="","",VLOOKUP(G30,所属データ!$C:$G,4,0))</f>
        <v/>
      </c>
      <c r="I30" s="27"/>
      <c r="J30" s="27">
        <v>0</v>
      </c>
      <c r="K30" s="27">
        <v>0</v>
      </c>
      <c r="L30" s="33" t="str">
        <f t="shared" si="3"/>
        <v/>
      </c>
      <c r="M30" s="27">
        <v>0</v>
      </c>
      <c r="N30" s="27">
        <v>0</v>
      </c>
      <c r="O30" s="34" t="str">
        <f t="shared" si="4"/>
        <v/>
      </c>
      <c r="P30" s="27"/>
      <c r="Q30" s="27"/>
      <c r="R30" s="27"/>
      <c r="S30" s="27">
        <v>0</v>
      </c>
      <c r="T30" s="27">
        <v>0</v>
      </c>
      <c r="U30" s="33" t="str">
        <f t="shared" si="1"/>
        <v/>
      </c>
      <c r="V30" s="27">
        <v>0</v>
      </c>
      <c r="W30" s="27">
        <v>0</v>
      </c>
      <c r="X30" s="34" t="str">
        <f t="shared" si="2"/>
        <v/>
      </c>
      <c r="Y30" s="27"/>
      <c r="Z30" s="27"/>
      <c r="AA30" s="27"/>
      <c r="AB30" s="27">
        <v>0</v>
      </c>
      <c r="AC30" s="27">
        <v>0</v>
      </c>
      <c r="AD30" s="33" t="str">
        <f t="shared" si="5"/>
        <v/>
      </c>
      <c r="AE30" s="27">
        <v>0</v>
      </c>
      <c r="AF30" s="27">
        <v>0</v>
      </c>
      <c r="AG30" s="34" t="str">
        <f t="shared" si="6"/>
        <v/>
      </c>
      <c r="AH30" s="27"/>
      <c r="AI30" s="27"/>
      <c r="AJ30" s="22"/>
      <c r="AM30" s="2">
        <v>22</v>
      </c>
      <c r="AN30" s="2" t="str">
        <f t="shared" si="7"/>
        <v/>
      </c>
      <c r="AO30" s="2" t="str">
        <f>IF(F30="","",VLOOKUP(F30,基礎データ!H:I,2,FALSE))</f>
        <v/>
      </c>
      <c r="AP30" s="2" t="str">
        <f t="shared" si="8"/>
        <v/>
      </c>
      <c r="AQ30" s="2" t="str">
        <f>IF($E30="","",VLOOKUP($E30,基礎データ!$E:$F,2,FALSE))</f>
        <v/>
      </c>
      <c r="AR30" s="2" t="str">
        <f t="shared" si="9"/>
        <v/>
      </c>
      <c r="AS30" s="2" t="str">
        <f t="shared" si="10"/>
        <v/>
      </c>
      <c r="AT30" s="2" t="str">
        <f>IF(G30="","",VLOOKUP(G30,所属データ!C:G,2,FALSE))</f>
        <v/>
      </c>
      <c r="AU30" s="2" t="str">
        <f>IF(I30="","",VLOOKUP(I30,基礎データ!K:L,2,FALSE))</f>
        <v/>
      </c>
      <c r="AV30" s="2" t="str">
        <f t="shared" si="11"/>
        <v/>
      </c>
      <c r="AW30" s="2" t="str">
        <f>IF(R30="","",VLOOKUP(R30,基礎データ!K:L,2,FALSE))</f>
        <v/>
      </c>
      <c r="AX30" s="2" t="str">
        <f t="shared" si="12"/>
        <v/>
      </c>
      <c r="AY30" s="2" t="str">
        <f>IF(AA30="","",VLOOKUP(AA30,基礎データ!K:L,2,FALSE))</f>
        <v/>
      </c>
      <c r="AZ30" s="2" t="str">
        <f t="shared" si="13"/>
        <v/>
      </c>
      <c r="BA30" s="2" t="str">
        <f>IF(AV30="","",VLOOKUP(LEFT(AV30,6),競技データ!$C$2:$C$300,1,FALSE))</f>
        <v/>
      </c>
      <c r="BB30" s="2" t="str">
        <f>IF(AX30="","",VLOOKUP(LEFT(AX30,6),競技データ!$C$2:$C$300,1,FALSE))</f>
        <v/>
      </c>
      <c r="BC30" s="2" t="str">
        <f>IF(AZ30="","",VLOOKUP(LEFT(AZ30,6),競技データ!$C$2:$C$300,1,FALSE))</f>
        <v/>
      </c>
      <c r="BD30" s="2" t="b">
        <f t="shared" si="14"/>
        <v>0</v>
      </c>
      <c r="BE30" s="2" t="b">
        <f t="shared" si="15"/>
        <v>0</v>
      </c>
      <c r="BF30" s="2" t="b">
        <f t="shared" si="15"/>
        <v>0</v>
      </c>
      <c r="BG30" s="2">
        <f t="shared" si="16"/>
        <v>0</v>
      </c>
      <c r="BH30" s="2" t="str">
        <f t="shared" si="17"/>
        <v/>
      </c>
    </row>
    <row r="31" spans="2:60" x14ac:dyDescent="0.2">
      <c r="B31" s="23">
        <v>23</v>
      </c>
      <c r="C31" s="27"/>
      <c r="D31" s="27"/>
      <c r="E31" s="24"/>
      <c r="F31" s="24"/>
      <c r="G31" s="22" t="str">
        <f>IF(C31="","",VLOOKUP($D$4,所属データ!$E:$H,4,FALSE))</f>
        <v/>
      </c>
      <c r="H31" s="16" t="str">
        <f>IF(G31="","",VLOOKUP(G31,所属データ!$C:$G,4,0))</f>
        <v/>
      </c>
      <c r="I31" s="27"/>
      <c r="J31" s="27">
        <v>0</v>
      </c>
      <c r="K31" s="27">
        <v>0</v>
      </c>
      <c r="L31" s="33" t="str">
        <f t="shared" si="3"/>
        <v/>
      </c>
      <c r="M31" s="27">
        <v>0</v>
      </c>
      <c r="N31" s="27">
        <v>0</v>
      </c>
      <c r="O31" s="34" t="str">
        <f t="shared" si="4"/>
        <v/>
      </c>
      <c r="P31" s="27"/>
      <c r="Q31" s="27"/>
      <c r="R31" s="27"/>
      <c r="S31" s="27">
        <v>0</v>
      </c>
      <c r="T31" s="27">
        <v>0</v>
      </c>
      <c r="U31" s="33" t="str">
        <f t="shared" si="1"/>
        <v/>
      </c>
      <c r="V31" s="27">
        <v>0</v>
      </c>
      <c r="W31" s="27">
        <v>0</v>
      </c>
      <c r="X31" s="34" t="str">
        <f t="shared" si="2"/>
        <v/>
      </c>
      <c r="Y31" s="27"/>
      <c r="Z31" s="27"/>
      <c r="AA31" s="27"/>
      <c r="AB31" s="27">
        <v>0</v>
      </c>
      <c r="AC31" s="27">
        <v>0</v>
      </c>
      <c r="AD31" s="33" t="str">
        <f t="shared" si="5"/>
        <v/>
      </c>
      <c r="AE31" s="27">
        <v>0</v>
      </c>
      <c r="AF31" s="27">
        <v>0</v>
      </c>
      <c r="AG31" s="34" t="str">
        <f t="shared" si="6"/>
        <v/>
      </c>
      <c r="AH31" s="27"/>
      <c r="AI31" s="27"/>
      <c r="AJ31" s="22"/>
      <c r="AM31" s="2">
        <v>23</v>
      </c>
      <c r="AN31" s="2" t="str">
        <f t="shared" si="7"/>
        <v/>
      </c>
      <c r="AO31" s="2" t="str">
        <f>IF(F31="","",VLOOKUP(F31,基礎データ!H:I,2,FALSE))</f>
        <v/>
      </c>
      <c r="AP31" s="2" t="str">
        <f t="shared" si="8"/>
        <v/>
      </c>
      <c r="AQ31" s="2" t="str">
        <f>IF($E31="","",VLOOKUP($E31,基礎データ!$E:$F,2,FALSE))</f>
        <v/>
      </c>
      <c r="AR31" s="2" t="str">
        <f t="shared" si="9"/>
        <v/>
      </c>
      <c r="AS31" s="2" t="str">
        <f t="shared" si="10"/>
        <v/>
      </c>
      <c r="AT31" s="2" t="str">
        <f>IF(G31="","",VLOOKUP(G31,所属データ!C:G,2,FALSE))</f>
        <v/>
      </c>
      <c r="AU31" s="2" t="str">
        <f>IF(I31="","",VLOOKUP(I31,基礎データ!K:L,2,FALSE))</f>
        <v/>
      </c>
      <c r="AV31" s="2" t="str">
        <f t="shared" si="11"/>
        <v/>
      </c>
      <c r="AW31" s="2" t="str">
        <f>IF(R31="","",VLOOKUP(R31,基礎データ!K:L,2,FALSE))</f>
        <v/>
      </c>
      <c r="AX31" s="2" t="str">
        <f t="shared" si="12"/>
        <v/>
      </c>
      <c r="AY31" s="2" t="str">
        <f>IF(AA31="","",VLOOKUP(AA31,基礎データ!K:L,2,FALSE))</f>
        <v/>
      </c>
      <c r="AZ31" s="2" t="str">
        <f t="shared" si="13"/>
        <v/>
      </c>
      <c r="BA31" s="2" t="str">
        <f>IF(AV31="","",VLOOKUP(LEFT(AV31,6),競技データ!$C$2:$C$300,1,FALSE))</f>
        <v/>
      </c>
      <c r="BB31" s="2" t="str">
        <f>IF(AX31="","",VLOOKUP(LEFT(AX31,6),競技データ!$C$2:$C$300,1,FALSE))</f>
        <v/>
      </c>
      <c r="BC31" s="2" t="str">
        <f>IF(AZ31="","",VLOOKUP(LEFT(AZ31,6),競技データ!$C$2:$C$300,1,FALSE))</f>
        <v/>
      </c>
      <c r="BD31" s="2" t="b">
        <f t="shared" si="14"/>
        <v>0</v>
      </c>
      <c r="BE31" s="2" t="b">
        <f t="shared" si="15"/>
        <v>0</v>
      </c>
      <c r="BF31" s="2" t="b">
        <f t="shared" si="15"/>
        <v>0</v>
      </c>
      <c r="BG31" s="2">
        <f t="shared" si="16"/>
        <v>0</v>
      </c>
      <c r="BH31" s="2" t="str">
        <f t="shared" si="17"/>
        <v/>
      </c>
    </row>
    <row r="32" spans="2:60" x14ac:dyDescent="0.2">
      <c r="B32" s="23">
        <v>24</v>
      </c>
      <c r="C32" s="27"/>
      <c r="D32" s="27"/>
      <c r="E32" s="24"/>
      <c r="F32" s="24"/>
      <c r="G32" s="22" t="str">
        <f>IF(C32="","",VLOOKUP($D$4,所属データ!$E:$H,4,FALSE))</f>
        <v/>
      </c>
      <c r="H32" s="16" t="str">
        <f>IF(G32="","",VLOOKUP(G32,所属データ!$C:$G,4,0))</f>
        <v/>
      </c>
      <c r="I32" s="27"/>
      <c r="J32" s="27">
        <v>0</v>
      </c>
      <c r="K32" s="27">
        <v>0</v>
      </c>
      <c r="L32" s="33" t="str">
        <f t="shared" si="3"/>
        <v/>
      </c>
      <c r="M32" s="27">
        <v>0</v>
      </c>
      <c r="N32" s="27">
        <v>0</v>
      </c>
      <c r="O32" s="34" t="str">
        <f t="shared" si="4"/>
        <v/>
      </c>
      <c r="P32" s="27"/>
      <c r="Q32" s="27"/>
      <c r="R32" s="27"/>
      <c r="S32" s="27">
        <v>0</v>
      </c>
      <c r="T32" s="27">
        <v>0</v>
      </c>
      <c r="U32" s="33" t="str">
        <f t="shared" si="1"/>
        <v/>
      </c>
      <c r="V32" s="27">
        <v>0</v>
      </c>
      <c r="W32" s="27">
        <v>0</v>
      </c>
      <c r="X32" s="34" t="str">
        <f t="shared" si="2"/>
        <v/>
      </c>
      <c r="Y32" s="27"/>
      <c r="Z32" s="27"/>
      <c r="AA32" s="27"/>
      <c r="AB32" s="27">
        <v>0</v>
      </c>
      <c r="AC32" s="27">
        <v>0</v>
      </c>
      <c r="AD32" s="33" t="str">
        <f t="shared" si="5"/>
        <v/>
      </c>
      <c r="AE32" s="27">
        <v>0</v>
      </c>
      <c r="AF32" s="27">
        <v>0</v>
      </c>
      <c r="AG32" s="34" t="str">
        <f t="shared" si="6"/>
        <v/>
      </c>
      <c r="AH32" s="27"/>
      <c r="AI32" s="27"/>
      <c r="AJ32" s="22"/>
      <c r="AM32" s="2">
        <v>24</v>
      </c>
      <c r="AN32" s="2" t="str">
        <f t="shared" si="7"/>
        <v/>
      </c>
      <c r="AO32" s="2" t="str">
        <f>IF(F32="","",VLOOKUP(F32,基礎データ!H:I,2,FALSE))</f>
        <v/>
      </c>
      <c r="AP32" s="2" t="str">
        <f t="shared" si="8"/>
        <v/>
      </c>
      <c r="AQ32" s="2" t="str">
        <f>IF($E32="","",VLOOKUP($E32,基礎データ!$E:$F,2,FALSE))</f>
        <v/>
      </c>
      <c r="AR32" s="2" t="str">
        <f t="shared" si="9"/>
        <v/>
      </c>
      <c r="AS32" s="2" t="str">
        <f t="shared" si="10"/>
        <v/>
      </c>
      <c r="AT32" s="2" t="str">
        <f>IF(G32="","",VLOOKUP(G32,所属データ!C:G,2,FALSE))</f>
        <v/>
      </c>
      <c r="AU32" s="2" t="str">
        <f>IF(I32="","",VLOOKUP(I32,基礎データ!K:L,2,FALSE))</f>
        <v/>
      </c>
      <c r="AV32" s="2" t="str">
        <f t="shared" si="11"/>
        <v/>
      </c>
      <c r="AW32" s="2" t="str">
        <f>IF(R32="","",VLOOKUP(R32,基礎データ!K:L,2,FALSE))</f>
        <v/>
      </c>
      <c r="AX32" s="2" t="str">
        <f t="shared" si="12"/>
        <v/>
      </c>
      <c r="AY32" s="2" t="str">
        <f>IF(AA32="","",VLOOKUP(AA32,基礎データ!K:L,2,FALSE))</f>
        <v/>
      </c>
      <c r="AZ32" s="2" t="str">
        <f t="shared" si="13"/>
        <v/>
      </c>
      <c r="BA32" s="2" t="str">
        <f>IF(AV32="","",VLOOKUP(LEFT(AV32,6),競技データ!$C$2:$C$300,1,FALSE))</f>
        <v/>
      </c>
      <c r="BB32" s="2" t="str">
        <f>IF(AX32="","",VLOOKUP(LEFT(AX32,6),競技データ!$C$2:$C$300,1,FALSE))</f>
        <v/>
      </c>
      <c r="BC32" s="2" t="str">
        <f>IF(AZ32="","",VLOOKUP(LEFT(AZ32,6),競技データ!$C$2:$C$300,1,FALSE))</f>
        <v/>
      </c>
      <c r="BD32" s="2" t="b">
        <f t="shared" si="14"/>
        <v>0</v>
      </c>
      <c r="BE32" s="2" t="b">
        <f t="shared" si="15"/>
        <v>0</v>
      </c>
      <c r="BF32" s="2" t="b">
        <f t="shared" si="15"/>
        <v>0</v>
      </c>
      <c r="BG32" s="2">
        <f t="shared" si="16"/>
        <v>0</v>
      </c>
      <c r="BH32" s="2" t="str">
        <f t="shared" si="17"/>
        <v/>
      </c>
    </row>
    <row r="33" spans="2:60" x14ac:dyDescent="0.2">
      <c r="B33" s="23">
        <v>25</v>
      </c>
      <c r="C33" s="27"/>
      <c r="D33" s="27"/>
      <c r="E33" s="24"/>
      <c r="F33" s="24"/>
      <c r="G33" s="22" t="str">
        <f>IF(C33="","",VLOOKUP($D$4,所属データ!$E:$H,4,FALSE))</f>
        <v/>
      </c>
      <c r="H33" s="16" t="str">
        <f>IF(G33="","",VLOOKUP(G33,所属データ!$C:$G,4,0))</f>
        <v/>
      </c>
      <c r="I33" s="27"/>
      <c r="J33" s="27">
        <v>0</v>
      </c>
      <c r="K33" s="27">
        <v>0</v>
      </c>
      <c r="L33" s="33" t="str">
        <f t="shared" si="3"/>
        <v/>
      </c>
      <c r="M33" s="27">
        <v>0</v>
      </c>
      <c r="N33" s="27">
        <v>0</v>
      </c>
      <c r="O33" s="34" t="str">
        <f t="shared" si="4"/>
        <v/>
      </c>
      <c r="P33" s="27"/>
      <c r="Q33" s="27"/>
      <c r="R33" s="27"/>
      <c r="S33" s="27">
        <v>0</v>
      </c>
      <c r="T33" s="27">
        <v>0</v>
      </c>
      <c r="U33" s="33" t="str">
        <f t="shared" si="1"/>
        <v/>
      </c>
      <c r="V33" s="27">
        <v>0</v>
      </c>
      <c r="W33" s="27">
        <v>0</v>
      </c>
      <c r="X33" s="34" t="str">
        <f t="shared" si="2"/>
        <v/>
      </c>
      <c r="Y33" s="27"/>
      <c r="Z33" s="27"/>
      <c r="AA33" s="27"/>
      <c r="AB33" s="27">
        <v>0</v>
      </c>
      <c r="AC33" s="27">
        <v>0</v>
      </c>
      <c r="AD33" s="33" t="str">
        <f t="shared" si="5"/>
        <v/>
      </c>
      <c r="AE33" s="27">
        <v>0</v>
      </c>
      <c r="AF33" s="27">
        <v>0</v>
      </c>
      <c r="AG33" s="34" t="str">
        <f t="shared" si="6"/>
        <v/>
      </c>
      <c r="AH33" s="27"/>
      <c r="AI33" s="27"/>
      <c r="AJ33" s="22"/>
      <c r="AM33" s="2">
        <v>25</v>
      </c>
      <c r="AN33" s="2" t="str">
        <f t="shared" si="7"/>
        <v/>
      </c>
      <c r="AO33" s="2" t="str">
        <f>IF(F33="","",VLOOKUP(F33,基礎データ!H:I,2,FALSE))</f>
        <v/>
      </c>
      <c r="AP33" s="2" t="str">
        <f t="shared" si="8"/>
        <v/>
      </c>
      <c r="AQ33" s="2" t="str">
        <f>IF($E33="","",VLOOKUP($E33,基礎データ!$E:$F,2,FALSE))</f>
        <v/>
      </c>
      <c r="AR33" s="2" t="str">
        <f t="shared" si="9"/>
        <v/>
      </c>
      <c r="AS33" s="2" t="str">
        <f t="shared" si="10"/>
        <v/>
      </c>
      <c r="AT33" s="2" t="str">
        <f>IF(G33="","",VLOOKUP(G33,所属データ!C:G,2,FALSE))</f>
        <v/>
      </c>
      <c r="AU33" s="2" t="str">
        <f>IF(I33="","",VLOOKUP(I33,基礎データ!K:L,2,FALSE))</f>
        <v/>
      </c>
      <c r="AV33" s="2" t="str">
        <f t="shared" si="11"/>
        <v/>
      </c>
      <c r="AW33" s="2" t="str">
        <f>IF(R33="","",VLOOKUP(R33,基礎データ!K:L,2,FALSE))</f>
        <v/>
      </c>
      <c r="AX33" s="2" t="str">
        <f t="shared" si="12"/>
        <v/>
      </c>
      <c r="AY33" s="2" t="str">
        <f>IF(AA33="","",VLOOKUP(AA33,基礎データ!K:L,2,FALSE))</f>
        <v/>
      </c>
      <c r="AZ33" s="2" t="str">
        <f t="shared" si="13"/>
        <v/>
      </c>
      <c r="BA33" s="2" t="str">
        <f>IF(AV33="","",VLOOKUP(LEFT(AV33,6),競技データ!$C$2:$C$300,1,FALSE))</f>
        <v/>
      </c>
      <c r="BB33" s="2" t="str">
        <f>IF(AX33="","",VLOOKUP(LEFT(AX33,6),競技データ!$C$2:$C$300,1,FALSE))</f>
        <v/>
      </c>
      <c r="BC33" s="2" t="str">
        <f>IF(AZ33="","",VLOOKUP(LEFT(AZ33,6),競技データ!$C$2:$C$300,1,FALSE))</f>
        <v/>
      </c>
      <c r="BD33" s="2" t="b">
        <f t="shared" si="14"/>
        <v>0</v>
      </c>
      <c r="BE33" s="2" t="b">
        <f t="shared" si="15"/>
        <v>0</v>
      </c>
      <c r="BF33" s="2" t="b">
        <f t="shared" si="15"/>
        <v>0</v>
      </c>
      <c r="BG33" s="2">
        <f t="shared" si="16"/>
        <v>0</v>
      </c>
      <c r="BH33" s="2" t="str">
        <f t="shared" si="17"/>
        <v/>
      </c>
    </row>
    <row r="34" spans="2:60" x14ac:dyDescent="0.2">
      <c r="B34" s="23">
        <v>26</v>
      </c>
      <c r="C34" s="27"/>
      <c r="D34" s="27"/>
      <c r="E34" s="24"/>
      <c r="F34" s="24"/>
      <c r="G34" s="22" t="str">
        <f>IF(C34="","",VLOOKUP($D$4,所属データ!$E:$H,4,FALSE))</f>
        <v/>
      </c>
      <c r="H34" s="16" t="str">
        <f>IF(G34="","",VLOOKUP(G34,所属データ!$C:$G,4,0))</f>
        <v/>
      </c>
      <c r="I34" s="27"/>
      <c r="J34" s="27">
        <v>0</v>
      </c>
      <c r="K34" s="27">
        <v>0</v>
      </c>
      <c r="L34" s="33" t="str">
        <f t="shared" si="3"/>
        <v/>
      </c>
      <c r="M34" s="27">
        <v>0</v>
      </c>
      <c r="N34" s="27">
        <v>0</v>
      </c>
      <c r="O34" s="34" t="str">
        <f t="shared" si="4"/>
        <v/>
      </c>
      <c r="P34" s="27"/>
      <c r="Q34" s="27"/>
      <c r="R34" s="27"/>
      <c r="S34" s="27">
        <v>0</v>
      </c>
      <c r="T34" s="27">
        <v>0</v>
      </c>
      <c r="U34" s="33" t="str">
        <f t="shared" si="1"/>
        <v/>
      </c>
      <c r="V34" s="27">
        <v>0</v>
      </c>
      <c r="W34" s="27">
        <v>0</v>
      </c>
      <c r="X34" s="34" t="str">
        <f t="shared" si="2"/>
        <v/>
      </c>
      <c r="Y34" s="27"/>
      <c r="Z34" s="27"/>
      <c r="AA34" s="27"/>
      <c r="AB34" s="27">
        <v>0</v>
      </c>
      <c r="AC34" s="27">
        <v>0</v>
      </c>
      <c r="AD34" s="33" t="str">
        <f t="shared" si="5"/>
        <v/>
      </c>
      <c r="AE34" s="27">
        <v>0</v>
      </c>
      <c r="AF34" s="27">
        <v>0</v>
      </c>
      <c r="AG34" s="34" t="str">
        <f t="shared" si="6"/>
        <v/>
      </c>
      <c r="AH34" s="27"/>
      <c r="AI34" s="27"/>
      <c r="AJ34" s="22"/>
      <c r="AM34" s="2">
        <v>26</v>
      </c>
      <c r="AN34" s="2" t="str">
        <f t="shared" si="7"/>
        <v/>
      </c>
      <c r="AO34" s="2" t="str">
        <f>IF(F34="","",VLOOKUP(F34,基礎データ!H:I,2,FALSE))</f>
        <v/>
      </c>
      <c r="AP34" s="2" t="str">
        <f t="shared" si="8"/>
        <v/>
      </c>
      <c r="AQ34" s="2" t="str">
        <f>IF($E34="","",VLOOKUP($E34,基礎データ!$E:$F,2,FALSE))</f>
        <v/>
      </c>
      <c r="AR34" s="2" t="str">
        <f t="shared" si="9"/>
        <v/>
      </c>
      <c r="AS34" s="2" t="str">
        <f t="shared" si="10"/>
        <v/>
      </c>
      <c r="AT34" s="2" t="str">
        <f>IF(G34="","",VLOOKUP(G34,所属データ!C:G,2,FALSE))</f>
        <v/>
      </c>
      <c r="AU34" s="2" t="str">
        <f>IF(I34="","",VLOOKUP(I34,基礎データ!K:L,2,FALSE))</f>
        <v/>
      </c>
      <c r="AV34" s="2" t="str">
        <f t="shared" si="11"/>
        <v/>
      </c>
      <c r="AW34" s="2" t="str">
        <f>IF(R34="","",VLOOKUP(R34,基礎データ!K:L,2,FALSE))</f>
        <v/>
      </c>
      <c r="AX34" s="2" t="str">
        <f t="shared" si="12"/>
        <v/>
      </c>
      <c r="AY34" s="2" t="str">
        <f>IF(AA34="","",VLOOKUP(AA34,基礎データ!K:L,2,FALSE))</f>
        <v/>
      </c>
      <c r="AZ34" s="2" t="str">
        <f t="shared" si="13"/>
        <v/>
      </c>
      <c r="BA34" s="2" t="str">
        <f>IF(AV34="","",VLOOKUP(LEFT(AV34,6),競技データ!$C$2:$C$300,1,FALSE))</f>
        <v/>
      </c>
      <c r="BB34" s="2" t="str">
        <f>IF(AX34="","",VLOOKUP(LEFT(AX34,6),競技データ!$C$2:$C$300,1,FALSE))</f>
        <v/>
      </c>
      <c r="BC34" s="2" t="str">
        <f>IF(AZ34="","",VLOOKUP(LEFT(AZ34,6),競技データ!$C$2:$C$300,1,FALSE))</f>
        <v/>
      </c>
      <c r="BD34" s="2" t="b">
        <f t="shared" si="14"/>
        <v>0</v>
      </c>
      <c r="BE34" s="2" t="b">
        <f t="shared" si="15"/>
        <v>0</v>
      </c>
      <c r="BF34" s="2" t="b">
        <f t="shared" si="15"/>
        <v>0</v>
      </c>
      <c r="BG34" s="2">
        <f t="shared" si="16"/>
        <v>0</v>
      </c>
      <c r="BH34" s="2" t="str">
        <f t="shared" si="17"/>
        <v/>
      </c>
    </row>
    <row r="35" spans="2:60" x14ac:dyDescent="0.2">
      <c r="B35" s="23">
        <v>27</v>
      </c>
      <c r="C35" s="27"/>
      <c r="D35" s="27"/>
      <c r="E35" s="24"/>
      <c r="F35" s="24"/>
      <c r="G35" s="22" t="str">
        <f>IF(C35="","",VLOOKUP($D$4,所属データ!$E:$H,4,FALSE))</f>
        <v/>
      </c>
      <c r="H35" s="16" t="str">
        <f>IF(G35="","",VLOOKUP(G35,所属データ!$C:$G,4,0))</f>
        <v/>
      </c>
      <c r="I35" s="27"/>
      <c r="J35" s="27">
        <v>0</v>
      </c>
      <c r="K35" s="27">
        <v>0</v>
      </c>
      <c r="L35" s="33" t="str">
        <f t="shared" si="3"/>
        <v/>
      </c>
      <c r="M35" s="27">
        <v>0</v>
      </c>
      <c r="N35" s="27">
        <v>0</v>
      </c>
      <c r="O35" s="34" t="str">
        <f t="shared" si="4"/>
        <v/>
      </c>
      <c r="P35" s="27"/>
      <c r="Q35" s="27"/>
      <c r="R35" s="27"/>
      <c r="S35" s="27">
        <v>0</v>
      </c>
      <c r="T35" s="27">
        <v>0</v>
      </c>
      <c r="U35" s="33" t="str">
        <f t="shared" si="1"/>
        <v/>
      </c>
      <c r="V35" s="27">
        <v>0</v>
      </c>
      <c r="W35" s="27">
        <v>0</v>
      </c>
      <c r="X35" s="34" t="str">
        <f t="shared" si="2"/>
        <v/>
      </c>
      <c r="Y35" s="27"/>
      <c r="Z35" s="27"/>
      <c r="AA35" s="27"/>
      <c r="AB35" s="27">
        <v>0</v>
      </c>
      <c r="AC35" s="27">
        <v>0</v>
      </c>
      <c r="AD35" s="33" t="str">
        <f t="shared" si="5"/>
        <v/>
      </c>
      <c r="AE35" s="27">
        <v>0</v>
      </c>
      <c r="AF35" s="27">
        <v>0</v>
      </c>
      <c r="AG35" s="34" t="str">
        <f t="shared" si="6"/>
        <v/>
      </c>
      <c r="AH35" s="27"/>
      <c r="AI35" s="27"/>
      <c r="AJ35" s="22"/>
      <c r="AM35" s="2">
        <v>27</v>
      </c>
      <c r="AN35" s="2" t="str">
        <f t="shared" si="7"/>
        <v/>
      </c>
      <c r="AO35" s="2" t="str">
        <f>IF(F35="","",VLOOKUP(F35,基礎データ!H:I,2,FALSE))</f>
        <v/>
      </c>
      <c r="AP35" s="2" t="str">
        <f t="shared" si="8"/>
        <v/>
      </c>
      <c r="AQ35" s="2" t="str">
        <f>IF($E35="","",VLOOKUP($E35,基礎データ!$E:$F,2,FALSE))</f>
        <v/>
      </c>
      <c r="AR35" s="2" t="str">
        <f t="shared" si="9"/>
        <v/>
      </c>
      <c r="AS35" s="2" t="str">
        <f t="shared" si="10"/>
        <v/>
      </c>
      <c r="AT35" s="2" t="str">
        <f>IF(G35="","",VLOOKUP(G35,所属データ!C:G,2,FALSE))</f>
        <v/>
      </c>
      <c r="AU35" s="2" t="str">
        <f>IF(I35="","",VLOOKUP(I35,基礎データ!K:L,2,FALSE))</f>
        <v/>
      </c>
      <c r="AV35" s="2" t="str">
        <f t="shared" si="11"/>
        <v/>
      </c>
      <c r="AW35" s="2" t="str">
        <f>IF(R35="","",VLOOKUP(R35,基礎データ!K:L,2,FALSE))</f>
        <v/>
      </c>
      <c r="AX35" s="2" t="str">
        <f t="shared" si="12"/>
        <v/>
      </c>
      <c r="AY35" s="2" t="str">
        <f>IF(AA35="","",VLOOKUP(AA35,基礎データ!K:L,2,FALSE))</f>
        <v/>
      </c>
      <c r="AZ35" s="2" t="str">
        <f t="shared" si="13"/>
        <v/>
      </c>
      <c r="BA35" s="2" t="str">
        <f>IF(AV35="","",VLOOKUP(LEFT(AV35,6),競技データ!$C$2:$C$300,1,FALSE))</f>
        <v/>
      </c>
      <c r="BB35" s="2" t="str">
        <f>IF(AX35="","",VLOOKUP(LEFT(AX35,6),競技データ!$C$2:$C$300,1,FALSE))</f>
        <v/>
      </c>
      <c r="BC35" s="2" t="str">
        <f>IF(AZ35="","",VLOOKUP(LEFT(AZ35,6),競技データ!$C$2:$C$300,1,FALSE))</f>
        <v/>
      </c>
      <c r="BD35" s="2" t="b">
        <f t="shared" si="14"/>
        <v>0</v>
      </c>
      <c r="BE35" s="2" t="b">
        <f t="shared" si="15"/>
        <v>0</v>
      </c>
      <c r="BF35" s="2" t="b">
        <f t="shared" si="15"/>
        <v>0</v>
      </c>
      <c r="BG35" s="2">
        <f t="shared" si="16"/>
        <v>0</v>
      </c>
      <c r="BH35" s="2" t="str">
        <f t="shared" si="17"/>
        <v/>
      </c>
    </row>
    <row r="36" spans="2:60" x14ac:dyDescent="0.2">
      <c r="B36" s="23">
        <v>28</v>
      </c>
      <c r="C36" s="27"/>
      <c r="D36" s="27"/>
      <c r="E36" s="24"/>
      <c r="F36" s="24"/>
      <c r="G36" s="22" t="str">
        <f>IF(C36="","",VLOOKUP($D$4,所属データ!$E:$H,4,FALSE))</f>
        <v/>
      </c>
      <c r="H36" s="16" t="str">
        <f>IF(G36="","",VLOOKUP(G36,所属データ!$C:$G,4,0))</f>
        <v/>
      </c>
      <c r="I36" s="27"/>
      <c r="J36" s="27">
        <v>0</v>
      </c>
      <c r="K36" s="27">
        <v>0</v>
      </c>
      <c r="L36" s="33" t="str">
        <f t="shared" si="3"/>
        <v/>
      </c>
      <c r="M36" s="27">
        <v>0</v>
      </c>
      <c r="N36" s="27">
        <v>0</v>
      </c>
      <c r="O36" s="34" t="str">
        <f t="shared" si="4"/>
        <v/>
      </c>
      <c r="P36" s="27"/>
      <c r="Q36" s="27"/>
      <c r="R36" s="27"/>
      <c r="S36" s="27">
        <v>0</v>
      </c>
      <c r="T36" s="27">
        <v>0</v>
      </c>
      <c r="U36" s="33" t="str">
        <f t="shared" si="1"/>
        <v/>
      </c>
      <c r="V36" s="27">
        <v>0</v>
      </c>
      <c r="W36" s="27">
        <v>0</v>
      </c>
      <c r="X36" s="34" t="str">
        <f t="shared" si="2"/>
        <v/>
      </c>
      <c r="Y36" s="27"/>
      <c r="Z36" s="27"/>
      <c r="AA36" s="27"/>
      <c r="AB36" s="27">
        <v>0</v>
      </c>
      <c r="AC36" s="27">
        <v>0</v>
      </c>
      <c r="AD36" s="33" t="str">
        <f t="shared" si="5"/>
        <v/>
      </c>
      <c r="AE36" s="27">
        <v>0</v>
      </c>
      <c r="AF36" s="27">
        <v>0</v>
      </c>
      <c r="AG36" s="34" t="str">
        <f t="shared" si="6"/>
        <v/>
      </c>
      <c r="AH36" s="27"/>
      <c r="AI36" s="27"/>
      <c r="AJ36" s="22"/>
      <c r="AM36" s="2">
        <v>28</v>
      </c>
      <c r="AN36" s="2" t="str">
        <f t="shared" si="7"/>
        <v/>
      </c>
      <c r="AO36" s="2" t="str">
        <f>IF(F36="","",VLOOKUP(F36,基礎データ!H:I,2,FALSE))</f>
        <v/>
      </c>
      <c r="AP36" s="2" t="str">
        <f t="shared" si="8"/>
        <v/>
      </c>
      <c r="AQ36" s="2" t="str">
        <f>IF($E36="","",VLOOKUP($E36,基礎データ!$E:$F,2,FALSE))</f>
        <v/>
      </c>
      <c r="AR36" s="2" t="str">
        <f t="shared" si="9"/>
        <v/>
      </c>
      <c r="AS36" s="2" t="str">
        <f t="shared" si="10"/>
        <v/>
      </c>
      <c r="AT36" s="2" t="str">
        <f>IF(G36="","",VLOOKUP(G36,所属データ!C:G,2,FALSE))</f>
        <v/>
      </c>
      <c r="AU36" s="2" t="str">
        <f>IF(I36="","",VLOOKUP(I36,基礎データ!K:L,2,FALSE))</f>
        <v/>
      </c>
      <c r="AV36" s="2" t="str">
        <f t="shared" si="11"/>
        <v/>
      </c>
      <c r="AW36" s="2" t="str">
        <f>IF(R36="","",VLOOKUP(R36,基礎データ!K:L,2,FALSE))</f>
        <v/>
      </c>
      <c r="AX36" s="2" t="str">
        <f t="shared" si="12"/>
        <v/>
      </c>
      <c r="AY36" s="2" t="str">
        <f>IF(AA36="","",VLOOKUP(AA36,基礎データ!K:L,2,FALSE))</f>
        <v/>
      </c>
      <c r="AZ36" s="2" t="str">
        <f t="shared" si="13"/>
        <v/>
      </c>
      <c r="BA36" s="2" t="str">
        <f>IF(AV36="","",VLOOKUP(LEFT(AV36,6),競技データ!$C$2:$C$300,1,FALSE))</f>
        <v/>
      </c>
      <c r="BB36" s="2" t="str">
        <f>IF(AX36="","",VLOOKUP(LEFT(AX36,6),競技データ!$C$2:$C$300,1,FALSE))</f>
        <v/>
      </c>
      <c r="BC36" s="2" t="str">
        <f>IF(AZ36="","",VLOOKUP(LEFT(AZ36,6),競技データ!$C$2:$C$300,1,FALSE))</f>
        <v/>
      </c>
      <c r="BD36" s="2" t="b">
        <f t="shared" si="14"/>
        <v>0</v>
      </c>
      <c r="BE36" s="2" t="b">
        <f t="shared" si="15"/>
        <v>0</v>
      </c>
      <c r="BF36" s="2" t="b">
        <f t="shared" si="15"/>
        <v>0</v>
      </c>
      <c r="BG36" s="2">
        <f t="shared" si="16"/>
        <v>0</v>
      </c>
      <c r="BH36" s="2" t="str">
        <f t="shared" si="17"/>
        <v/>
      </c>
    </row>
    <row r="37" spans="2:60" x14ac:dyDescent="0.2">
      <c r="B37" s="23">
        <v>29</v>
      </c>
      <c r="C37" s="27"/>
      <c r="D37" s="27"/>
      <c r="E37" s="24"/>
      <c r="F37" s="24"/>
      <c r="G37" s="22" t="str">
        <f>IF(C37="","",VLOOKUP($D$4,所属データ!$E:$H,4,FALSE))</f>
        <v/>
      </c>
      <c r="H37" s="16" t="str">
        <f>IF(G37="","",VLOOKUP(G37,所属データ!$C:$G,4,0))</f>
        <v/>
      </c>
      <c r="I37" s="27"/>
      <c r="J37" s="27">
        <v>0</v>
      </c>
      <c r="K37" s="27">
        <v>0</v>
      </c>
      <c r="L37" s="33" t="str">
        <f t="shared" si="3"/>
        <v/>
      </c>
      <c r="M37" s="27">
        <v>0</v>
      </c>
      <c r="N37" s="27">
        <v>0</v>
      </c>
      <c r="O37" s="34" t="str">
        <f t="shared" si="4"/>
        <v/>
      </c>
      <c r="P37" s="27"/>
      <c r="Q37" s="27"/>
      <c r="R37" s="27"/>
      <c r="S37" s="27">
        <v>0</v>
      </c>
      <c r="T37" s="27">
        <v>0</v>
      </c>
      <c r="U37" s="33" t="str">
        <f t="shared" si="1"/>
        <v/>
      </c>
      <c r="V37" s="27">
        <v>0</v>
      </c>
      <c r="W37" s="27">
        <v>0</v>
      </c>
      <c r="X37" s="34" t="str">
        <f t="shared" si="2"/>
        <v/>
      </c>
      <c r="Y37" s="27"/>
      <c r="Z37" s="27"/>
      <c r="AA37" s="27"/>
      <c r="AB37" s="27">
        <v>0</v>
      </c>
      <c r="AC37" s="27">
        <v>0</v>
      </c>
      <c r="AD37" s="33" t="str">
        <f t="shared" si="5"/>
        <v/>
      </c>
      <c r="AE37" s="27">
        <v>0</v>
      </c>
      <c r="AF37" s="27">
        <v>0</v>
      </c>
      <c r="AG37" s="34" t="str">
        <f t="shared" si="6"/>
        <v/>
      </c>
      <c r="AH37" s="27"/>
      <c r="AI37" s="27"/>
      <c r="AJ37" s="22"/>
      <c r="AM37" s="2">
        <v>29</v>
      </c>
      <c r="AN37" s="2" t="str">
        <f t="shared" si="7"/>
        <v/>
      </c>
      <c r="AO37" s="2" t="str">
        <f>IF(F37="","",VLOOKUP(F37,基礎データ!H:I,2,FALSE))</f>
        <v/>
      </c>
      <c r="AP37" s="2" t="str">
        <f t="shared" si="8"/>
        <v/>
      </c>
      <c r="AQ37" s="2" t="str">
        <f>IF($E37="","",VLOOKUP($E37,基礎データ!$E:$F,2,FALSE))</f>
        <v/>
      </c>
      <c r="AR37" s="2" t="str">
        <f t="shared" si="9"/>
        <v/>
      </c>
      <c r="AS37" s="2" t="str">
        <f t="shared" si="10"/>
        <v/>
      </c>
      <c r="AT37" s="2" t="str">
        <f>IF(G37="","",VLOOKUP(G37,所属データ!C:G,2,FALSE))</f>
        <v/>
      </c>
      <c r="AU37" s="2" t="str">
        <f>IF(I37="","",VLOOKUP(I37,基礎データ!K:L,2,FALSE))</f>
        <v/>
      </c>
      <c r="AV37" s="2" t="str">
        <f t="shared" si="11"/>
        <v/>
      </c>
      <c r="AW37" s="2" t="str">
        <f>IF(R37="","",VLOOKUP(R37,基礎データ!K:L,2,FALSE))</f>
        <v/>
      </c>
      <c r="AX37" s="2" t="str">
        <f t="shared" si="12"/>
        <v/>
      </c>
      <c r="AY37" s="2" t="str">
        <f>IF(AA37="","",VLOOKUP(AA37,基礎データ!K:L,2,FALSE))</f>
        <v/>
      </c>
      <c r="AZ37" s="2" t="str">
        <f t="shared" si="13"/>
        <v/>
      </c>
      <c r="BA37" s="2" t="str">
        <f>IF(AV37="","",VLOOKUP(LEFT(AV37,6),競技データ!$C$2:$C$300,1,FALSE))</f>
        <v/>
      </c>
      <c r="BB37" s="2" t="str">
        <f>IF(AX37="","",VLOOKUP(LEFT(AX37,6),競技データ!$C$2:$C$300,1,FALSE))</f>
        <v/>
      </c>
      <c r="BC37" s="2" t="str">
        <f>IF(AZ37="","",VLOOKUP(LEFT(AZ37,6),競技データ!$C$2:$C$300,1,FALSE))</f>
        <v/>
      </c>
      <c r="BD37" s="2" t="b">
        <f t="shared" si="14"/>
        <v>0</v>
      </c>
      <c r="BE37" s="2" t="b">
        <f t="shared" si="15"/>
        <v>0</v>
      </c>
      <c r="BF37" s="2" t="b">
        <f t="shared" si="15"/>
        <v>0</v>
      </c>
      <c r="BG37" s="2">
        <f t="shared" si="16"/>
        <v>0</v>
      </c>
      <c r="BH37" s="2" t="str">
        <f t="shared" si="17"/>
        <v/>
      </c>
    </row>
    <row r="38" spans="2:60" x14ac:dyDescent="0.2">
      <c r="B38" s="23">
        <v>30</v>
      </c>
      <c r="C38" s="27"/>
      <c r="D38" s="27"/>
      <c r="E38" s="24"/>
      <c r="F38" s="24"/>
      <c r="G38" s="22" t="str">
        <f>IF(C38="","",VLOOKUP($D$4,所属データ!$E:$H,4,FALSE))</f>
        <v/>
      </c>
      <c r="H38" s="16" t="str">
        <f>IF(G38="","",VLOOKUP(G38,所属データ!$C:$G,4,0))</f>
        <v/>
      </c>
      <c r="I38" s="27"/>
      <c r="J38" s="27">
        <v>0</v>
      </c>
      <c r="K38" s="27">
        <v>0</v>
      </c>
      <c r="L38" s="33" t="str">
        <f t="shared" si="3"/>
        <v/>
      </c>
      <c r="M38" s="27">
        <v>0</v>
      </c>
      <c r="N38" s="27">
        <v>0</v>
      </c>
      <c r="O38" s="34" t="str">
        <f t="shared" si="4"/>
        <v/>
      </c>
      <c r="P38" s="27"/>
      <c r="Q38" s="27"/>
      <c r="R38" s="27"/>
      <c r="S38" s="27">
        <v>0</v>
      </c>
      <c r="T38" s="27">
        <v>0</v>
      </c>
      <c r="U38" s="33" t="str">
        <f t="shared" si="1"/>
        <v/>
      </c>
      <c r="V38" s="27">
        <v>0</v>
      </c>
      <c r="W38" s="27">
        <v>0</v>
      </c>
      <c r="X38" s="34" t="str">
        <f t="shared" si="2"/>
        <v/>
      </c>
      <c r="Y38" s="27"/>
      <c r="Z38" s="27"/>
      <c r="AA38" s="27"/>
      <c r="AB38" s="27">
        <v>0</v>
      </c>
      <c r="AC38" s="27">
        <v>0</v>
      </c>
      <c r="AD38" s="33" t="str">
        <f t="shared" si="5"/>
        <v/>
      </c>
      <c r="AE38" s="27">
        <v>0</v>
      </c>
      <c r="AF38" s="27">
        <v>0</v>
      </c>
      <c r="AG38" s="34" t="str">
        <f t="shared" si="6"/>
        <v/>
      </c>
      <c r="AH38" s="27"/>
      <c r="AI38" s="27"/>
      <c r="AJ38" s="22"/>
      <c r="AM38" s="2">
        <v>30</v>
      </c>
      <c r="AN38" s="2" t="str">
        <f t="shared" si="7"/>
        <v/>
      </c>
      <c r="AO38" s="2" t="str">
        <f>IF(F38="","",VLOOKUP(F38,基礎データ!H:I,2,FALSE))</f>
        <v/>
      </c>
      <c r="AP38" s="2" t="str">
        <f t="shared" si="8"/>
        <v/>
      </c>
      <c r="AQ38" s="2" t="str">
        <f>IF($E38="","",VLOOKUP($E38,基礎データ!$E:$F,2,FALSE))</f>
        <v/>
      </c>
      <c r="AR38" s="2" t="str">
        <f t="shared" si="9"/>
        <v/>
      </c>
      <c r="AS38" s="2" t="str">
        <f t="shared" si="10"/>
        <v/>
      </c>
      <c r="AT38" s="2" t="str">
        <f>IF(G38="","",VLOOKUP(G38,所属データ!C:G,2,FALSE))</f>
        <v/>
      </c>
      <c r="AU38" s="2" t="str">
        <f>IF(I38="","",VLOOKUP(I38,基礎データ!K:L,2,FALSE))</f>
        <v/>
      </c>
      <c r="AV38" s="2" t="str">
        <f t="shared" si="11"/>
        <v/>
      </c>
      <c r="AW38" s="2" t="str">
        <f>IF(R38="","",VLOOKUP(R38,基礎データ!K:L,2,FALSE))</f>
        <v/>
      </c>
      <c r="AX38" s="2" t="str">
        <f t="shared" si="12"/>
        <v/>
      </c>
      <c r="AY38" s="2" t="str">
        <f>IF(AA38="","",VLOOKUP(AA38,基礎データ!K:L,2,FALSE))</f>
        <v/>
      </c>
      <c r="AZ38" s="2" t="str">
        <f t="shared" si="13"/>
        <v/>
      </c>
      <c r="BA38" s="2" t="str">
        <f>IF(AV38="","",VLOOKUP(LEFT(AV38,6),競技データ!$C$2:$C$300,1,FALSE))</f>
        <v/>
      </c>
      <c r="BB38" s="2" t="str">
        <f>IF(AX38="","",VLOOKUP(LEFT(AX38,6),競技データ!$C$2:$C$300,1,FALSE))</f>
        <v/>
      </c>
      <c r="BC38" s="2" t="str">
        <f>IF(AZ38="","",VLOOKUP(LEFT(AZ38,6),競技データ!$C$2:$C$300,1,FALSE))</f>
        <v/>
      </c>
      <c r="BD38" s="2" t="b">
        <f t="shared" si="14"/>
        <v>0</v>
      </c>
      <c r="BE38" s="2" t="b">
        <f t="shared" si="15"/>
        <v>0</v>
      </c>
      <c r="BF38" s="2" t="b">
        <f t="shared" si="15"/>
        <v>0</v>
      </c>
      <c r="BG38" s="2">
        <f t="shared" si="16"/>
        <v>0</v>
      </c>
      <c r="BH38" s="2" t="str">
        <f t="shared" si="17"/>
        <v/>
      </c>
    </row>
    <row r="39" spans="2:60" x14ac:dyDescent="0.2">
      <c r="B39" s="23">
        <v>31</v>
      </c>
      <c r="C39" s="27"/>
      <c r="D39" s="27"/>
      <c r="E39" s="24"/>
      <c r="F39" s="24"/>
      <c r="G39" s="22" t="str">
        <f>IF(C39="","",VLOOKUP($D$4,所属データ!$E:$H,4,FALSE))</f>
        <v/>
      </c>
      <c r="H39" s="16" t="str">
        <f>IF(G39="","",VLOOKUP(G39,所属データ!$C:$G,4,0))</f>
        <v/>
      </c>
      <c r="I39" s="27"/>
      <c r="J39" s="27">
        <v>0</v>
      </c>
      <c r="K39" s="27">
        <v>0</v>
      </c>
      <c r="L39" s="33" t="str">
        <f t="shared" si="3"/>
        <v/>
      </c>
      <c r="M39" s="27">
        <v>0</v>
      </c>
      <c r="N39" s="27">
        <v>0</v>
      </c>
      <c r="O39" s="34" t="str">
        <f t="shared" si="4"/>
        <v/>
      </c>
      <c r="P39" s="27"/>
      <c r="Q39" s="27"/>
      <c r="R39" s="27"/>
      <c r="S39" s="27">
        <v>0</v>
      </c>
      <c r="T39" s="27">
        <v>0</v>
      </c>
      <c r="U39" s="33" t="str">
        <f t="shared" si="1"/>
        <v/>
      </c>
      <c r="V39" s="27">
        <v>0</v>
      </c>
      <c r="W39" s="27">
        <v>0</v>
      </c>
      <c r="X39" s="34" t="str">
        <f t="shared" si="2"/>
        <v/>
      </c>
      <c r="Y39" s="27"/>
      <c r="Z39" s="27"/>
      <c r="AA39" s="27"/>
      <c r="AB39" s="27">
        <v>0</v>
      </c>
      <c r="AC39" s="27">
        <v>0</v>
      </c>
      <c r="AD39" s="33" t="str">
        <f t="shared" si="5"/>
        <v/>
      </c>
      <c r="AE39" s="27">
        <v>0</v>
      </c>
      <c r="AF39" s="27">
        <v>0</v>
      </c>
      <c r="AG39" s="34" t="str">
        <f t="shared" si="6"/>
        <v/>
      </c>
      <c r="AH39" s="27"/>
      <c r="AI39" s="27"/>
      <c r="AJ39" s="22"/>
      <c r="AM39" s="2">
        <v>31</v>
      </c>
      <c r="AN39" s="2" t="str">
        <f t="shared" si="7"/>
        <v/>
      </c>
      <c r="AO39" s="2" t="str">
        <f>IF(F39="","",VLOOKUP(F39,基礎データ!H:I,2,FALSE))</f>
        <v/>
      </c>
      <c r="AP39" s="2" t="str">
        <f t="shared" si="8"/>
        <v/>
      </c>
      <c r="AQ39" s="2" t="str">
        <f>IF($E39="","",VLOOKUP($E39,基礎データ!$E:$F,2,FALSE))</f>
        <v/>
      </c>
      <c r="AR39" s="2" t="str">
        <f t="shared" si="9"/>
        <v/>
      </c>
      <c r="AS39" s="2" t="str">
        <f t="shared" si="10"/>
        <v/>
      </c>
      <c r="AT39" s="2" t="str">
        <f>IF(G39="","",VLOOKUP(G39,所属データ!C:G,2,FALSE))</f>
        <v/>
      </c>
      <c r="AU39" s="2" t="str">
        <f>IF(I39="","",VLOOKUP(I39,基礎データ!K:L,2,FALSE))</f>
        <v/>
      </c>
      <c r="AV39" s="2" t="str">
        <f t="shared" si="11"/>
        <v/>
      </c>
      <c r="AW39" s="2" t="str">
        <f>IF(R39="","",VLOOKUP(R39,基礎データ!K:L,2,FALSE))</f>
        <v/>
      </c>
      <c r="AX39" s="2" t="str">
        <f t="shared" si="12"/>
        <v/>
      </c>
      <c r="AY39" s="2" t="str">
        <f>IF(AA39="","",VLOOKUP(AA39,基礎データ!K:L,2,FALSE))</f>
        <v/>
      </c>
      <c r="AZ39" s="2" t="str">
        <f t="shared" si="13"/>
        <v/>
      </c>
      <c r="BA39" s="2" t="str">
        <f>IF(AV39="","",VLOOKUP(LEFT(AV39,6),競技データ!$C$2:$C$300,1,FALSE))</f>
        <v/>
      </c>
      <c r="BB39" s="2" t="str">
        <f>IF(AX39="","",VLOOKUP(LEFT(AX39,6),競技データ!$C$2:$C$300,1,FALSE))</f>
        <v/>
      </c>
      <c r="BC39" s="2" t="str">
        <f>IF(AZ39="","",VLOOKUP(LEFT(AZ39,6),競技データ!$C$2:$C$300,1,FALSE))</f>
        <v/>
      </c>
      <c r="BD39" s="2" t="b">
        <f t="shared" si="14"/>
        <v>0</v>
      </c>
      <c r="BE39" s="2" t="b">
        <f t="shared" si="15"/>
        <v>0</v>
      </c>
      <c r="BF39" s="2" t="b">
        <f t="shared" si="15"/>
        <v>0</v>
      </c>
      <c r="BG39" s="2">
        <f t="shared" si="16"/>
        <v>0</v>
      </c>
      <c r="BH39" s="2" t="str">
        <f t="shared" si="17"/>
        <v/>
      </c>
    </row>
    <row r="40" spans="2:60" x14ac:dyDescent="0.2">
      <c r="B40" s="23">
        <v>32</v>
      </c>
      <c r="C40" s="27"/>
      <c r="D40" s="27"/>
      <c r="E40" s="24"/>
      <c r="F40" s="24"/>
      <c r="G40" s="22" t="str">
        <f>IF(C40="","",VLOOKUP($D$4,所属データ!$E:$H,4,FALSE))</f>
        <v/>
      </c>
      <c r="H40" s="16" t="str">
        <f>IF(G40="","",VLOOKUP(G40,所属データ!$C:$G,4,0))</f>
        <v/>
      </c>
      <c r="I40" s="27"/>
      <c r="J40" s="27">
        <v>0</v>
      </c>
      <c r="K40" s="27">
        <v>0</v>
      </c>
      <c r="L40" s="33" t="str">
        <f t="shared" si="3"/>
        <v/>
      </c>
      <c r="M40" s="27">
        <v>0</v>
      </c>
      <c r="N40" s="27">
        <v>0</v>
      </c>
      <c r="O40" s="34" t="str">
        <f t="shared" si="4"/>
        <v/>
      </c>
      <c r="P40" s="27"/>
      <c r="Q40" s="27"/>
      <c r="R40" s="27"/>
      <c r="S40" s="27">
        <v>0</v>
      </c>
      <c r="T40" s="27">
        <v>0</v>
      </c>
      <c r="U40" s="33" t="str">
        <f t="shared" si="1"/>
        <v/>
      </c>
      <c r="V40" s="27">
        <v>0</v>
      </c>
      <c r="W40" s="27">
        <v>0</v>
      </c>
      <c r="X40" s="34" t="str">
        <f t="shared" si="2"/>
        <v/>
      </c>
      <c r="Y40" s="27"/>
      <c r="Z40" s="27"/>
      <c r="AA40" s="27"/>
      <c r="AB40" s="27">
        <v>0</v>
      </c>
      <c r="AC40" s="27">
        <v>0</v>
      </c>
      <c r="AD40" s="33" t="str">
        <f t="shared" si="5"/>
        <v/>
      </c>
      <c r="AE40" s="27">
        <v>0</v>
      </c>
      <c r="AF40" s="27">
        <v>0</v>
      </c>
      <c r="AG40" s="34" t="str">
        <f t="shared" si="6"/>
        <v/>
      </c>
      <c r="AH40" s="27"/>
      <c r="AI40" s="27"/>
      <c r="AJ40" s="22"/>
      <c r="AM40" s="2">
        <v>32</v>
      </c>
      <c r="AN40" s="2" t="str">
        <f t="shared" si="7"/>
        <v/>
      </c>
      <c r="AO40" s="2" t="str">
        <f>IF(F40="","",VLOOKUP(F40,基礎データ!H:I,2,FALSE))</f>
        <v/>
      </c>
      <c r="AP40" s="2" t="str">
        <f t="shared" si="8"/>
        <v/>
      </c>
      <c r="AQ40" s="2" t="str">
        <f>IF($E40="","",VLOOKUP($E40,基礎データ!$E:$F,2,FALSE))</f>
        <v/>
      </c>
      <c r="AR40" s="2" t="str">
        <f t="shared" si="9"/>
        <v/>
      </c>
      <c r="AS40" s="2" t="str">
        <f t="shared" si="10"/>
        <v/>
      </c>
      <c r="AT40" s="2" t="str">
        <f>IF(G40="","",VLOOKUP(G40,所属データ!C:G,2,FALSE))</f>
        <v/>
      </c>
      <c r="AU40" s="2" t="str">
        <f>IF(I40="","",VLOOKUP(I40,基礎データ!K:L,2,FALSE))</f>
        <v/>
      </c>
      <c r="AV40" s="2" t="str">
        <f t="shared" si="11"/>
        <v/>
      </c>
      <c r="AW40" s="2" t="str">
        <f>IF(R40="","",VLOOKUP(R40,基礎データ!K:L,2,FALSE))</f>
        <v/>
      </c>
      <c r="AX40" s="2" t="str">
        <f t="shared" si="12"/>
        <v/>
      </c>
      <c r="AY40" s="2" t="str">
        <f>IF(AA40="","",VLOOKUP(AA40,基礎データ!K:L,2,FALSE))</f>
        <v/>
      </c>
      <c r="AZ40" s="2" t="str">
        <f t="shared" si="13"/>
        <v/>
      </c>
      <c r="BA40" s="2" t="str">
        <f>IF(AV40="","",VLOOKUP(LEFT(AV40,6),競技データ!$C$2:$C$300,1,FALSE))</f>
        <v/>
      </c>
      <c r="BB40" s="2" t="str">
        <f>IF(AX40="","",VLOOKUP(LEFT(AX40,6),競技データ!$C$2:$C$300,1,FALSE))</f>
        <v/>
      </c>
      <c r="BC40" s="2" t="str">
        <f>IF(AZ40="","",VLOOKUP(LEFT(AZ40,6),競技データ!$C$2:$C$300,1,FALSE))</f>
        <v/>
      </c>
      <c r="BD40" s="2" t="b">
        <f t="shared" si="14"/>
        <v>0</v>
      </c>
      <c r="BE40" s="2" t="b">
        <f t="shared" si="15"/>
        <v>0</v>
      </c>
      <c r="BF40" s="2" t="b">
        <f t="shared" si="15"/>
        <v>0</v>
      </c>
      <c r="BG40" s="2">
        <f t="shared" si="16"/>
        <v>0</v>
      </c>
      <c r="BH40" s="2" t="str">
        <f t="shared" si="17"/>
        <v/>
      </c>
    </row>
    <row r="41" spans="2:60" x14ac:dyDescent="0.2">
      <c r="B41" s="23">
        <v>33</v>
      </c>
      <c r="C41" s="27"/>
      <c r="D41" s="27"/>
      <c r="E41" s="24"/>
      <c r="F41" s="24"/>
      <c r="G41" s="22" t="str">
        <f>IF(C41="","",VLOOKUP($D$4,所属データ!$E:$H,4,FALSE))</f>
        <v/>
      </c>
      <c r="H41" s="16" t="str">
        <f>IF(G41="","",VLOOKUP(G41,所属データ!$C:$G,4,0))</f>
        <v/>
      </c>
      <c r="I41" s="27"/>
      <c r="J41" s="27">
        <v>0</v>
      </c>
      <c r="K41" s="27">
        <v>0</v>
      </c>
      <c r="L41" s="33" t="str">
        <f t="shared" si="3"/>
        <v/>
      </c>
      <c r="M41" s="27">
        <v>0</v>
      </c>
      <c r="N41" s="27">
        <v>0</v>
      </c>
      <c r="O41" s="34" t="str">
        <f t="shared" si="4"/>
        <v/>
      </c>
      <c r="P41" s="27"/>
      <c r="Q41" s="27"/>
      <c r="R41" s="27"/>
      <c r="S41" s="27">
        <v>0</v>
      </c>
      <c r="T41" s="27">
        <v>0</v>
      </c>
      <c r="U41" s="33" t="str">
        <f t="shared" si="1"/>
        <v/>
      </c>
      <c r="V41" s="27">
        <v>0</v>
      </c>
      <c r="W41" s="27">
        <v>0</v>
      </c>
      <c r="X41" s="34" t="str">
        <f t="shared" si="2"/>
        <v/>
      </c>
      <c r="Y41" s="27"/>
      <c r="Z41" s="27"/>
      <c r="AA41" s="27"/>
      <c r="AB41" s="27">
        <v>0</v>
      </c>
      <c r="AC41" s="27">
        <v>0</v>
      </c>
      <c r="AD41" s="33" t="str">
        <f t="shared" si="5"/>
        <v/>
      </c>
      <c r="AE41" s="27">
        <v>0</v>
      </c>
      <c r="AF41" s="27">
        <v>0</v>
      </c>
      <c r="AG41" s="34" t="str">
        <f t="shared" si="6"/>
        <v/>
      </c>
      <c r="AH41" s="27"/>
      <c r="AI41" s="27"/>
      <c r="AJ41" s="22"/>
      <c r="AM41" s="2">
        <v>33</v>
      </c>
      <c r="AN41" s="2" t="str">
        <f t="shared" si="7"/>
        <v/>
      </c>
      <c r="AO41" s="2" t="str">
        <f>IF(F41="","",VLOOKUP(F41,基礎データ!H:I,2,FALSE))</f>
        <v/>
      </c>
      <c r="AP41" s="2" t="str">
        <f t="shared" si="8"/>
        <v/>
      </c>
      <c r="AQ41" s="2" t="str">
        <f>IF($E41="","",VLOOKUP($E41,基礎データ!$E:$F,2,FALSE))</f>
        <v/>
      </c>
      <c r="AR41" s="2" t="str">
        <f t="shared" si="9"/>
        <v/>
      </c>
      <c r="AS41" s="2" t="str">
        <f t="shared" si="10"/>
        <v/>
      </c>
      <c r="AT41" s="2" t="str">
        <f>IF(G41="","",VLOOKUP(G41,所属データ!C:G,2,FALSE))</f>
        <v/>
      </c>
      <c r="AU41" s="2" t="str">
        <f>IF(I41="","",VLOOKUP(I41,基礎データ!K:L,2,FALSE))</f>
        <v/>
      </c>
      <c r="AV41" s="2" t="str">
        <f t="shared" si="11"/>
        <v/>
      </c>
      <c r="AW41" s="2" t="str">
        <f>IF(R41="","",VLOOKUP(R41,基礎データ!K:L,2,FALSE))</f>
        <v/>
      </c>
      <c r="AX41" s="2" t="str">
        <f t="shared" si="12"/>
        <v/>
      </c>
      <c r="AY41" s="2" t="str">
        <f>IF(AA41="","",VLOOKUP(AA41,基礎データ!K:L,2,FALSE))</f>
        <v/>
      </c>
      <c r="AZ41" s="2" t="str">
        <f t="shared" si="13"/>
        <v/>
      </c>
      <c r="BA41" s="2" t="str">
        <f>IF(AV41="","",VLOOKUP(LEFT(AV41,6),競技データ!$C$2:$C$300,1,FALSE))</f>
        <v/>
      </c>
      <c r="BB41" s="2" t="str">
        <f>IF(AX41="","",VLOOKUP(LEFT(AX41,6),競技データ!$C$2:$C$300,1,FALSE))</f>
        <v/>
      </c>
      <c r="BC41" s="2" t="str">
        <f>IF(AZ41="","",VLOOKUP(LEFT(AZ41,6),競技データ!$C$2:$C$300,1,FALSE))</f>
        <v/>
      </c>
      <c r="BD41" s="2" t="b">
        <f t="shared" si="14"/>
        <v>0</v>
      </c>
      <c r="BE41" s="2" t="b">
        <f t="shared" si="15"/>
        <v>0</v>
      </c>
      <c r="BF41" s="2" t="b">
        <f t="shared" si="15"/>
        <v>0</v>
      </c>
      <c r="BG41" s="2">
        <f t="shared" si="16"/>
        <v>0</v>
      </c>
      <c r="BH41" s="2" t="str">
        <f t="shared" si="17"/>
        <v/>
      </c>
    </row>
    <row r="42" spans="2:60" x14ac:dyDescent="0.2">
      <c r="B42" s="23">
        <v>34</v>
      </c>
      <c r="C42" s="27"/>
      <c r="D42" s="27"/>
      <c r="E42" s="24"/>
      <c r="F42" s="24"/>
      <c r="G42" s="22" t="str">
        <f>IF(C42="","",VLOOKUP($D$4,所属データ!$E:$H,4,FALSE))</f>
        <v/>
      </c>
      <c r="H42" s="16" t="str">
        <f>IF(G42="","",VLOOKUP(G42,所属データ!$C:$G,4,0))</f>
        <v/>
      </c>
      <c r="I42" s="27"/>
      <c r="J42" s="27">
        <v>0</v>
      </c>
      <c r="K42" s="27">
        <v>0</v>
      </c>
      <c r="L42" s="33" t="str">
        <f t="shared" si="3"/>
        <v/>
      </c>
      <c r="M42" s="27">
        <v>0</v>
      </c>
      <c r="N42" s="27">
        <v>0</v>
      </c>
      <c r="O42" s="34" t="str">
        <f t="shared" si="4"/>
        <v/>
      </c>
      <c r="P42" s="27"/>
      <c r="Q42" s="27"/>
      <c r="R42" s="27"/>
      <c r="S42" s="27">
        <v>0</v>
      </c>
      <c r="T42" s="27">
        <v>0</v>
      </c>
      <c r="U42" s="33" t="str">
        <f t="shared" si="1"/>
        <v/>
      </c>
      <c r="V42" s="27">
        <v>0</v>
      </c>
      <c r="W42" s="27">
        <v>0</v>
      </c>
      <c r="X42" s="34" t="str">
        <f t="shared" si="2"/>
        <v/>
      </c>
      <c r="Y42" s="27"/>
      <c r="Z42" s="27"/>
      <c r="AA42" s="27"/>
      <c r="AB42" s="27">
        <v>0</v>
      </c>
      <c r="AC42" s="27">
        <v>0</v>
      </c>
      <c r="AD42" s="33" t="str">
        <f t="shared" si="5"/>
        <v/>
      </c>
      <c r="AE42" s="27">
        <v>0</v>
      </c>
      <c r="AF42" s="27">
        <v>0</v>
      </c>
      <c r="AG42" s="34" t="str">
        <f t="shared" si="6"/>
        <v/>
      </c>
      <c r="AH42" s="27"/>
      <c r="AI42" s="27"/>
      <c r="AJ42" s="22"/>
      <c r="AM42" s="2">
        <v>34</v>
      </c>
      <c r="AN42" s="2" t="str">
        <f t="shared" si="7"/>
        <v/>
      </c>
      <c r="AO42" s="2" t="str">
        <f>IF(F42="","",VLOOKUP(F42,基礎データ!H:I,2,FALSE))</f>
        <v/>
      </c>
      <c r="AP42" s="2" t="str">
        <f t="shared" si="8"/>
        <v/>
      </c>
      <c r="AQ42" s="2" t="str">
        <f>IF($E42="","",VLOOKUP($E42,基礎データ!$E:$F,2,FALSE))</f>
        <v/>
      </c>
      <c r="AR42" s="2" t="str">
        <f t="shared" si="9"/>
        <v/>
      </c>
      <c r="AS42" s="2" t="str">
        <f t="shared" si="10"/>
        <v/>
      </c>
      <c r="AT42" s="2" t="str">
        <f>IF(G42="","",VLOOKUP(G42,所属データ!C:G,2,FALSE))</f>
        <v/>
      </c>
      <c r="AU42" s="2" t="str">
        <f>IF(I42="","",VLOOKUP(I42,基礎データ!K:L,2,FALSE))</f>
        <v/>
      </c>
      <c r="AV42" s="2" t="str">
        <f t="shared" si="11"/>
        <v/>
      </c>
      <c r="AW42" s="2" t="str">
        <f>IF(R42="","",VLOOKUP(R42,基礎データ!K:L,2,FALSE))</f>
        <v/>
      </c>
      <c r="AX42" s="2" t="str">
        <f t="shared" si="12"/>
        <v/>
      </c>
      <c r="AY42" s="2" t="str">
        <f>IF(AA42="","",VLOOKUP(AA42,基礎データ!K:L,2,FALSE))</f>
        <v/>
      </c>
      <c r="AZ42" s="2" t="str">
        <f t="shared" si="13"/>
        <v/>
      </c>
      <c r="BA42" s="2" t="str">
        <f>IF(AV42="","",VLOOKUP(LEFT(AV42,6),競技データ!$C$2:$C$300,1,FALSE))</f>
        <v/>
      </c>
      <c r="BB42" s="2" t="str">
        <f>IF(AX42="","",VLOOKUP(LEFT(AX42,6),競技データ!$C$2:$C$300,1,FALSE))</f>
        <v/>
      </c>
      <c r="BC42" s="2" t="str">
        <f>IF(AZ42="","",VLOOKUP(LEFT(AZ42,6),競技データ!$C$2:$C$300,1,FALSE))</f>
        <v/>
      </c>
      <c r="BD42" s="2" t="b">
        <f t="shared" si="14"/>
        <v>0</v>
      </c>
      <c r="BE42" s="2" t="b">
        <f t="shared" si="15"/>
        <v>0</v>
      </c>
      <c r="BF42" s="2" t="b">
        <f t="shared" si="15"/>
        <v>0</v>
      </c>
      <c r="BG42" s="2">
        <f t="shared" si="16"/>
        <v>0</v>
      </c>
      <c r="BH42" s="2" t="str">
        <f t="shared" si="17"/>
        <v/>
      </c>
    </row>
    <row r="43" spans="2:60" x14ac:dyDescent="0.2">
      <c r="B43" s="23">
        <v>35</v>
      </c>
      <c r="C43" s="27"/>
      <c r="D43" s="27"/>
      <c r="E43" s="24"/>
      <c r="F43" s="24"/>
      <c r="G43" s="22" t="str">
        <f>IF(C43="","",VLOOKUP($D$4,所属データ!$E:$H,4,FALSE))</f>
        <v/>
      </c>
      <c r="H43" s="16" t="str">
        <f>IF(G43="","",VLOOKUP(G43,所属データ!$C:$G,4,0))</f>
        <v/>
      </c>
      <c r="I43" s="27"/>
      <c r="J43" s="27">
        <v>0</v>
      </c>
      <c r="K43" s="27">
        <v>0</v>
      </c>
      <c r="L43" s="33" t="str">
        <f t="shared" si="3"/>
        <v/>
      </c>
      <c r="M43" s="27">
        <v>0</v>
      </c>
      <c r="N43" s="27">
        <v>0</v>
      </c>
      <c r="O43" s="34" t="str">
        <f t="shared" si="4"/>
        <v/>
      </c>
      <c r="P43" s="27"/>
      <c r="Q43" s="27"/>
      <c r="R43" s="27"/>
      <c r="S43" s="27">
        <v>0</v>
      </c>
      <c r="T43" s="27">
        <v>0</v>
      </c>
      <c r="U43" s="33" t="str">
        <f t="shared" si="1"/>
        <v/>
      </c>
      <c r="V43" s="27">
        <v>0</v>
      </c>
      <c r="W43" s="27">
        <v>0</v>
      </c>
      <c r="X43" s="34" t="str">
        <f t="shared" si="2"/>
        <v/>
      </c>
      <c r="Y43" s="27"/>
      <c r="Z43" s="27"/>
      <c r="AA43" s="27"/>
      <c r="AB43" s="27">
        <v>0</v>
      </c>
      <c r="AC43" s="27">
        <v>0</v>
      </c>
      <c r="AD43" s="33" t="str">
        <f t="shared" si="5"/>
        <v/>
      </c>
      <c r="AE43" s="27">
        <v>0</v>
      </c>
      <c r="AF43" s="27">
        <v>0</v>
      </c>
      <c r="AG43" s="34" t="str">
        <f t="shared" si="6"/>
        <v/>
      </c>
      <c r="AH43" s="27"/>
      <c r="AI43" s="27"/>
      <c r="AJ43" s="22"/>
      <c r="AM43" s="2">
        <v>35</v>
      </c>
      <c r="AN43" s="2" t="str">
        <f t="shared" si="7"/>
        <v/>
      </c>
      <c r="AO43" s="2" t="str">
        <f>IF(F43="","",VLOOKUP(F43,基礎データ!H:I,2,FALSE))</f>
        <v/>
      </c>
      <c r="AP43" s="2" t="str">
        <f t="shared" si="8"/>
        <v/>
      </c>
      <c r="AQ43" s="2" t="str">
        <f>IF($E43="","",VLOOKUP($E43,基礎データ!$E:$F,2,FALSE))</f>
        <v/>
      </c>
      <c r="AR43" s="2" t="str">
        <f t="shared" si="9"/>
        <v/>
      </c>
      <c r="AS43" s="2" t="str">
        <f t="shared" si="10"/>
        <v/>
      </c>
      <c r="AT43" s="2" t="str">
        <f>IF(G43="","",VLOOKUP(G43,所属データ!C:G,2,FALSE))</f>
        <v/>
      </c>
      <c r="AU43" s="2" t="str">
        <f>IF(I43="","",VLOOKUP(I43,基礎データ!K:L,2,FALSE))</f>
        <v/>
      </c>
      <c r="AV43" s="2" t="str">
        <f t="shared" si="11"/>
        <v/>
      </c>
      <c r="AW43" s="2" t="str">
        <f>IF(R43="","",VLOOKUP(R43,基礎データ!K:L,2,FALSE))</f>
        <v/>
      </c>
      <c r="AX43" s="2" t="str">
        <f t="shared" si="12"/>
        <v/>
      </c>
      <c r="AY43" s="2" t="str">
        <f>IF(AA43="","",VLOOKUP(AA43,基礎データ!K:L,2,FALSE))</f>
        <v/>
      </c>
      <c r="AZ43" s="2" t="str">
        <f t="shared" si="13"/>
        <v/>
      </c>
      <c r="BA43" s="2" t="str">
        <f>IF(AV43="","",VLOOKUP(LEFT(AV43,6),競技データ!$C$2:$C$300,1,FALSE))</f>
        <v/>
      </c>
      <c r="BB43" s="2" t="str">
        <f>IF(AX43="","",VLOOKUP(LEFT(AX43,6),競技データ!$C$2:$C$300,1,FALSE))</f>
        <v/>
      </c>
      <c r="BC43" s="2" t="str">
        <f>IF(AZ43="","",VLOOKUP(LEFT(AZ43,6),競技データ!$C$2:$C$300,1,FALSE))</f>
        <v/>
      </c>
      <c r="BD43" s="2" t="b">
        <f t="shared" si="14"/>
        <v>0</v>
      </c>
      <c r="BE43" s="2" t="b">
        <f t="shared" si="15"/>
        <v>0</v>
      </c>
      <c r="BF43" s="2" t="b">
        <f t="shared" si="15"/>
        <v>0</v>
      </c>
      <c r="BG43" s="2">
        <f t="shared" si="16"/>
        <v>0</v>
      </c>
      <c r="BH43" s="2" t="str">
        <f t="shared" si="17"/>
        <v/>
      </c>
    </row>
    <row r="44" spans="2:60" x14ac:dyDescent="0.2">
      <c r="B44" s="23">
        <v>36</v>
      </c>
      <c r="C44" s="27"/>
      <c r="D44" s="27"/>
      <c r="E44" s="24"/>
      <c r="F44" s="24"/>
      <c r="G44" s="22" t="str">
        <f>IF(C44="","",VLOOKUP($D$4,所属データ!$E:$H,4,FALSE))</f>
        <v/>
      </c>
      <c r="H44" s="16" t="str">
        <f>IF(G44="","",VLOOKUP(G44,所属データ!$C:$G,4,0))</f>
        <v/>
      </c>
      <c r="I44" s="27"/>
      <c r="J44" s="27">
        <v>0</v>
      </c>
      <c r="K44" s="27">
        <v>0</v>
      </c>
      <c r="L44" s="33" t="str">
        <f t="shared" si="3"/>
        <v/>
      </c>
      <c r="M44" s="27">
        <v>0</v>
      </c>
      <c r="N44" s="27">
        <v>0</v>
      </c>
      <c r="O44" s="34" t="str">
        <f t="shared" si="4"/>
        <v/>
      </c>
      <c r="P44" s="27"/>
      <c r="Q44" s="27"/>
      <c r="R44" s="27"/>
      <c r="S44" s="27">
        <v>0</v>
      </c>
      <c r="T44" s="27">
        <v>0</v>
      </c>
      <c r="U44" s="33" t="str">
        <f t="shared" si="1"/>
        <v/>
      </c>
      <c r="V44" s="27">
        <v>0</v>
      </c>
      <c r="W44" s="27">
        <v>0</v>
      </c>
      <c r="X44" s="34" t="str">
        <f t="shared" si="2"/>
        <v/>
      </c>
      <c r="Y44" s="27"/>
      <c r="Z44" s="27"/>
      <c r="AA44" s="27"/>
      <c r="AB44" s="27">
        <v>0</v>
      </c>
      <c r="AC44" s="27">
        <v>0</v>
      </c>
      <c r="AD44" s="33" t="str">
        <f t="shared" si="5"/>
        <v/>
      </c>
      <c r="AE44" s="27">
        <v>0</v>
      </c>
      <c r="AF44" s="27">
        <v>0</v>
      </c>
      <c r="AG44" s="34" t="str">
        <f t="shared" si="6"/>
        <v/>
      </c>
      <c r="AH44" s="27"/>
      <c r="AI44" s="27"/>
      <c r="AJ44" s="22"/>
      <c r="AM44" s="2">
        <v>36</v>
      </c>
      <c r="AN44" s="2" t="str">
        <f t="shared" si="7"/>
        <v/>
      </c>
      <c r="AO44" s="2" t="str">
        <f>IF(F44="","",VLOOKUP(F44,基礎データ!H:I,2,FALSE))</f>
        <v/>
      </c>
      <c r="AP44" s="2" t="str">
        <f t="shared" si="8"/>
        <v/>
      </c>
      <c r="AQ44" s="2" t="str">
        <f>IF($E44="","",VLOOKUP($E44,基礎データ!$E:$F,2,FALSE))</f>
        <v/>
      </c>
      <c r="AR44" s="2" t="str">
        <f t="shared" si="9"/>
        <v/>
      </c>
      <c r="AS44" s="2" t="str">
        <f t="shared" si="10"/>
        <v/>
      </c>
      <c r="AT44" s="2" t="str">
        <f>IF(G44="","",VLOOKUP(G44,所属データ!C:G,2,FALSE))</f>
        <v/>
      </c>
      <c r="AU44" s="2" t="str">
        <f>IF(I44="","",VLOOKUP(I44,基礎データ!K:L,2,FALSE))</f>
        <v/>
      </c>
      <c r="AV44" s="2" t="str">
        <f t="shared" si="11"/>
        <v/>
      </c>
      <c r="AW44" s="2" t="str">
        <f>IF(R44="","",VLOOKUP(R44,基礎データ!K:L,2,FALSE))</f>
        <v/>
      </c>
      <c r="AX44" s="2" t="str">
        <f t="shared" si="12"/>
        <v/>
      </c>
      <c r="AY44" s="2" t="str">
        <f>IF(AA44="","",VLOOKUP(AA44,基礎データ!K:L,2,FALSE))</f>
        <v/>
      </c>
      <c r="AZ44" s="2" t="str">
        <f t="shared" si="13"/>
        <v/>
      </c>
      <c r="BA44" s="2" t="str">
        <f>IF(AV44="","",VLOOKUP(LEFT(AV44,6),競技データ!$C$2:$C$300,1,FALSE))</f>
        <v/>
      </c>
      <c r="BB44" s="2" t="str">
        <f>IF(AX44="","",VLOOKUP(LEFT(AX44,6),競技データ!$C$2:$C$300,1,FALSE))</f>
        <v/>
      </c>
      <c r="BC44" s="2" t="str">
        <f>IF(AZ44="","",VLOOKUP(LEFT(AZ44,6),競技データ!$C$2:$C$300,1,FALSE))</f>
        <v/>
      </c>
      <c r="BD44" s="2" t="b">
        <f t="shared" si="14"/>
        <v>0</v>
      </c>
      <c r="BE44" s="2" t="b">
        <f t="shared" si="15"/>
        <v>0</v>
      </c>
      <c r="BF44" s="2" t="b">
        <f t="shared" si="15"/>
        <v>0</v>
      </c>
      <c r="BG44" s="2">
        <f t="shared" si="16"/>
        <v>0</v>
      </c>
      <c r="BH44" s="2" t="str">
        <f t="shared" si="17"/>
        <v/>
      </c>
    </row>
    <row r="45" spans="2:60" x14ac:dyDescent="0.2">
      <c r="B45" s="23">
        <v>37</v>
      </c>
      <c r="C45" s="27"/>
      <c r="D45" s="27"/>
      <c r="E45" s="24"/>
      <c r="F45" s="24"/>
      <c r="G45" s="22" t="str">
        <f>IF(C45="","",VLOOKUP($D$4,所属データ!$E:$H,4,FALSE))</f>
        <v/>
      </c>
      <c r="H45" s="16" t="str">
        <f>IF(G45="","",VLOOKUP(G45,所属データ!$C:$G,4,0))</f>
        <v/>
      </c>
      <c r="I45" s="27"/>
      <c r="J45" s="27">
        <v>0</v>
      </c>
      <c r="K45" s="27">
        <v>0</v>
      </c>
      <c r="L45" s="33" t="str">
        <f t="shared" si="3"/>
        <v/>
      </c>
      <c r="M45" s="27">
        <v>0</v>
      </c>
      <c r="N45" s="27">
        <v>0</v>
      </c>
      <c r="O45" s="34" t="str">
        <f t="shared" si="4"/>
        <v/>
      </c>
      <c r="P45" s="27"/>
      <c r="Q45" s="27"/>
      <c r="R45" s="27"/>
      <c r="S45" s="27">
        <v>0</v>
      </c>
      <c r="T45" s="27">
        <v>0</v>
      </c>
      <c r="U45" s="33" t="str">
        <f t="shared" si="1"/>
        <v/>
      </c>
      <c r="V45" s="27">
        <v>0</v>
      </c>
      <c r="W45" s="27">
        <v>0</v>
      </c>
      <c r="X45" s="34" t="str">
        <f t="shared" si="2"/>
        <v/>
      </c>
      <c r="Y45" s="27"/>
      <c r="Z45" s="27"/>
      <c r="AA45" s="27"/>
      <c r="AB45" s="27">
        <v>0</v>
      </c>
      <c r="AC45" s="27">
        <v>0</v>
      </c>
      <c r="AD45" s="33" t="str">
        <f t="shared" si="5"/>
        <v/>
      </c>
      <c r="AE45" s="27">
        <v>0</v>
      </c>
      <c r="AF45" s="27">
        <v>0</v>
      </c>
      <c r="AG45" s="34" t="str">
        <f t="shared" si="6"/>
        <v/>
      </c>
      <c r="AH45" s="27"/>
      <c r="AI45" s="27"/>
      <c r="AJ45" s="22"/>
      <c r="AM45" s="2">
        <v>37</v>
      </c>
      <c r="AN45" s="2" t="str">
        <f t="shared" si="7"/>
        <v/>
      </c>
      <c r="AO45" s="2" t="str">
        <f>IF(F45="","",VLOOKUP(F45,基礎データ!H:I,2,FALSE))</f>
        <v/>
      </c>
      <c r="AP45" s="2" t="str">
        <f t="shared" si="8"/>
        <v/>
      </c>
      <c r="AQ45" s="2" t="str">
        <f>IF($E45="","",VLOOKUP($E45,基礎データ!$E:$F,2,FALSE))</f>
        <v/>
      </c>
      <c r="AR45" s="2" t="str">
        <f t="shared" si="9"/>
        <v/>
      </c>
      <c r="AS45" s="2" t="str">
        <f t="shared" si="10"/>
        <v/>
      </c>
      <c r="AT45" s="2" t="str">
        <f>IF(G45="","",VLOOKUP(G45,所属データ!C:G,2,FALSE))</f>
        <v/>
      </c>
      <c r="AU45" s="2" t="str">
        <f>IF(I45="","",VLOOKUP(I45,基礎データ!K:L,2,FALSE))</f>
        <v/>
      </c>
      <c r="AV45" s="2" t="str">
        <f t="shared" si="11"/>
        <v/>
      </c>
      <c r="AW45" s="2" t="str">
        <f>IF(R45="","",VLOOKUP(R45,基礎データ!K:L,2,FALSE))</f>
        <v/>
      </c>
      <c r="AX45" s="2" t="str">
        <f t="shared" si="12"/>
        <v/>
      </c>
      <c r="AY45" s="2" t="str">
        <f>IF(AA45="","",VLOOKUP(AA45,基礎データ!K:L,2,FALSE))</f>
        <v/>
      </c>
      <c r="AZ45" s="2" t="str">
        <f t="shared" si="13"/>
        <v/>
      </c>
      <c r="BA45" s="2" t="str">
        <f>IF(AV45="","",VLOOKUP(LEFT(AV45,6),競技データ!$C$2:$C$300,1,FALSE))</f>
        <v/>
      </c>
      <c r="BB45" s="2" t="str">
        <f>IF(AX45="","",VLOOKUP(LEFT(AX45,6),競技データ!$C$2:$C$300,1,FALSE))</f>
        <v/>
      </c>
      <c r="BC45" s="2" t="str">
        <f>IF(AZ45="","",VLOOKUP(LEFT(AZ45,6),競技データ!$C$2:$C$300,1,FALSE))</f>
        <v/>
      </c>
      <c r="BD45" s="2" t="b">
        <f t="shared" si="14"/>
        <v>0</v>
      </c>
      <c r="BE45" s="2" t="b">
        <f t="shared" si="15"/>
        <v>0</v>
      </c>
      <c r="BF45" s="2" t="b">
        <f t="shared" si="15"/>
        <v>0</v>
      </c>
      <c r="BG45" s="2">
        <f t="shared" si="16"/>
        <v>0</v>
      </c>
      <c r="BH45" s="2" t="str">
        <f t="shared" si="17"/>
        <v/>
      </c>
    </row>
    <row r="46" spans="2:60" x14ac:dyDescent="0.2">
      <c r="B46" s="23">
        <v>38</v>
      </c>
      <c r="C46" s="27"/>
      <c r="D46" s="27"/>
      <c r="E46" s="24"/>
      <c r="F46" s="24"/>
      <c r="G46" s="22" t="str">
        <f>IF(C46="","",VLOOKUP($D$4,所属データ!$E:$H,4,FALSE))</f>
        <v/>
      </c>
      <c r="H46" s="16" t="str">
        <f>IF(G46="","",VLOOKUP(G46,所属データ!$C:$G,4,0))</f>
        <v/>
      </c>
      <c r="I46" s="27"/>
      <c r="J46" s="27">
        <v>0</v>
      </c>
      <c r="K46" s="27">
        <v>0</v>
      </c>
      <c r="L46" s="33" t="str">
        <f t="shared" si="3"/>
        <v/>
      </c>
      <c r="M46" s="27">
        <v>0</v>
      </c>
      <c r="N46" s="27">
        <v>0</v>
      </c>
      <c r="O46" s="34" t="str">
        <f t="shared" si="4"/>
        <v/>
      </c>
      <c r="P46" s="27"/>
      <c r="Q46" s="27"/>
      <c r="R46" s="27"/>
      <c r="S46" s="27">
        <v>0</v>
      </c>
      <c r="T46" s="27">
        <v>0</v>
      </c>
      <c r="U46" s="33" t="str">
        <f t="shared" si="1"/>
        <v/>
      </c>
      <c r="V46" s="27">
        <v>0</v>
      </c>
      <c r="W46" s="27">
        <v>0</v>
      </c>
      <c r="X46" s="34" t="str">
        <f t="shared" si="2"/>
        <v/>
      </c>
      <c r="Y46" s="27"/>
      <c r="Z46" s="27"/>
      <c r="AA46" s="27"/>
      <c r="AB46" s="27">
        <v>0</v>
      </c>
      <c r="AC46" s="27">
        <v>0</v>
      </c>
      <c r="AD46" s="33" t="str">
        <f t="shared" si="5"/>
        <v/>
      </c>
      <c r="AE46" s="27">
        <v>0</v>
      </c>
      <c r="AF46" s="27">
        <v>0</v>
      </c>
      <c r="AG46" s="34" t="str">
        <f t="shared" si="6"/>
        <v/>
      </c>
      <c r="AH46" s="27"/>
      <c r="AI46" s="27"/>
      <c r="AJ46" s="22"/>
      <c r="AM46" s="2">
        <v>38</v>
      </c>
      <c r="AN46" s="2" t="str">
        <f t="shared" si="7"/>
        <v/>
      </c>
      <c r="AO46" s="2" t="str">
        <f>IF(F46="","",VLOOKUP(F46,基礎データ!H:I,2,FALSE))</f>
        <v/>
      </c>
      <c r="AP46" s="2" t="str">
        <f t="shared" si="8"/>
        <v/>
      </c>
      <c r="AQ46" s="2" t="str">
        <f>IF($E46="","",VLOOKUP($E46,基礎データ!$E:$F,2,FALSE))</f>
        <v/>
      </c>
      <c r="AR46" s="2" t="str">
        <f t="shared" si="9"/>
        <v/>
      </c>
      <c r="AS46" s="2" t="str">
        <f t="shared" si="10"/>
        <v/>
      </c>
      <c r="AT46" s="2" t="str">
        <f>IF(G46="","",VLOOKUP(G46,所属データ!C:G,2,FALSE))</f>
        <v/>
      </c>
      <c r="AU46" s="2" t="str">
        <f>IF(I46="","",VLOOKUP(I46,基礎データ!K:L,2,FALSE))</f>
        <v/>
      </c>
      <c r="AV46" s="2" t="str">
        <f t="shared" si="11"/>
        <v/>
      </c>
      <c r="AW46" s="2" t="str">
        <f>IF(R46="","",VLOOKUP(R46,基礎データ!K:L,2,FALSE))</f>
        <v/>
      </c>
      <c r="AX46" s="2" t="str">
        <f t="shared" si="12"/>
        <v/>
      </c>
      <c r="AY46" s="2" t="str">
        <f>IF(AA46="","",VLOOKUP(AA46,基礎データ!K:L,2,FALSE))</f>
        <v/>
      </c>
      <c r="AZ46" s="2" t="str">
        <f t="shared" si="13"/>
        <v/>
      </c>
      <c r="BA46" s="2" t="str">
        <f>IF(AV46="","",VLOOKUP(LEFT(AV46,6),競技データ!$C$2:$C$300,1,FALSE))</f>
        <v/>
      </c>
      <c r="BB46" s="2" t="str">
        <f>IF(AX46="","",VLOOKUP(LEFT(AX46,6),競技データ!$C$2:$C$300,1,FALSE))</f>
        <v/>
      </c>
      <c r="BC46" s="2" t="str">
        <f>IF(AZ46="","",VLOOKUP(LEFT(AZ46,6),競技データ!$C$2:$C$300,1,FALSE))</f>
        <v/>
      </c>
      <c r="BD46" s="2" t="b">
        <f t="shared" si="14"/>
        <v>0</v>
      </c>
      <c r="BE46" s="2" t="b">
        <f t="shared" si="15"/>
        <v>0</v>
      </c>
      <c r="BF46" s="2" t="b">
        <f t="shared" si="15"/>
        <v>0</v>
      </c>
      <c r="BG46" s="2">
        <f t="shared" si="16"/>
        <v>0</v>
      </c>
      <c r="BH46" s="2" t="str">
        <f t="shared" si="17"/>
        <v/>
      </c>
    </row>
    <row r="47" spans="2:60" x14ac:dyDescent="0.2">
      <c r="B47" s="23">
        <v>39</v>
      </c>
      <c r="C47" s="27"/>
      <c r="D47" s="27"/>
      <c r="E47" s="24"/>
      <c r="F47" s="24"/>
      <c r="G47" s="22" t="str">
        <f>IF(C47="","",VLOOKUP($D$4,所属データ!$E:$H,4,FALSE))</f>
        <v/>
      </c>
      <c r="H47" s="16" t="str">
        <f>IF(G47="","",VLOOKUP(G47,所属データ!$C:$G,4,0))</f>
        <v/>
      </c>
      <c r="I47" s="27"/>
      <c r="J47" s="27">
        <v>0</v>
      </c>
      <c r="K47" s="27">
        <v>0</v>
      </c>
      <c r="L47" s="33" t="str">
        <f t="shared" si="3"/>
        <v/>
      </c>
      <c r="M47" s="27">
        <v>0</v>
      </c>
      <c r="N47" s="27">
        <v>0</v>
      </c>
      <c r="O47" s="34" t="str">
        <f t="shared" si="4"/>
        <v/>
      </c>
      <c r="P47" s="27"/>
      <c r="Q47" s="27"/>
      <c r="R47" s="27"/>
      <c r="S47" s="27">
        <v>0</v>
      </c>
      <c r="T47" s="27">
        <v>0</v>
      </c>
      <c r="U47" s="33" t="str">
        <f t="shared" si="1"/>
        <v/>
      </c>
      <c r="V47" s="27">
        <v>0</v>
      </c>
      <c r="W47" s="27">
        <v>0</v>
      </c>
      <c r="X47" s="34" t="str">
        <f t="shared" si="2"/>
        <v/>
      </c>
      <c r="Y47" s="27"/>
      <c r="Z47" s="27"/>
      <c r="AA47" s="27"/>
      <c r="AB47" s="27">
        <v>0</v>
      </c>
      <c r="AC47" s="27">
        <v>0</v>
      </c>
      <c r="AD47" s="33" t="str">
        <f t="shared" si="5"/>
        <v/>
      </c>
      <c r="AE47" s="27">
        <v>0</v>
      </c>
      <c r="AF47" s="27">
        <v>0</v>
      </c>
      <c r="AG47" s="34" t="str">
        <f t="shared" si="6"/>
        <v/>
      </c>
      <c r="AH47" s="27"/>
      <c r="AI47" s="27"/>
      <c r="AJ47" s="22"/>
      <c r="AM47" s="2">
        <v>39</v>
      </c>
      <c r="AN47" s="2" t="str">
        <f t="shared" si="7"/>
        <v/>
      </c>
      <c r="AO47" s="2" t="str">
        <f>IF(F47="","",VLOOKUP(F47,基礎データ!H:I,2,FALSE))</f>
        <v/>
      </c>
      <c r="AP47" s="2" t="str">
        <f t="shared" si="8"/>
        <v/>
      </c>
      <c r="AQ47" s="2" t="str">
        <f>IF($E47="","",VLOOKUP($E47,基礎データ!$E:$F,2,FALSE))</f>
        <v/>
      </c>
      <c r="AR47" s="2" t="str">
        <f t="shared" si="9"/>
        <v/>
      </c>
      <c r="AS47" s="2" t="str">
        <f t="shared" si="10"/>
        <v/>
      </c>
      <c r="AT47" s="2" t="str">
        <f>IF(G47="","",VLOOKUP(G47,所属データ!C:G,2,FALSE))</f>
        <v/>
      </c>
      <c r="AU47" s="2" t="str">
        <f>IF(I47="","",VLOOKUP(I47,基礎データ!K:L,2,FALSE))</f>
        <v/>
      </c>
      <c r="AV47" s="2" t="str">
        <f t="shared" si="11"/>
        <v/>
      </c>
      <c r="AW47" s="2" t="str">
        <f>IF(R47="","",VLOOKUP(R47,基礎データ!K:L,2,FALSE))</f>
        <v/>
      </c>
      <c r="AX47" s="2" t="str">
        <f t="shared" si="12"/>
        <v/>
      </c>
      <c r="AY47" s="2" t="str">
        <f>IF(AA47="","",VLOOKUP(AA47,基礎データ!K:L,2,FALSE))</f>
        <v/>
      </c>
      <c r="AZ47" s="2" t="str">
        <f t="shared" si="13"/>
        <v/>
      </c>
      <c r="BA47" s="2" t="str">
        <f>IF(AV47="","",VLOOKUP(LEFT(AV47,6),競技データ!$C$2:$C$300,1,FALSE))</f>
        <v/>
      </c>
      <c r="BB47" s="2" t="str">
        <f>IF(AX47="","",VLOOKUP(LEFT(AX47,6),競技データ!$C$2:$C$300,1,FALSE))</f>
        <v/>
      </c>
      <c r="BC47" s="2" t="str">
        <f>IF(AZ47="","",VLOOKUP(LEFT(AZ47,6),競技データ!$C$2:$C$300,1,FALSE))</f>
        <v/>
      </c>
      <c r="BD47" s="2" t="b">
        <f t="shared" si="14"/>
        <v>0</v>
      </c>
      <c r="BE47" s="2" t="b">
        <f t="shared" si="15"/>
        <v>0</v>
      </c>
      <c r="BF47" s="2" t="b">
        <f t="shared" si="15"/>
        <v>0</v>
      </c>
      <c r="BG47" s="2">
        <f t="shared" si="16"/>
        <v>0</v>
      </c>
      <c r="BH47" s="2" t="str">
        <f t="shared" si="17"/>
        <v/>
      </c>
    </row>
    <row r="48" spans="2:60" x14ac:dyDescent="0.2">
      <c r="B48" s="23">
        <v>40</v>
      </c>
      <c r="C48" s="27"/>
      <c r="D48" s="27"/>
      <c r="E48" s="24"/>
      <c r="F48" s="24"/>
      <c r="G48" s="22" t="str">
        <f>IF(C48="","",VLOOKUP($D$4,所属データ!$E:$H,4,FALSE))</f>
        <v/>
      </c>
      <c r="H48" s="16" t="str">
        <f>IF(G48="","",VLOOKUP(G48,所属データ!$C:$G,4,0))</f>
        <v/>
      </c>
      <c r="I48" s="27"/>
      <c r="J48" s="27">
        <v>0</v>
      </c>
      <c r="K48" s="27">
        <v>0</v>
      </c>
      <c r="L48" s="33" t="str">
        <f t="shared" si="3"/>
        <v/>
      </c>
      <c r="M48" s="27">
        <v>0</v>
      </c>
      <c r="N48" s="27">
        <v>0</v>
      </c>
      <c r="O48" s="34" t="str">
        <f t="shared" si="4"/>
        <v/>
      </c>
      <c r="P48" s="27"/>
      <c r="Q48" s="27"/>
      <c r="R48" s="27"/>
      <c r="S48" s="27">
        <v>0</v>
      </c>
      <c r="T48" s="27">
        <v>0</v>
      </c>
      <c r="U48" s="33" t="str">
        <f t="shared" si="1"/>
        <v/>
      </c>
      <c r="V48" s="27">
        <v>0</v>
      </c>
      <c r="W48" s="27">
        <v>0</v>
      </c>
      <c r="X48" s="34" t="str">
        <f t="shared" si="2"/>
        <v/>
      </c>
      <c r="Y48" s="27"/>
      <c r="Z48" s="27"/>
      <c r="AA48" s="27"/>
      <c r="AB48" s="27">
        <v>0</v>
      </c>
      <c r="AC48" s="27">
        <v>0</v>
      </c>
      <c r="AD48" s="33" t="str">
        <f t="shared" si="5"/>
        <v/>
      </c>
      <c r="AE48" s="27">
        <v>0</v>
      </c>
      <c r="AF48" s="27">
        <v>0</v>
      </c>
      <c r="AG48" s="34" t="str">
        <f t="shared" si="6"/>
        <v/>
      </c>
      <c r="AH48" s="27"/>
      <c r="AI48" s="27"/>
      <c r="AJ48" s="22"/>
      <c r="AM48" s="2">
        <v>40</v>
      </c>
      <c r="AN48" s="2" t="str">
        <f t="shared" si="7"/>
        <v/>
      </c>
      <c r="AO48" s="2" t="str">
        <f>IF(F48="","",VLOOKUP(F48,基礎データ!H:I,2,FALSE))</f>
        <v/>
      </c>
      <c r="AP48" s="2" t="str">
        <f t="shared" si="8"/>
        <v/>
      </c>
      <c r="AQ48" s="2" t="str">
        <f>IF($E48="","",VLOOKUP($E48,基礎データ!$E:$F,2,FALSE))</f>
        <v/>
      </c>
      <c r="AR48" s="2" t="str">
        <f t="shared" si="9"/>
        <v/>
      </c>
      <c r="AS48" s="2" t="str">
        <f t="shared" si="10"/>
        <v/>
      </c>
      <c r="AT48" s="2" t="str">
        <f>IF(G48="","",VLOOKUP(G48,所属データ!C:G,2,FALSE))</f>
        <v/>
      </c>
      <c r="AU48" s="2" t="str">
        <f>IF(I48="","",VLOOKUP(I48,基礎データ!K:L,2,FALSE))</f>
        <v/>
      </c>
      <c r="AV48" s="2" t="str">
        <f t="shared" si="11"/>
        <v/>
      </c>
      <c r="AW48" s="2" t="str">
        <f>IF(R48="","",VLOOKUP(R48,基礎データ!K:L,2,FALSE))</f>
        <v/>
      </c>
      <c r="AX48" s="2" t="str">
        <f t="shared" si="12"/>
        <v/>
      </c>
      <c r="AY48" s="2" t="str">
        <f>IF(AA48="","",VLOOKUP(AA48,基礎データ!K:L,2,FALSE))</f>
        <v/>
      </c>
      <c r="AZ48" s="2" t="str">
        <f t="shared" si="13"/>
        <v/>
      </c>
      <c r="BA48" s="2" t="str">
        <f>IF(AV48="","",VLOOKUP(LEFT(AV48,6),競技データ!$C$2:$C$300,1,FALSE))</f>
        <v/>
      </c>
      <c r="BB48" s="2" t="str">
        <f>IF(AX48="","",VLOOKUP(LEFT(AX48,6),競技データ!$C$2:$C$300,1,FALSE))</f>
        <v/>
      </c>
      <c r="BC48" s="2" t="str">
        <f>IF(AZ48="","",VLOOKUP(LEFT(AZ48,6),競技データ!$C$2:$C$300,1,FALSE))</f>
        <v/>
      </c>
      <c r="BD48" s="2" t="b">
        <f t="shared" si="14"/>
        <v>0</v>
      </c>
      <c r="BE48" s="2" t="b">
        <f t="shared" si="15"/>
        <v>0</v>
      </c>
      <c r="BF48" s="2" t="b">
        <f t="shared" si="15"/>
        <v>0</v>
      </c>
      <c r="BG48" s="2">
        <f t="shared" si="16"/>
        <v>0</v>
      </c>
      <c r="BH48" s="2" t="str">
        <f t="shared" si="17"/>
        <v/>
      </c>
    </row>
    <row r="49" spans="2:60" x14ac:dyDescent="0.2">
      <c r="B49" s="23">
        <v>41</v>
      </c>
      <c r="C49" s="27"/>
      <c r="D49" s="27"/>
      <c r="E49" s="24"/>
      <c r="F49" s="24"/>
      <c r="G49" s="22" t="str">
        <f>IF(C49="","",VLOOKUP($D$4,所属データ!$E:$H,4,FALSE))</f>
        <v/>
      </c>
      <c r="H49" s="16" t="str">
        <f>IF(G49="","",VLOOKUP(G49,所属データ!$C:$G,4,0))</f>
        <v/>
      </c>
      <c r="I49" s="27"/>
      <c r="J49" s="27">
        <v>0</v>
      </c>
      <c r="K49" s="27">
        <v>0</v>
      </c>
      <c r="L49" s="33" t="str">
        <f t="shared" si="3"/>
        <v/>
      </c>
      <c r="M49" s="27">
        <v>0</v>
      </c>
      <c r="N49" s="27">
        <v>0</v>
      </c>
      <c r="O49" s="34" t="str">
        <f t="shared" si="4"/>
        <v/>
      </c>
      <c r="P49" s="27"/>
      <c r="Q49" s="27"/>
      <c r="R49" s="27"/>
      <c r="S49" s="27">
        <v>0</v>
      </c>
      <c r="T49" s="27">
        <v>0</v>
      </c>
      <c r="U49" s="33" t="str">
        <f t="shared" si="1"/>
        <v/>
      </c>
      <c r="V49" s="27">
        <v>0</v>
      </c>
      <c r="W49" s="27">
        <v>0</v>
      </c>
      <c r="X49" s="34" t="str">
        <f t="shared" si="2"/>
        <v/>
      </c>
      <c r="Y49" s="27"/>
      <c r="Z49" s="27"/>
      <c r="AA49" s="27"/>
      <c r="AB49" s="27">
        <v>0</v>
      </c>
      <c r="AC49" s="27">
        <v>0</v>
      </c>
      <c r="AD49" s="33" t="str">
        <f t="shared" si="5"/>
        <v/>
      </c>
      <c r="AE49" s="27">
        <v>0</v>
      </c>
      <c r="AF49" s="27">
        <v>0</v>
      </c>
      <c r="AG49" s="34" t="str">
        <f t="shared" si="6"/>
        <v/>
      </c>
      <c r="AH49" s="27"/>
      <c r="AI49" s="27"/>
      <c r="AJ49" s="22"/>
      <c r="AM49" s="2">
        <v>41</v>
      </c>
      <c r="AN49" s="2" t="str">
        <f t="shared" si="7"/>
        <v/>
      </c>
      <c r="AO49" s="2" t="str">
        <f>IF(F49="","",VLOOKUP(F49,基礎データ!H:I,2,FALSE))</f>
        <v/>
      </c>
      <c r="AP49" s="2" t="str">
        <f t="shared" si="8"/>
        <v/>
      </c>
      <c r="AQ49" s="2" t="str">
        <f>IF($E49="","",VLOOKUP($E49,基礎データ!$E:$F,2,FALSE))</f>
        <v/>
      </c>
      <c r="AR49" s="2" t="str">
        <f t="shared" si="9"/>
        <v/>
      </c>
      <c r="AS49" s="2" t="str">
        <f t="shared" si="10"/>
        <v/>
      </c>
      <c r="AT49" s="2" t="str">
        <f>IF(G49="","",VLOOKUP(G49,所属データ!C:G,2,FALSE))</f>
        <v/>
      </c>
      <c r="AU49" s="2" t="str">
        <f>IF(I49="","",VLOOKUP(I49,基礎データ!K:L,2,FALSE))</f>
        <v/>
      </c>
      <c r="AV49" s="2" t="str">
        <f t="shared" si="11"/>
        <v/>
      </c>
      <c r="AW49" s="2" t="str">
        <f>IF(R49="","",VLOOKUP(R49,基礎データ!K:L,2,FALSE))</f>
        <v/>
      </c>
      <c r="AX49" s="2" t="str">
        <f t="shared" si="12"/>
        <v/>
      </c>
      <c r="AY49" s="2" t="str">
        <f>IF(AA49="","",VLOOKUP(AA49,基礎データ!K:L,2,FALSE))</f>
        <v/>
      </c>
      <c r="AZ49" s="2" t="str">
        <f t="shared" si="13"/>
        <v/>
      </c>
      <c r="BA49" s="2" t="str">
        <f>IF(AV49="","",VLOOKUP(LEFT(AV49,6),競技データ!$C$2:$C$300,1,FALSE))</f>
        <v/>
      </c>
      <c r="BB49" s="2" t="str">
        <f>IF(AX49="","",VLOOKUP(LEFT(AX49,6),競技データ!$C$2:$C$300,1,FALSE))</f>
        <v/>
      </c>
      <c r="BC49" s="2" t="str">
        <f>IF(AZ49="","",VLOOKUP(LEFT(AZ49,6),競技データ!$C$2:$C$300,1,FALSE))</f>
        <v/>
      </c>
      <c r="BD49" s="2" t="b">
        <f t="shared" si="14"/>
        <v>0</v>
      </c>
      <c r="BE49" s="2" t="b">
        <f t="shared" si="15"/>
        <v>0</v>
      </c>
      <c r="BF49" s="2" t="b">
        <f t="shared" si="15"/>
        <v>0</v>
      </c>
      <c r="BG49" s="2">
        <f t="shared" si="16"/>
        <v>0</v>
      </c>
      <c r="BH49" s="2" t="str">
        <f t="shared" si="17"/>
        <v/>
      </c>
    </row>
    <row r="50" spans="2:60" x14ac:dyDescent="0.2">
      <c r="B50" s="23">
        <v>42</v>
      </c>
      <c r="C50" s="27"/>
      <c r="D50" s="27"/>
      <c r="E50" s="24"/>
      <c r="F50" s="24"/>
      <c r="G50" s="22" t="str">
        <f>IF(C50="","",VLOOKUP($D$4,所属データ!$E:$H,4,FALSE))</f>
        <v/>
      </c>
      <c r="H50" s="16" t="str">
        <f>IF(G50="","",VLOOKUP(G50,所属データ!$C:$G,4,0))</f>
        <v/>
      </c>
      <c r="I50" s="27"/>
      <c r="J50" s="27">
        <v>0</v>
      </c>
      <c r="K50" s="27">
        <v>0</v>
      </c>
      <c r="L50" s="33" t="str">
        <f t="shared" si="3"/>
        <v/>
      </c>
      <c r="M50" s="27">
        <v>0</v>
      </c>
      <c r="N50" s="27">
        <v>0</v>
      </c>
      <c r="O50" s="34" t="str">
        <f t="shared" si="4"/>
        <v/>
      </c>
      <c r="P50" s="27"/>
      <c r="Q50" s="27"/>
      <c r="R50" s="27"/>
      <c r="S50" s="27">
        <v>0</v>
      </c>
      <c r="T50" s="27">
        <v>0</v>
      </c>
      <c r="U50" s="33" t="str">
        <f t="shared" si="1"/>
        <v/>
      </c>
      <c r="V50" s="27">
        <v>0</v>
      </c>
      <c r="W50" s="27">
        <v>0</v>
      </c>
      <c r="X50" s="34" t="str">
        <f t="shared" si="2"/>
        <v/>
      </c>
      <c r="Y50" s="27"/>
      <c r="Z50" s="27"/>
      <c r="AA50" s="27"/>
      <c r="AB50" s="27">
        <v>0</v>
      </c>
      <c r="AC50" s="27">
        <v>0</v>
      </c>
      <c r="AD50" s="33" t="str">
        <f t="shared" si="5"/>
        <v/>
      </c>
      <c r="AE50" s="27">
        <v>0</v>
      </c>
      <c r="AF50" s="27">
        <v>0</v>
      </c>
      <c r="AG50" s="34" t="str">
        <f t="shared" si="6"/>
        <v/>
      </c>
      <c r="AH50" s="27"/>
      <c r="AI50" s="27"/>
      <c r="AJ50" s="22"/>
      <c r="AM50" s="2">
        <v>42</v>
      </c>
      <c r="AN50" s="2" t="str">
        <f t="shared" si="7"/>
        <v/>
      </c>
      <c r="AO50" s="2" t="str">
        <f>IF(F50="","",VLOOKUP(F50,基礎データ!H:I,2,FALSE))</f>
        <v/>
      </c>
      <c r="AP50" s="2" t="str">
        <f t="shared" si="8"/>
        <v/>
      </c>
      <c r="AQ50" s="2" t="str">
        <f>IF($E50="","",VLOOKUP($E50,基礎データ!$E:$F,2,FALSE))</f>
        <v/>
      </c>
      <c r="AR50" s="2" t="str">
        <f t="shared" si="9"/>
        <v/>
      </c>
      <c r="AS50" s="2" t="str">
        <f t="shared" si="10"/>
        <v/>
      </c>
      <c r="AT50" s="2" t="str">
        <f>IF(G50="","",VLOOKUP(G50,所属データ!C:G,2,FALSE))</f>
        <v/>
      </c>
      <c r="AU50" s="2" t="str">
        <f>IF(I50="","",VLOOKUP(I50,基礎データ!K:L,2,FALSE))</f>
        <v/>
      </c>
      <c r="AV50" s="2" t="str">
        <f t="shared" si="11"/>
        <v/>
      </c>
      <c r="AW50" s="2" t="str">
        <f>IF(R50="","",VLOOKUP(R50,基礎データ!K:L,2,FALSE))</f>
        <v/>
      </c>
      <c r="AX50" s="2" t="str">
        <f t="shared" si="12"/>
        <v/>
      </c>
      <c r="AY50" s="2" t="str">
        <f>IF(AA50="","",VLOOKUP(AA50,基礎データ!K:L,2,FALSE))</f>
        <v/>
      </c>
      <c r="AZ50" s="2" t="str">
        <f t="shared" si="13"/>
        <v/>
      </c>
      <c r="BA50" s="2" t="str">
        <f>IF(AV50="","",VLOOKUP(LEFT(AV50,6),競技データ!$C$2:$C$300,1,FALSE))</f>
        <v/>
      </c>
      <c r="BB50" s="2" t="str">
        <f>IF(AX50="","",VLOOKUP(LEFT(AX50,6),競技データ!$C$2:$C$300,1,FALSE))</f>
        <v/>
      </c>
      <c r="BC50" s="2" t="str">
        <f>IF(AZ50="","",VLOOKUP(LEFT(AZ50,6),競技データ!$C$2:$C$300,1,FALSE))</f>
        <v/>
      </c>
      <c r="BD50" s="2" t="b">
        <f t="shared" si="14"/>
        <v>0</v>
      </c>
      <c r="BE50" s="2" t="b">
        <f t="shared" si="15"/>
        <v>0</v>
      </c>
      <c r="BF50" s="2" t="b">
        <f t="shared" si="15"/>
        <v>0</v>
      </c>
      <c r="BG50" s="2">
        <f t="shared" si="16"/>
        <v>0</v>
      </c>
      <c r="BH50" s="2" t="str">
        <f t="shared" si="17"/>
        <v/>
      </c>
    </row>
    <row r="51" spans="2:60" x14ac:dyDescent="0.2">
      <c r="B51" s="23">
        <v>43</v>
      </c>
      <c r="C51" s="27"/>
      <c r="D51" s="27"/>
      <c r="E51" s="24"/>
      <c r="F51" s="24"/>
      <c r="G51" s="22" t="str">
        <f>IF(C51="","",VLOOKUP($D$4,所属データ!$E:$H,4,FALSE))</f>
        <v/>
      </c>
      <c r="H51" s="16" t="str">
        <f>IF(G51="","",VLOOKUP(G51,所属データ!$C:$G,4,0))</f>
        <v/>
      </c>
      <c r="I51" s="27"/>
      <c r="J51" s="27">
        <v>0</v>
      </c>
      <c r="K51" s="27">
        <v>0</v>
      </c>
      <c r="L51" s="33" t="str">
        <f t="shared" si="3"/>
        <v/>
      </c>
      <c r="M51" s="27">
        <v>0</v>
      </c>
      <c r="N51" s="27">
        <v>0</v>
      </c>
      <c r="O51" s="34" t="str">
        <f t="shared" si="4"/>
        <v/>
      </c>
      <c r="P51" s="27"/>
      <c r="Q51" s="27"/>
      <c r="R51" s="27"/>
      <c r="S51" s="27">
        <v>0</v>
      </c>
      <c r="T51" s="27">
        <v>0</v>
      </c>
      <c r="U51" s="33" t="str">
        <f t="shared" si="1"/>
        <v/>
      </c>
      <c r="V51" s="27">
        <v>0</v>
      </c>
      <c r="W51" s="27">
        <v>0</v>
      </c>
      <c r="X51" s="34" t="str">
        <f t="shared" si="2"/>
        <v/>
      </c>
      <c r="Y51" s="27"/>
      <c r="Z51" s="27"/>
      <c r="AA51" s="27"/>
      <c r="AB51" s="27">
        <v>0</v>
      </c>
      <c r="AC51" s="27">
        <v>0</v>
      </c>
      <c r="AD51" s="33" t="str">
        <f t="shared" si="5"/>
        <v/>
      </c>
      <c r="AE51" s="27">
        <v>0</v>
      </c>
      <c r="AF51" s="27">
        <v>0</v>
      </c>
      <c r="AG51" s="34" t="str">
        <f t="shared" si="6"/>
        <v/>
      </c>
      <c r="AH51" s="27"/>
      <c r="AI51" s="27"/>
      <c r="AJ51" s="22"/>
      <c r="AM51" s="2">
        <v>43</v>
      </c>
      <c r="AN51" s="2" t="str">
        <f t="shared" si="7"/>
        <v/>
      </c>
      <c r="AO51" s="2" t="str">
        <f>IF(F51="","",VLOOKUP(F51,基礎データ!H:I,2,FALSE))</f>
        <v/>
      </c>
      <c r="AP51" s="2" t="str">
        <f t="shared" si="8"/>
        <v/>
      </c>
      <c r="AQ51" s="2" t="str">
        <f>IF($E51="","",VLOOKUP($E51,基礎データ!$E:$F,2,FALSE))</f>
        <v/>
      </c>
      <c r="AR51" s="2" t="str">
        <f t="shared" si="9"/>
        <v/>
      </c>
      <c r="AS51" s="2" t="str">
        <f t="shared" si="10"/>
        <v/>
      </c>
      <c r="AT51" s="2" t="str">
        <f>IF(G51="","",VLOOKUP(G51,所属データ!C:G,2,FALSE))</f>
        <v/>
      </c>
      <c r="AU51" s="2" t="str">
        <f>IF(I51="","",VLOOKUP(I51,基礎データ!K:L,2,FALSE))</f>
        <v/>
      </c>
      <c r="AV51" s="2" t="str">
        <f t="shared" si="11"/>
        <v/>
      </c>
      <c r="AW51" s="2" t="str">
        <f>IF(R51="","",VLOOKUP(R51,基礎データ!K:L,2,FALSE))</f>
        <v/>
      </c>
      <c r="AX51" s="2" t="str">
        <f t="shared" si="12"/>
        <v/>
      </c>
      <c r="AY51" s="2" t="str">
        <f>IF(AA51="","",VLOOKUP(AA51,基礎データ!K:L,2,FALSE))</f>
        <v/>
      </c>
      <c r="AZ51" s="2" t="str">
        <f t="shared" si="13"/>
        <v/>
      </c>
      <c r="BA51" s="2" t="str">
        <f>IF(AV51="","",VLOOKUP(LEFT(AV51,6),競技データ!$C$2:$C$300,1,FALSE))</f>
        <v/>
      </c>
      <c r="BB51" s="2" t="str">
        <f>IF(AX51="","",VLOOKUP(LEFT(AX51,6),競技データ!$C$2:$C$300,1,FALSE))</f>
        <v/>
      </c>
      <c r="BC51" s="2" t="str">
        <f>IF(AZ51="","",VLOOKUP(LEFT(AZ51,6),競技データ!$C$2:$C$300,1,FALSE))</f>
        <v/>
      </c>
      <c r="BD51" s="2" t="b">
        <f t="shared" si="14"/>
        <v>0</v>
      </c>
      <c r="BE51" s="2" t="b">
        <f t="shared" si="15"/>
        <v>0</v>
      </c>
      <c r="BF51" s="2" t="b">
        <f t="shared" si="15"/>
        <v>0</v>
      </c>
      <c r="BG51" s="2">
        <f t="shared" si="16"/>
        <v>0</v>
      </c>
      <c r="BH51" s="2" t="str">
        <f t="shared" si="17"/>
        <v/>
      </c>
    </row>
    <row r="52" spans="2:60" x14ac:dyDescent="0.2">
      <c r="B52" s="23">
        <v>44</v>
      </c>
      <c r="C52" s="27"/>
      <c r="D52" s="27"/>
      <c r="E52" s="24"/>
      <c r="F52" s="24"/>
      <c r="G52" s="22" t="str">
        <f>IF(C52="","",VLOOKUP($D$4,所属データ!$E:$H,4,FALSE))</f>
        <v/>
      </c>
      <c r="H52" s="16" t="str">
        <f>IF(G52="","",VLOOKUP(G52,所属データ!$C:$G,4,0))</f>
        <v/>
      </c>
      <c r="I52" s="27"/>
      <c r="J52" s="27">
        <v>0</v>
      </c>
      <c r="K52" s="27">
        <v>0</v>
      </c>
      <c r="L52" s="33" t="str">
        <f t="shared" si="3"/>
        <v/>
      </c>
      <c r="M52" s="27">
        <v>0</v>
      </c>
      <c r="N52" s="27">
        <v>0</v>
      </c>
      <c r="O52" s="34" t="str">
        <f t="shared" si="4"/>
        <v/>
      </c>
      <c r="P52" s="27"/>
      <c r="Q52" s="27"/>
      <c r="R52" s="27"/>
      <c r="S52" s="27">
        <v>0</v>
      </c>
      <c r="T52" s="27">
        <v>0</v>
      </c>
      <c r="U52" s="33" t="str">
        <f t="shared" si="1"/>
        <v/>
      </c>
      <c r="V52" s="27">
        <v>0</v>
      </c>
      <c r="W52" s="27">
        <v>0</v>
      </c>
      <c r="X52" s="34" t="str">
        <f t="shared" si="2"/>
        <v/>
      </c>
      <c r="Y52" s="27"/>
      <c r="Z52" s="27"/>
      <c r="AA52" s="27"/>
      <c r="AB52" s="27">
        <v>0</v>
      </c>
      <c r="AC52" s="27">
        <v>0</v>
      </c>
      <c r="AD52" s="33" t="str">
        <f t="shared" si="5"/>
        <v/>
      </c>
      <c r="AE52" s="27">
        <v>0</v>
      </c>
      <c r="AF52" s="27">
        <v>0</v>
      </c>
      <c r="AG52" s="34" t="str">
        <f t="shared" si="6"/>
        <v/>
      </c>
      <c r="AH52" s="27"/>
      <c r="AI52" s="27"/>
      <c r="AJ52" s="22"/>
      <c r="AM52" s="2">
        <v>44</v>
      </c>
      <c r="AN52" s="2" t="str">
        <f t="shared" si="7"/>
        <v/>
      </c>
      <c r="AO52" s="2" t="str">
        <f>IF(F52="","",VLOOKUP(F52,基礎データ!H:I,2,FALSE))</f>
        <v/>
      </c>
      <c r="AP52" s="2" t="str">
        <f t="shared" si="8"/>
        <v/>
      </c>
      <c r="AQ52" s="2" t="str">
        <f>IF($E52="","",VLOOKUP($E52,基礎データ!$E:$F,2,FALSE))</f>
        <v/>
      </c>
      <c r="AR52" s="2" t="str">
        <f t="shared" si="9"/>
        <v/>
      </c>
      <c r="AS52" s="2" t="str">
        <f t="shared" si="10"/>
        <v/>
      </c>
      <c r="AT52" s="2" t="str">
        <f>IF(G52="","",VLOOKUP(G52,所属データ!C:G,2,FALSE))</f>
        <v/>
      </c>
      <c r="AU52" s="2" t="str">
        <f>IF(I52="","",VLOOKUP(I52,基礎データ!K:L,2,FALSE))</f>
        <v/>
      </c>
      <c r="AV52" s="2" t="str">
        <f t="shared" si="11"/>
        <v/>
      </c>
      <c r="AW52" s="2" t="str">
        <f>IF(R52="","",VLOOKUP(R52,基礎データ!K:L,2,FALSE))</f>
        <v/>
      </c>
      <c r="AX52" s="2" t="str">
        <f t="shared" si="12"/>
        <v/>
      </c>
      <c r="AY52" s="2" t="str">
        <f>IF(AA52="","",VLOOKUP(AA52,基礎データ!K:L,2,FALSE))</f>
        <v/>
      </c>
      <c r="AZ52" s="2" t="str">
        <f t="shared" si="13"/>
        <v/>
      </c>
      <c r="BA52" s="2" t="str">
        <f>IF(AV52="","",VLOOKUP(LEFT(AV52,6),競技データ!$C$2:$C$300,1,FALSE))</f>
        <v/>
      </c>
      <c r="BB52" s="2" t="str">
        <f>IF(AX52="","",VLOOKUP(LEFT(AX52,6),競技データ!$C$2:$C$300,1,FALSE))</f>
        <v/>
      </c>
      <c r="BC52" s="2" t="str">
        <f>IF(AZ52="","",VLOOKUP(LEFT(AZ52,6),競技データ!$C$2:$C$300,1,FALSE))</f>
        <v/>
      </c>
      <c r="BD52" s="2" t="b">
        <f t="shared" si="14"/>
        <v>0</v>
      </c>
      <c r="BE52" s="2" t="b">
        <f t="shared" si="15"/>
        <v>0</v>
      </c>
      <c r="BF52" s="2" t="b">
        <f t="shared" si="15"/>
        <v>0</v>
      </c>
      <c r="BG52" s="2">
        <f t="shared" si="16"/>
        <v>0</v>
      </c>
      <c r="BH52" s="2" t="str">
        <f t="shared" si="17"/>
        <v/>
      </c>
    </row>
    <row r="53" spans="2:60" x14ac:dyDescent="0.2">
      <c r="B53" s="23">
        <v>45</v>
      </c>
      <c r="C53" s="27"/>
      <c r="D53" s="27"/>
      <c r="E53" s="24"/>
      <c r="F53" s="24"/>
      <c r="G53" s="22" t="str">
        <f>IF(C53="","",VLOOKUP($D$4,所属データ!$E:$H,4,FALSE))</f>
        <v/>
      </c>
      <c r="H53" s="16" t="str">
        <f>IF(G53="","",VLOOKUP(G53,所属データ!$C:$G,4,0))</f>
        <v/>
      </c>
      <c r="I53" s="27"/>
      <c r="J53" s="27">
        <v>0</v>
      </c>
      <c r="K53" s="27">
        <v>0</v>
      </c>
      <c r="L53" s="33" t="str">
        <f t="shared" si="3"/>
        <v/>
      </c>
      <c r="M53" s="27">
        <v>0</v>
      </c>
      <c r="N53" s="27">
        <v>0</v>
      </c>
      <c r="O53" s="34" t="str">
        <f t="shared" si="4"/>
        <v/>
      </c>
      <c r="P53" s="27"/>
      <c r="Q53" s="27"/>
      <c r="R53" s="27"/>
      <c r="S53" s="27">
        <v>0</v>
      </c>
      <c r="T53" s="27">
        <v>0</v>
      </c>
      <c r="U53" s="33" t="str">
        <f t="shared" si="1"/>
        <v/>
      </c>
      <c r="V53" s="27">
        <v>0</v>
      </c>
      <c r="W53" s="27">
        <v>0</v>
      </c>
      <c r="X53" s="34" t="str">
        <f t="shared" si="2"/>
        <v/>
      </c>
      <c r="Y53" s="27"/>
      <c r="Z53" s="27"/>
      <c r="AA53" s="27"/>
      <c r="AB53" s="27">
        <v>0</v>
      </c>
      <c r="AC53" s="27">
        <v>0</v>
      </c>
      <c r="AD53" s="33" t="str">
        <f t="shared" si="5"/>
        <v/>
      </c>
      <c r="AE53" s="27">
        <v>0</v>
      </c>
      <c r="AF53" s="27">
        <v>0</v>
      </c>
      <c r="AG53" s="34" t="str">
        <f t="shared" si="6"/>
        <v/>
      </c>
      <c r="AH53" s="27"/>
      <c r="AI53" s="27"/>
      <c r="AJ53" s="22"/>
      <c r="AM53" s="2">
        <v>45</v>
      </c>
      <c r="AN53" s="2" t="str">
        <f t="shared" si="7"/>
        <v/>
      </c>
      <c r="AO53" s="2" t="str">
        <f>IF(F53="","",VLOOKUP(F53,基礎データ!H:I,2,FALSE))</f>
        <v/>
      </c>
      <c r="AP53" s="2" t="str">
        <f t="shared" si="8"/>
        <v/>
      </c>
      <c r="AQ53" s="2" t="str">
        <f>IF($E53="","",VLOOKUP($E53,基礎データ!$E:$F,2,FALSE))</f>
        <v/>
      </c>
      <c r="AR53" s="2" t="str">
        <f t="shared" si="9"/>
        <v/>
      </c>
      <c r="AS53" s="2" t="str">
        <f t="shared" si="10"/>
        <v/>
      </c>
      <c r="AT53" s="2" t="str">
        <f>IF(G53="","",VLOOKUP(G53,所属データ!C:G,2,FALSE))</f>
        <v/>
      </c>
      <c r="AU53" s="2" t="str">
        <f>IF(I53="","",VLOOKUP(I53,基礎データ!K:L,2,FALSE))</f>
        <v/>
      </c>
      <c r="AV53" s="2" t="str">
        <f t="shared" si="11"/>
        <v/>
      </c>
      <c r="AW53" s="2" t="str">
        <f>IF(R53="","",VLOOKUP(R53,基礎データ!K:L,2,FALSE))</f>
        <v/>
      </c>
      <c r="AX53" s="2" t="str">
        <f t="shared" si="12"/>
        <v/>
      </c>
      <c r="AY53" s="2" t="str">
        <f>IF(AA53="","",VLOOKUP(AA53,基礎データ!K:L,2,FALSE))</f>
        <v/>
      </c>
      <c r="AZ53" s="2" t="str">
        <f t="shared" si="13"/>
        <v/>
      </c>
      <c r="BA53" s="2" t="str">
        <f>IF(AV53="","",VLOOKUP(LEFT(AV53,6),競技データ!$C$2:$C$300,1,FALSE))</f>
        <v/>
      </c>
      <c r="BB53" s="2" t="str">
        <f>IF(AX53="","",VLOOKUP(LEFT(AX53,6),競技データ!$C$2:$C$300,1,FALSE))</f>
        <v/>
      </c>
      <c r="BC53" s="2" t="str">
        <f>IF(AZ53="","",VLOOKUP(LEFT(AZ53,6),競技データ!$C$2:$C$300,1,FALSE))</f>
        <v/>
      </c>
      <c r="BD53" s="2" t="b">
        <f t="shared" si="14"/>
        <v>0</v>
      </c>
      <c r="BE53" s="2" t="b">
        <f t="shared" si="15"/>
        <v>0</v>
      </c>
      <c r="BF53" s="2" t="b">
        <f t="shared" si="15"/>
        <v>0</v>
      </c>
      <c r="BG53" s="2">
        <f t="shared" si="16"/>
        <v>0</v>
      </c>
      <c r="BH53" s="2" t="str">
        <f t="shared" si="17"/>
        <v/>
      </c>
    </row>
    <row r="54" spans="2:60" x14ac:dyDescent="0.2">
      <c r="B54" s="23">
        <v>46</v>
      </c>
      <c r="C54" s="27"/>
      <c r="D54" s="27"/>
      <c r="E54" s="24"/>
      <c r="F54" s="24"/>
      <c r="G54" s="22" t="str">
        <f>IF(C54="","",VLOOKUP($D$4,所属データ!$E:$H,4,FALSE))</f>
        <v/>
      </c>
      <c r="H54" s="16" t="str">
        <f>IF(G54="","",VLOOKUP(G54,所属データ!$C:$G,4,0))</f>
        <v/>
      </c>
      <c r="I54" s="27"/>
      <c r="J54" s="27">
        <v>0</v>
      </c>
      <c r="K54" s="27">
        <v>0</v>
      </c>
      <c r="L54" s="33" t="str">
        <f t="shared" si="3"/>
        <v/>
      </c>
      <c r="M54" s="27">
        <v>0</v>
      </c>
      <c r="N54" s="27">
        <v>0</v>
      </c>
      <c r="O54" s="34" t="str">
        <f t="shared" si="4"/>
        <v/>
      </c>
      <c r="P54" s="27"/>
      <c r="Q54" s="27"/>
      <c r="R54" s="27"/>
      <c r="S54" s="27">
        <v>0</v>
      </c>
      <c r="T54" s="27">
        <v>0</v>
      </c>
      <c r="U54" s="33" t="str">
        <f t="shared" si="1"/>
        <v/>
      </c>
      <c r="V54" s="27">
        <v>0</v>
      </c>
      <c r="W54" s="27">
        <v>0</v>
      </c>
      <c r="X54" s="34" t="str">
        <f t="shared" si="2"/>
        <v/>
      </c>
      <c r="Y54" s="27"/>
      <c r="Z54" s="27"/>
      <c r="AA54" s="27"/>
      <c r="AB54" s="27">
        <v>0</v>
      </c>
      <c r="AC54" s="27">
        <v>0</v>
      </c>
      <c r="AD54" s="33" t="str">
        <f t="shared" si="5"/>
        <v/>
      </c>
      <c r="AE54" s="27">
        <v>0</v>
      </c>
      <c r="AF54" s="27">
        <v>0</v>
      </c>
      <c r="AG54" s="34" t="str">
        <f t="shared" si="6"/>
        <v/>
      </c>
      <c r="AH54" s="27"/>
      <c r="AI54" s="27"/>
      <c r="AJ54" s="22"/>
      <c r="AM54" s="2">
        <v>46</v>
      </c>
      <c r="AN54" s="2" t="str">
        <f t="shared" si="7"/>
        <v/>
      </c>
      <c r="AO54" s="2" t="str">
        <f>IF(F54="","",VLOOKUP(F54,基礎データ!H:I,2,FALSE))</f>
        <v/>
      </c>
      <c r="AP54" s="2" t="str">
        <f t="shared" si="8"/>
        <v/>
      </c>
      <c r="AQ54" s="2" t="str">
        <f>IF($E54="","",VLOOKUP($E54,基礎データ!$E:$F,2,FALSE))</f>
        <v/>
      </c>
      <c r="AR54" s="2" t="str">
        <f t="shared" si="9"/>
        <v/>
      </c>
      <c r="AS54" s="2" t="str">
        <f t="shared" si="10"/>
        <v/>
      </c>
      <c r="AT54" s="2" t="str">
        <f>IF(G54="","",VLOOKUP(G54,所属データ!C:G,2,FALSE))</f>
        <v/>
      </c>
      <c r="AU54" s="2" t="str">
        <f>IF(I54="","",VLOOKUP(I54,基礎データ!K:L,2,FALSE))</f>
        <v/>
      </c>
      <c r="AV54" s="2" t="str">
        <f t="shared" si="11"/>
        <v/>
      </c>
      <c r="AW54" s="2" t="str">
        <f>IF(R54="","",VLOOKUP(R54,基礎データ!K:L,2,FALSE))</f>
        <v/>
      </c>
      <c r="AX54" s="2" t="str">
        <f t="shared" si="12"/>
        <v/>
      </c>
      <c r="AY54" s="2" t="str">
        <f>IF(AA54="","",VLOOKUP(AA54,基礎データ!K:L,2,FALSE))</f>
        <v/>
      </c>
      <c r="AZ54" s="2" t="str">
        <f t="shared" si="13"/>
        <v/>
      </c>
      <c r="BA54" s="2" t="str">
        <f>IF(AV54="","",VLOOKUP(LEFT(AV54,6),競技データ!$C$2:$C$300,1,FALSE))</f>
        <v/>
      </c>
      <c r="BB54" s="2" t="str">
        <f>IF(AX54="","",VLOOKUP(LEFT(AX54,6),競技データ!$C$2:$C$300,1,FALSE))</f>
        <v/>
      </c>
      <c r="BC54" s="2" t="str">
        <f>IF(AZ54="","",VLOOKUP(LEFT(AZ54,6),競技データ!$C$2:$C$300,1,FALSE))</f>
        <v/>
      </c>
      <c r="BD54" s="2" t="b">
        <f t="shared" si="14"/>
        <v>0</v>
      </c>
      <c r="BE54" s="2" t="b">
        <f t="shared" si="15"/>
        <v>0</v>
      </c>
      <c r="BF54" s="2" t="b">
        <f t="shared" si="15"/>
        <v>0</v>
      </c>
      <c r="BG54" s="2">
        <f t="shared" si="16"/>
        <v>0</v>
      </c>
      <c r="BH54" s="2" t="str">
        <f t="shared" si="17"/>
        <v/>
      </c>
    </row>
    <row r="55" spans="2:60" x14ac:dyDescent="0.2">
      <c r="B55" s="23">
        <v>47</v>
      </c>
      <c r="C55" s="27"/>
      <c r="D55" s="27"/>
      <c r="E55" s="24"/>
      <c r="F55" s="24"/>
      <c r="G55" s="22" t="str">
        <f>IF(C55="","",VLOOKUP($D$4,所属データ!$E:$H,4,FALSE))</f>
        <v/>
      </c>
      <c r="H55" s="16" t="str">
        <f>IF(G55="","",VLOOKUP(G55,所属データ!$C:$G,4,0))</f>
        <v/>
      </c>
      <c r="I55" s="27"/>
      <c r="J55" s="27">
        <v>0</v>
      </c>
      <c r="K55" s="27">
        <v>0</v>
      </c>
      <c r="L55" s="33" t="str">
        <f t="shared" si="3"/>
        <v/>
      </c>
      <c r="M55" s="27">
        <v>0</v>
      </c>
      <c r="N55" s="27">
        <v>0</v>
      </c>
      <c r="O55" s="34" t="str">
        <f t="shared" si="4"/>
        <v/>
      </c>
      <c r="P55" s="27"/>
      <c r="Q55" s="27"/>
      <c r="R55" s="27"/>
      <c r="S55" s="27">
        <v>0</v>
      </c>
      <c r="T55" s="27">
        <v>0</v>
      </c>
      <c r="U55" s="33" t="str">
        <f t="shared" si="1"/>
        <v/>
      </c>
      <c r="V55" s="27">
        <v>0</v>
      </c>
      <c r="W55" s="27">
        <v>0</v>
      </c>
      <c r="X55" s="34" t="str">
        <f t="shared" si="2"/>
        <v/>
      </c>
      <c r="Y55" s="27"/>
      <c r="Z55" s="27"/>
      <c r="AA55" s="27"/>
      <c r="AB55" s="27">
        <v>0</v>
      </c>
      <c r="AC55" s="27">
        <v>0</v>
      </c>
      <c r="AD55" s="33" t="str">
        <f t="shared" si="5"/>
        <v/>
      </c>
      <c r="AE55" s="27">
        <v>0</v>
      </c>
      <c r="AF55" s="27">
        <v>0</v>
      </c>
      <c r="AG55" s="34" t="str">
        <f t="shared" si="6"/>
        <v/>
      </c>
      <c r="AH55" s="27"/>
      <c r="AI55" s="27"/>
      <c r="AJ55" s="22"/>
      <c r="AM55" s="2">
        <v>47</v>
      </c>
      <c r="AN55" s="2" t="str">
        <f t="shared" si="7"/>
        <v/>
      </c>
      <c r="AO55" s="2" t="str">
        <f>IF(F55="","",VLOOKUP(F55,基礎データ!H:I,2,FALSE))</f>
        <v/>
      </c>
      <c r="AP55" s="2" t="str">
        <f t="shared" si="8"/>
        <v/>
      </c>
      <c r="AQ55" s="2" t="str">
        <f>IF($E55="","",VLOOKUP($E55,基礎データ!$E:$F,2,FALSE))</f>
        <v/>
      </c>
      <c r="AR55" s="2" t="str">
        <f t="shared" si="9"/>
        <v/>
      </c>
      <c r="AS55" s="2" t="str">
        <f t="shared" si="10"/>
        <v/>
      </c>
      <c r="AT55" s="2" t="str">
        <f>IF(G55="","",VLOOKUP(G55,所属データ!C:G,2,FALSE))</f>
        <v/>
      </c>
      <c r="AU55" s="2" t="str">
        <f>IF(I55="","",VLOOKUP(I55,基礎データ!K:L,2,FALSE))</f>
        <v/>
      </c>
      <c r="AV55" s="2" t="str">
        <f t="shared" si="11"/>
        <v/>
      </c>
      <c r="AW55" s="2" t="str">
        <f>IF(R55="","",VLOOKUP(R55,基礎データ!K:L,2,FALSE))</f>
        <v/>
      </c>
      <c r="AX55" s="2" t="str">
        <f t="shared" si="12"/>
        <v/>
      </c>
      <c r="AY55" s="2" t="str">
        <f>IF(AA55="","",VLOOKUP(AA55,基礎データ!K:L,2,FALSE))</f>
        <v/>
      </c>
      <c r="AZ55" s="2" t="str">
        <f t="shared" si="13"/>
        <v/>
      </c>
      <c r="BA55" s="2" t="str">
        <f>IF(AV55="","",VLOOKUP(LEFT(AV55,6),競技データ!$C$2:$C$300,1,FALSE))</f>
        <v/>
      </c>
      <c r="BB55" s="2" t="str">
        <f>IF(AX55="","",VLOOKUP(LEFT(AX55,6),競技データ!$C$2:$C$300,1,FALSE))</f>
        <v/>
      </c>
      <c r="BC55" s="2" t="str">
        <f>IF(AZ55="","",VLOOKUP(LEFT(AZ55,6),競技データ!$C$2:$C$300,1,FALSE))</f>
        <v/>
      </c>
      <c r="BD55" s="2" t="b">
        <f t="shared" si="14"/>
        <v>0</v>
      </c>
      <c r="BE55" s="2" t="b">
        <f t="shared" si="15"/>
        <v>0</v>
      </c>
      <c r="BF55" s="2" t="b">
        <f t="shared" si="15"/>
        <v>0</v>
      </c>
      <c r="BG55" s="2">
        <f t="shared" si="16"/>
        <v>0</v>
      </c>
      <c r="BH55" s="2" t="str">
        <f t="shared" si="17"/>
        <v/>
      </c>
    </row>
    <row r="56" spans="2:60" x14ac:dyDescent="0.2">
      <c r="B56" s="23">
        <v>48</v>
      </c>
      <c r="C56" s="27"/>
      <c r="D56" s="27"/>
      <c r="E56" s="24"/>
      <c r="F56" s="24"/>
      <c r="G56" s="22" t="str">
        <f>IF(C56="","",VLOOKUP($D$4,所属データ!$E:$H,4,FALSE))</f>
        <v/>
      </c>
      <c r="H56" s="16" t="str">
        <f>IF(G56="","",VLOOKUP(G56,所属データ!$C:$G,4,0))</f>
        <v/>
      </c>
      <c r="I56" s="27"/>
      <c r="J56" s="27">
        <v>0</v>
      </c>
      <c r="K56" s="27">
        <v>0</v>
      </c>
      <c r="L56" s="33" t="str">
        <f t="shared" si="3"/>
        <v/>
      </c>
      <c r="M56" s="27">
        <v>0</v>
      </c>
      <c r="N56" s="27">
        <v>0</v>
      </c>
      <c r="O56" s="34" t="str">
        <f t="shared" si="4"/>
        <v/>
      </c>
      <c r="P56" s="27"/>
      <c r="Q56" s="27"/>
      <c r="R56" s="27"/>
      <c r="S56" s="27">
        <v>0</v>
      </c>
      <c r="T56" s="27">
        <v>0</v>
      </c>
      <c r="U56" s="33" t="str">
        <f t="shared" si="1"/>
        <v/>
      </c>
      <c r="V56" s="27">
        <v>0</v>
      </c>
      <c r="W56" s="27">
        <v>0</v>
      </c>
      <c r="X56" s="34" t="str">
        <f t="shared" si="2"/>
        <v/>
      </c>
      <c r="Y56" s="27"/>
      <c r="Z56" s="27"/>
      <c r="AA56" s="27"/>
      <c r="AB56" s="27">
        <v>0</v>
      </c>
      <c r="AC56" s="27">
        <v>0</v>
      </c>
      <c r="AD56" s="33" t="str">
        <f t="shared" si="5"/>
        <v/>
      </c>
      <c r="AE56" s="27">
        <v>0</v>
      </c>
      <c r="AF56" s="27">
        <v>0</v>
      </c>
      <c r="AG56" s="34" t="str">
        <f t="shared" si="6"/>
        <v/>
      </c>
      <c r="AH56" s="27"/>
      <c r="AI56" s="27"/>
      <c r="AJ56" s="22"/>
      <c r="AM56" s="2">
        <v>48</v>
      </c>
      <c r="AN56" s="2" t="str">
        <f t="shared" si="7"/>
        <v/>
      </c>
      <c r="AO56" s="2" t="str">
        <f>IF(F56="","",VLOOKUP(F56,基礎データ!H:I,2,FALSE))</f>
        <v/>
      </c>
      <c r="AP56" s="2" t="str">
        <f t="shared" si="8"/>
        <v/>
      </c>
      <c r="AQ56" s="2" t="str">
        <f>IF($E56="","",VLOOKUP($E56,基礎データ!$E:$F,2,FALSE))</f>
        <v/>
      </c>
      <c r="AR56" s="2" t="str">
        <f t="shared" si="9"/>
        <v/>
      </c>
      <c r="AS56" s="2" t="str">
        <f t="shared" si="10"/>
        <v/>
      </c>
      <c r="AT56" s="2" t="str">
        <f>IF(G56="","",VLOOKUP(G56,所属データ!C:G,2,FALSE))</f>
        <v/>
      </c>
      <c r="AU56" s="2" t="str">
        <f>IF(I56="","",VLOOKUP(I56,基礎データ!K:L,2,FALSE))</f>
        <v/>
      </c>
      <c r="AV56" s="2" t="str">
        <f t="shared" si="11"/>
        <v/>
      </c>
      <c r="AW56" s="2" t="str">
        <f>IF(R56="","",VLOOKUP(R56,基礎データ!K:L,2,FALSE))</f>
        <v/>
      </c>
      <c r="AX56" s="2" t="str">
        <f t="shared" si="12"/>
        <v/>
      </c>
      <c r="AY56" s="2" t="str">
        <f>IF(AA56="","",VLOOKUP(AA56,基礎データ!K:L,2,FALSE))</f>
        <v/>
      </c>
      <c r="AZ56" s="2" t="str">
        <f t="shared" si="13"/>
        <v/>
      </c>
      <c r="BA56" s="2" t="str">
        <f>IF(AV56="","",VLOOKUP(LEFT(AV56,6),競技データ!$C$2:$C$300,1,FALSE))</f>
        <v/>
      </c>
      <c r="BB56" s="2" t="str">
        <f>IF(AX56="","",VLOOKUP(LEFT(AX56,6),競技データ!$C$2:$C$300,1,FALSE))</f>
        <v/>
      </c>
      <c r="BC56" s="2" t="str">
        <f>IF(AZ56="","",VLOOKUP(LEFT(AZ56,6),競技データ!$C$2:$C$300,1,FALSE))</f>
        <v/>
      </c>
      <c r="BD56" s="2" t="b">
        <f t="shared" si="14"/>
        <v>0</v>
      </c>
      <c r="BE56" s="2" t="b">
        <f t="shared" si="15"/>
        <v>0</v>
      </c>
      <c r="BF56" s="2" t="b">
        <f t="shared" si="15"/>
        <v>0</v>
      </c>
      <c r="BG56" s="2">
        <f t="shared" si="16"/>
        <v>0</v>
      </c>
      <c r="BH56" s="2" t="str">
        <f t="shared" si="17"/>
        <v/>
      </c>
    </row>
    <row r="57" spans="2:60" x14ac:dyDescent="0.2">
      <c r="B57" s="23">
        <v>49</v>
      </c>
      <c r="C57" s="27"/>
      <c r="D57" s="27"/>
      <c r="E57" s="24"/>
      <c r="F57" s="24"/>
      <c r="G57" s="22" t="str">
        <f>IF(C57="","",VLOOKUP($D$4,所属データ!$E:$H,4,FALSE))</f>
        <v/>
      </c>
      <c r="H57" s="16" t="str">
        <f>IF(G57="","",VLOOKUP(G57,所属データ!$C:$G,4,0))</f>
        <v/>
      </c>
      <c r="I57" s="27"/>
      <c r="J57" s="27">
        <v>0</v>
      </c>
      <c r="K57" s="27">
        <v>0</v>
      </c>
      <c r="L57" s="33" t="str">
        <f t="shared" si="3"/>
        <v/>
      </c>
      <c r="M57" s="27">
        <v>0</v>
      </c>
      <c r="N57" s="27">
        <v>0</v>
      </c>
      <c r="O57" s="34" t="str">
        <f t="shared" si="4"/>
        <v/>
      </c>
      <c r="P57" s="27"/>
      <c r="Q57" s="27"/>
      <c r="R57" s="27"/>
      <c r="S57" s="27">
        <v>0</v>
      </c>
      <c r="T57" s="27">
        <v>0</v>
      </c>
      <c r="U57" s="33" t="str">
        <f t="shared" si="1"/>
        <v/>
      </c>
      <c r="V57" s="27">
        <v>0</v>
      </c>
      <c r="W57" s="27">
        <v>0</v>
      </c>
      <c r="X57" s="34" t="str">
        <f t="shared" si="2"/>
        <v/>
      </c>
      <c r="Y57" s="27"/>
      <c r="Z57" s="27"/>
      <c r="AA57" s="27"/>
      <c r="AB57" s="27">
        <v>0</v>
      </c>
      <c r="AC57" s="27">
        <v>0</v>
      </c>
      <c r="AD57" s="33" t="str">
        <f t="shared" si="5"/>
        <v/>
      </c>
      <c r="AE57" s="27">
        <v>0</v>
      </c>
      <c r="AF57" s="27">
        <v>0</v>
      </c>
      <c r="AG57" s="34" t="str">
        <f t="shared" si="6"/>
        <v/>
      </c>
      <c r="AH57" s="27"/>
      <c r="AI57" s="27"/>
      <c r="AJ57" s="22"/>
      <c r="AM57" s="2">
        <v>49</v>
      </c>
      <c r="AN57" s="2" t="str">
        <f t="shared" si="7"/>
        <v/>
      </c>
      <c r="AO57" s="2" t="str">
        <f>IF(F57="","",VLOOKUP(F57,基礎データ!H:I,2,FALSE))</f>
        <v/>
      </c>
      <c r="AP57" s="2" t="str">
        <f t="shared" si="8"/>
        <v/>
      </c>
      <c r="AQ57" s="2" t="str">
        <f>IF($E57="","",VLOOKUP($E57,基礎データ!$E:$F,2,FALSE))</f>
        <v/>
      </c>
      <c r="AR57" s="2" t="str">
        <f t="shared" si="9"/>
        <v/>
      </c>
      <c r="AS57" s="2" t="str">
        <f t="shared" si="10"/>
        <v/>
      </c>
      <c r="AT57" s="2" t="str">
        <f>IF(G57="","",VLOOKUP(G57,所属データ!C:G,2,FALSE))</f>
        <v/>
      </c>
      <c r="AU57" s="2" t="str">
        <f>IF(I57="","",VLOOKUP(I57,基礎データ!K:L,2,FALSE))</f>
        <v/>
      </c>
      <c r="AV57" s="2" t="str">
        <f t="shared" si="11"/>
        <v/>
      </c>
      <c r="AW57" s="2" t="str">
        <f>IF(R57="","",VLOOKUP(R57,基礎データ!K:L,2,FALSE))</f>
        <v/>
      </c>
      <c r="AX57" s="2" t="str">
        <f t="shared" si="12"/>
        <v/>
      </c>
      <c r="AY57" s="2" t="str">
        <f>IF(AA57="","",VLOOKUP(AA57,基礎データ!K:L,2,FALSE))</f>
        <v/>
      </c>
      <c r="AZ57" s="2" t="str">
        <f t="shared" si="13"/>
        <v/>
      </c>
      <c r="BA57" s="2" t="str">
        <f>IF(AV57="","",VLOOKUP(LEFT(AV57,6),競技データ!$C$2:$C$300,1,FALSE))</f>
        <v/>
      </c>
      <c r="BB57" s="2" t="str">
        <f>IF(AX57="","",VLOOKUP(LEFT(AX57,6),競技データ!$C$2:$C$300,1,FALSE))</f>
        <v/>
      </c>
      <c r="BC57" s="2" t="str">
        <f>IF(AZ57="","",VLOOKUP(LEFT(AZ57,6),競技データ!$C$2:$C$300,1,FALSE))</f>
        <v/>
      </c>
      <c r="BD57" s="2" t="b">
        <f t="shared" si="14"/>
        <v>0</v>
      </c>
      <c r="BE57" s="2" t="b">
        <f t="shared" si="15"/>
        <v>0</v>
      </c>
      <c r="BF57" s="2" t="b">
        <f t="shared" si="15"/>
        <v>0</v>
      </c>
      <c r="BG57" s="2">
        <f t="shared" si="16"/>
        <v>0</v>
      </c>
      <c r="BH57" s="2" t="str">
        <f t="shared" si="17"/>
        <v/>
      </c>
    </row>
    <row r="58" spans="2:60" x14ac:dyDescent="0.2">
      <c r="B58" s="23">
        <v>50</v>
      </c>
      <c r="C58" s="27"/>
      <c r="D58" s="27"/>
      <c r="E58" s="24"/>
      <c r="F58" s="24"/>
      <c r="G58" s="22" t="str">
        <f>IF(C58="","",VLOOKUP($D$4,所属データ!$E:$H,4,FALSE))</f>
        <v/>
      </c>
      <c r="H58" s="16" t="str">
        <f>IF(G58="","",VLOOKUP(G58,所属データ!$C:$G,4,0))</f>
        <v/>
      </c>
      <c r="I58" s="27"/>
      <c r="J58" s="27">
        <v>0</v>
      </c>
      <c r="K58" s="27">
        <v>0</v>
      </c>
      <c r="L58" s="33" t="str">
        <f t="shared" si="3"/>
        <v/>
      </c>
      <c r="M58" s="27">
        <v>0</v>
      </c>
      <c r="N58" s="27">
        <v>0</v>
      </c>
      <c r="O58" s="34" t="str">
        <f t="shared" si="4"/>
        <v/>
      </c>
      <c r="P58" s="27"/>
      <c r="Q58" s="27"/>
      <c r="R58" s="27"/>
      <c r="S58" s="27">
        <v>0</v>
      </c>
      <c r="T58" s="27">
        <v>0</v>
      </c>
      <c r="U58" s="33" t="str">
        <f t="shared" si="1"/>
        <v/>
      </c>
      <c r="V58" s="27">
        <v>0</v>
      </c>
      <c r="W58" s="27">
        <v>0</v>
      </c>
      <c r="X58" s="34" t="str">
        <f t="shared" si="2"/>
        <v/>
      </c>
      <c r="Y58" s="27"/>
      <c r="Z58" s="27"/>
      <c r="AA58" s="27"/>
      <c r="AB58" s="27">
        <v>0</v>
      </c>
      <c r="AC58" s="27">
        <v>0</v>
      </c>
      <c r="AD58" s="33" t="str">
        <f t="shared" si="5"/>
        <v/>
      </c>
      <c r="AE58" s="27">
        <v>0</v>
      </c>
      <c r="AF58" s="27">
        <v>0</v>
      </c>
      <c r="AG58" s="34" t="str">
        <f t="shared" si="6"/>
        <v/>
      </c>
      <c r="AH58" s="27"/>
      <c r="AI58" s="27"/>
      <c r="AJ58" s="22"/>
      <c r="AM58" s="2">
        <v>50</v>
      </c>
      <c r="AN58" s="2" t="str">
        <f t="shared" si="7"/>
        <v/>
      </c>
      <c r="AO58" s="2" t="str">
        <f>IF(F58="","",VLOOKUP(F58,基礎データ!H:I,2,FALSE))</f>
        <v/>
      </c>
      <c r="AP58" s="2" t="str">
        <f t="shared" si="8"/>
        <v/>
      </c>
      <c r="AQ58" s="2" t="str">
        <f>IF($E58="","",VLOOKUP($E58,基礎データ!$E:$F,2,FALSE))</f>
        <v/>
      </c>
      <c r="AR58" s="2" t="str">
        <f t="shared" si="9"/>
        <v/>
      </c>
      <c r="AS58" s="2" t="str">
        <f t="shared" si="10"/>
        <v/>
      </c>
      <c r="AT58" s="2" t="str">
        <f>IF(G58="","",VLOOKUP(G58,所属データ!C:G,2,FALSE))</f>
        <v/>
      </c>
      <c r="AU58" s="2" t="str">
        <f>IF(I58="","",VLOOKUP(I58,基礎データ!K:L,2,FALSE))</f>
        <v/>
      </c>
      <c r="AV58" s="2" t="str">
        <f t="shared" si="11"/>
        <v/>
      </c>
      <c r="AW58" s="2" t="str">
        <f>IF(R58="","",VLOOKUP(R58,基礎データ!K:L,2,FALSE))</f>
        <v/>
      </c>
      <c r="AX58" s="2" t="str">
        <f t="shared" si="12"/>
        <v/>
      </c>
      <c r="AY58" s="2" t="str">
        <f>IF(AA58="","",VLOOKUP(AA58,基礎データ!K:L,2,FALSE))</f>
        <v/>
      </c>
      <c r="AZ58" s="2" t="str">
        <f t="shared" si="13"/>
        <v/>
      </c>
      <c r="BA58" s="2" t="str">
        <f>IF(AV58="","",VLOOKUP(LEFT(AV58,6),競技データ!$C$2:$C$300,1,FALSE))</f>
        <v/>
      </c>
      <c r="BB58" s="2" t="str">
        <f>IF(AX58="","",VLOOKUP(LEFT(AX58,6),競技データ!$C$2:$C$300,1,FALSE))</f>
        <v/>
      </c>
      <c r="BC58" s="2" t="str">
        <f>IF(AZ58="","",VLOOKUP(LEFT(AZ58,6),競技データ!$C$2:$C$300,1,FALSE))</f>
        <v/>
      </c>
      <c r="BD58" s="2" t="b">
        <f t="shared" si="14"/>
        <v>0</v>
      </c>
      <c r="BE58" s="2" t="b">
        <f t="shared" si="15"/>
        <v>0</v>
      </c>
      <c r="BF58" s="2" t="b">
        <f t="shared" si="15"/>
        <v>0</v>
      </c>
      <c r="BG58" s="2">
        <f t="shared" si="16"/>
        <v>0</v>
      </c>
      <c r="BH58" s="2" t="str">
        <f t="shared" si="17"/>
        <v/>
      </c>
    </row>
    <row r="59" spans="2:60" x14ac:dyDescent="0.2">
      <c r="B59" s="23">
        <v>51</v>
      </c>
      <c r="C59" s="27"/>
      <c r="D59" s="27"/>
      <c r="E59" s="24"/>
      <c r="F59" s="24"/>
      <c r="G59" s="22" t="str">
        <f>IF(C59="","",VLOOKUP($D$4,所属データ!$E:$H,4,FALSE))</f>
        <v/>
      </c>
      <c r="H59" s="16" t="str">
        <f>IF(G59="","",VLOOKUP(G59,所属データ!$C:$G,4,0))</f>
        <v/>
      </c>
      <c r="I59" s="27"/>
      <c r="J59" s="27">
        <v>0</v>
      </c>
      <c r="K59" s="27">
        <v>0</v>
      </c>
      <c r="L59" s="33" t="str">
        <f t="shared" si="3"/>
        <v/>
      </c>
      <c r="M59" s="27">
        <v>0</v>
      </c>
      <c r="N59" s="27">
        <v>0</v>
      </c>
      <c r="O59" s="34" t="str">
        <f t="shared" si="4"/>
        <v/>
      </c>
      <c r="P59" s="27"/>
      <c r="Q59" s="27"/>
      <c r="R59" s="27"/>
      <c r="S59" s="27">
        <v>0</v>
      </c>
      <c r="T59" s="27">
        <v>0</v>
      </c>
      <c r="U59" s="33" t="str">
        <f t="shared" si="1"/>
        <v/>
      </c>
      <c r="V59" s="27">
        <v>0</v>
      </c>
      <c r="W59" s="27">
        <v>0</v>
      </c>
      <c r="X59" s="34" t="str">
        <f t="shared" si="2"/>
        <v/>
      </c>
      <c r="Y59" s="27"/>
      <c r="Z59" s="27"/>
      <c r="AA59" s="27"/>
      <c r="AB59" s="27">
        <v>0</v>
      </c>
      <c r="AC59" s="27">
        <v>0</v>
      </c>
      <c r="AD59" s="33" t="str">
        <f t="shared" si="5"/>
        <v/>
      </c>
      <c r="AE59" s="27">
        <v>0</v>
      </c>
      <c r="AF59" s="27">
        <v>0</v>
      </c>
      <c r="AG59" s="34" t="str">
        <f t="shared" si="6"/>
        <v/>
      </c>
      <c r="AH59" s="27"/>
      <c r="AI59" s="27"/>
      <c r="AJ59" s="22"/>
      <c r="AM59" s="2">
        <v>51</v>
      </c>
      <c r="AN59" s="2" t="str">
        <f t="shared" si="7"/>
        <v/>
      </c>
      <c r="AO59" s="2" t="str">
        <f>IF(F59="","",VLOOKUP(F59,基礎データ!H:I,2,FALSE))</f>
        <v/>
      </c>
      <c r="AP59" s="2" t="str">
        <f t="shared" si="8"/>
        <v/>
      </c>
      <c r="AQ59" s="2" t="str">
        <f>IF($E59="","",VLOOKUP($E59,基礎データ!$E:$F,2,FALSE))</f>
        <v/>
      </c>
      <c r="AR59" s="2" t="str">
        <f t="shared" si="9"/>
        <v/>
      </c>
      <c r="AS59" s="2" t="str">
        <f t="shared" si="10"/>
        <v/>
      </c>
      <c r="AT59" s="2" t="str">
        <f>IF(G59="","",VLOOKUP(G59,所属データ!C:G,2,FALSE))</f>
        <v/>
      </c>
      <c r="AU59" s="2" t="str">
        <f>IF(I59="","",VLOOKUP(I59,基礎データ!K:L,2,FALSE))</f>
        <v/>
      </c>
      <c r="AV59" s="2" t="str">
        <f t="shared" si="11"/>
        <v/>
      </c>
      <c r="AW59" s="2" t="str">
        <f>IF(R59="","",VLOOKUP(R59,基礎データ!K:L,2,FALSE))</f>
        <v/>
      </c>
      <c r="AX59" s="2" t="str">
        <f t="shared" si="12"/>
        <v/>
      </c>
      <c r="AY59" s="2" t="str">
        <f>IF(AA59="","",VLOOKUP(AA59,基礎データ!K:L,2,FALSE))</f>
        <v/>
      </c>
      <c r="AZ59" s="2" t="str">
        <f t="shared" si="13"/>
        <v/>
      </c>
      <c r="BA59" s="2" t="str">
        <f>IF(AV59="","",VLOOKUP(LEFT(AV59,6),競技データ!$C$2:$C$300,1,FALSE))</f>
        <v/>
      </c>
      <c r="BB59" s="2" t="str">
        <f>IF(AX59="","",VLOOKUP(LEFT(AX59,6),競技データ!$C$2:$C$300,1,FALSE))</f>
        <v/>
      </c>
      <c r="BC59" s="2" t="str">
        <f>IF(AZ59="","",VLOOKUP(LEFT(AZ59,6),競技データ!$C$2:$C$300,1,FALSE))</f>
        <v/>
      </c>
      <c r="BD59" s="2" t="b">
        <f t="shared" si="14"/>
        <v>0</v>
      </c>
      <c r="BE59" s="2" t="b">
        <f t="shared" si="15"/>
        <v>0</v>
      </c>
      <c r="BF59" s="2" t="b">
        <f t="shared" si="15"/>
        <v>0</v>
      </c>
      <c r="BG59" s="2">
        <f t="shared" si="16"/>
        <v>0</v>
      </c>
      <c r="BH59" s="2" t="str">
        <f t="shared" si="17"/>
        <v/>
      </c>
    </row>
    <row r="60" spans="2:60" x14ac:dyDescent="0.2">
      <c r="B60" s="23">
        <v>52</v>
      </c>
      <c r="C60" s="27"/>
      <c r="D60" s="27"/>
      <c r="E60" s="24"/>
      <c r="F60" s="24"/>
      <c r="G60" s="22" t="str">
        <f>IF(C60="","",VLOOKUP($D$4,所属データ!$E:$H,4,FALSE))</f>
        <v/>
      </c>
      <c r="H60" s="16" t="str">
        <f>IF(G60="","",VLOOKUP(G60,所属データ!$C:$G,4,0))</f>
        <v/>
      </c>
      <c r="I60" s="27"/>
      <c r="J60" s="27">
        <v>0</v>
      </c>
      <c r="K60" s="27">
        <v>0</v>
      </c>
      <c r="L60" s="33" t="str">
        <f t="shared" si="3"/>
        <v/>
      </c>
      <c r="M60" s="27">
        <v>0</v>
      </c>
      <c r="N60" s="27">
        <v>0</v>
      </c>
      <c r="O60" s="34" t="str">
        <f t="shared" si="4"/>
        <v/>
      </c>
      <c r="P60" s="27"/>
      <c r="Q60" s="27"/>
      <c r="R60" s="27"/>
      <c r="S60" s="27">
        <v>0</v>
      </c>
      <c r="T60" s="27">
        <v>0</v>
      </c>
      <c r="U60" s="33" t="str">
        <f t="shared" si="1"/>
        <v/>
      </c>
      <c r="V60" s="27">
        <v>0</v>
      </c>
      <c r="W60" s="27">
        <v>0</v>
      </c>
      <c r="X60" s="34" t="str">
        <f t="shared" si="2"/>
        <v/>
      </c>
      <c r="Y60" s="27"/>
      <c r="Z60" s="27"/>
      <c r="AA60" s="27"/>
      <c r="AB60" s="27">
        <v>0</v>
      </c>
      <c r="AC60" s="27">
        <v>0</v>
      </c>
      <c r="AD60" s="33" t="str">
        <f t="shared" si="5"/>
        <v/>
      </c>
      <c r="AE60" s="27">
        <v>0</v>
      </c>
      <c r="AF60" s="27">
        <v>0</v>
      </c>
      <c r="AG60" s="34" t="str">
        <f t="shared" si="6"/>
        <v/>
      </c>
      <c r="AH60" s="27"/>
      <c r="AI60" s="27"/>
      <c r="AJ60" s="22"/>
      <c r="AM60" s="2">
        <v>52</v>
      </c>
      <c r="AN60" s="2" t="str">
        <f t="shared" si="7"/>
        <v/>
      </c>
      <c r="AO60" s="2" t="str">
        <f>IF(F60="","",VLOOKUP(F60,基礎データ!H:I,2,FALSE))</f>
        <v/>
      </c>
      <c r="AP60" s="2" t="str">
        <f t="shared" si="8"/>
        <v/>
      </c>
      <c r="AQ60" s="2" t="str">
        <f>IF($E60="","",VLOOKUP($E60,基礎データ!$E:$F,2,FALSE))</f>
        <v/>
      </c>
      <c r="AR60" s="2" t="str">
        <f t="shared" si="9"/>
        <v/>
      </c>
      <c r="AS60" s="2" t="str">
        <f t="shared" si="10"/>
        <v/>
      </c>
      <c r="AT60" s="2" t="str">
        <f>IF(G60="","",VLOOKUP(G60,所属データ!C:G,2,FALSE))</f>
        <v/>
      </c>
      <c r="AU60" s="2" t="str">
        <f>IF(I60="","",VLOOKUP(I60,基礎データ!K:L,2,FALSE))</f>
        <v/>
      </c>
      <c r="AV60" s="2" t="str">
        <f t="shared" si="11"/>
        <v/>
      </c>
      <c r="AW60" s="2" t="str">
        <f>IF(R60="","",VLOOKUP(R60,基礎データ!K:L,2,FALSE))</f>
        <v/>
      </c>
      <c r="AX60" s="2" t="str">
        <f t="shared" si="12"/>
        <v/>
      </c>
      <c r="AY60" s="2" t="str">
        <f>IF(AA60="","",VLOOKUP(AA60,基礎データ!K:L,2,FALSE))</f>
        <v/>
      </c>
      <c r="AZ60" s="2" t="str">
        <f t="shared" si="13"/>
        <v/>
      </c>
      <c r="BA60" s="2" t="str">
        <f>IF(AV60="","",VLOOKUP(LEFT(AV60,6),競技データ!$C$2:$C$300,1,FALSE))</f>
        <v/>
      </c>
      <c r="BB60" s="2" t="str">
        <f>IF(AX60="","",VLOOKUP(LEFT(AX60,6),競技データ!$C$2:$C$300,1,FALSE))</f>
        <v/>
      </c>
      <c r="BC60" s="2" t="str">
        <f>IF(AZ60="","",VLOOKUP(LEFT(AZ60,6),競技データ!$C$2:$C$300,1,FALSE))</f>
        <v/>
      </c>
      <c r="BD60" s="2" t="b">
        <f t="shared" si="14"/>
        <v>0</v>
      </c>
      <c r="BE60" s="2" t="b">
        <f t="shared" si="15"/>
        <v>0</v>
      </c>
      <c r="BF60" s="2" t="b">
        <f t="shared" si="15"/>
        <v>0</v>
      </c>
      <c r="BG60" s="2">
        <f t="shared" si="16"/>
        <v>0</v>
      </c>
      <c r="BH60" s="2" t="str">
        <f t="shared" si="17"/>
        <v/>
      </c>
    </row>
    <row r="61" spans="2:60" x14ac:dyDescent="0.2">
      <c r="B61" s="23">
        <v>53</v>
      </c>
      <c r="C61" s="27"/>
      <c r="D61" s="27"/>
      <c r="E61" s="24"/>
      <c r="F61" s="24"/>
      <c r="G61" s="22" t="str">
        <f>IF(C61="","",VLOOKUP($D$4,所属データ!$E:$H,4,FALSE))</f>
        <v/>
      </c>
      <c r="H61" s="16" t="str">
        <f>IF(G61="","",VLOOKUP(G61,所属データ!$C:$G,4,0))</f>
        <v/>
      </c>
      <c r="I61" s="27"/>
      <c r="J61" s="27">
        <v>0</v>
      </c>
      <c r="K61" s="27">
        <v>0</v>
      </c>
      <c r="L61" s="33" t="str">
        <f t="shared" si="3"/>
        <v/>
      </c>
      <c r="M61" s="27">
        <v>0</v>
      </c>
      <c r="N61" s="27">
        <v>0</v>
      </c>
      <c r="O61" s="34" t="str">
        <f t="shared" si="4"/>
        <v/>
      </c>
      <c r="P61" s="27"/>
      <c r="Q61" s="27"/>
      <c r="R61" s="27"/>
      <c r="S61" s="27">
        <v>0</v>
      </c>
      <c r="T61" s="27">
        <v>0</v>
      </c>
      <c r="U61" s="33" t="str">
        <f t="shared" si="1"/>
        <v/>
      </c>
      <c r="V61" s="27">
        <v>0</v>
      </c>
      <c r="W61" s="27">
        <v>0</v>
      </c>
      <c r="X61" s="34" t="str">
        <f t="shared" si="2"/>
        <v/>
      </c>
      <c r="Y61" s="27"/>
      <c r="Z61" s="27"/>
      <c r="AA61" s="27"/>
      <c r="AB61" s="27">
        <v>0</v>
      </c>
      <c r="AC61" s="27">
        <v>0</v>
      </c>
      <c r="AD61" s="33" t="str">
        <f t="shared" si="5"/>
        <v/>
      </c>
      <c r="AE61" s="27">
        <v>0</v>
      </c>
      <c r="AF61" s="27">
        <v>0</v>
      </c>
      <c r="AG61" s="34" t="str">
        <f t="shared" si="6"/>
        <v/>
      </c>
      <c r="AH61" s="27"/>
      <c r="AI61" s="27"/>
      <c r="AJ61" s="22"/>
      <c r="AM61" s="2">
        <v>53</v>
      </c>
      <c r="AN61" s="2" t="str">
        <f t="shared" si="7"/>
        <v/>
      </c>
      <c r="AO61" s="2" t="str">
        <f>IF(F61="","",VLOOKUP(F61,基礎データ!H:I,2,FALSE))</f>
        <v/>
      </c>
      <c r="AP61" s="2" t="str">
        <f t="shared" si="8"/>
        <v/>
      </c>
      <c r="AQ61" s="2" t="str">
        <f>IF($E61="","",VLOOKUP($E61,基礎データ!$E:$F,2,FALSE))</f>
        <v/>
      </c>
      <c r="AR61" s="2" t="str">
        <f t="shared" si="9"/>
        <v/>
      </c>
      <c r="AS61" s="2" t="str">
        <f t="shared" si="10"/>
        <v/>
      </c>
      <c r="AT61" s="2" t="str">
        <f>IF(G61="","",VLOOKUP(G61,所属データ!C:G,2,FALSE))</f>
        <v/>
      </c>
      <c r="AU61" s="2" t="str">
        <f>IF(I61="","",VLOOKUP(I61,基礎データ!K:L,2,FALSE))</f>
        <v/>
      </c>
      <c r="AV61" s="2" t="str">
        <f t="shared" si="11"/>
        <v/>
      </c>
      <c r="AW61" s="2" t="str">
        <f>IF(R61="","",VLOOKUP(R61,基礎データ!K:L,2,FALSE))</f>
        <v/>
      </c>
      <c r="AX61" s="2" t="str">
        <f t="shared" si="12"/>
        <v/>
      </c>
      <c r="AY61" s="2" t="str">
        <f>IF(AA61="","",VLOOKUP(AA61,基礎データ!K:L,2,FALSE))</f>
        <v/>
      </c>
      <c r="AZ61" s="2" t="str">
        <f t="shared" si="13"/>
        <v/>
      </c>
      <c r="BA61" s="2" t="str">
        <f>IF(AV61="","",VLOOKUP(LEFT(AV61,6),競技データ!$C$2:$C$300,1,FALSE))</f>
        <v/>
      </c>
      <c r="BB61" s="2" t="str">
        <f>IF(AX61="","",VLOOKUP(LEFT(AX61,6),競技データ!$C$2:$C$300,1,FALSE))</f>
        <v/>
      </c>
      <c r="BC61" s="2" t="str">
        <f>IF(AZ61="","",VLOOKUP(LEFT(AZ61,6),競技データ!$C$2:$C$300,1,FALSE))</f>
        <v/>
      </c>
      <c r="BD61" s="2" t="b">
        <f t="shared" si="14"/>
        <v>0</v>
      </c>
      <c r="BE61" s="2" t="b">
        <f t="shared" si="15"/>
        <v>0</v>
      </c>
      <c r="BF61" s="2" t="b">
        <f t="shared" si="15"/>
        <v>0</v>
      </c>
      <c r="BG61" s="2">
        <f t="shared" si="16"/>
        <v>0</v>
      </c>
      <c r="BH61" s="2" t="str">
        <f t="shared" si="17"/>
        <v/>
      </c>
    </row>
    <row r="62" spans="2:60" x14ac:dyDescent="0.2">
      <c r="B62" s="23">
        <v>54</v>
      </c>
      <c r="C62" s="27"/>
      <c r="D62" s="27"/>
      <c r="E62" s="24"/>
      <c r="F62" s="24"/>
      <c r="G62" s="22" t="str">
        <f>IF(C62="","",VLOOKUP($D$4,所属データ!$E:$H,4,FALSE))</f>
        <v/>
      </c>
      <c r="H62" s="16" t="str">
        <f>IF(G62="","",VLOOKUP(G62,所属データ!$C:$G,4,0))</f>
        <v/>
      </c>
      <c r="I62" s="27"/>
      <c r="J62" s="27">
        <v>0</v>
      </c>
      <c r="K62" s="27">
        <v>0</v>
      </c>
      <c r="L62" s="33" t="str">
        <f t="shared" si="3"/>
        <v/>
      </c>
      <c r="M62" s="27">
        <v>0</v>
      </c>
      <c r="N62" s="27">
        <v>0</v>
      </c>
      <c r="O62" s="34" t="str">
        <f t="shared" si="4"/>
        <v/>
      </c>
      <c r="P62" s="27"/>
      <c r="Q62" s="27"/>
      <c r="R62" s="27"/>
      <c r="S62" s="27">
        <v>0</v>
      </c>
      <c r="T62" s="27">
        <v>0</v>
      </c>
      <c r="U62" s="33" t="str">
        <f t="shared" si="1"/>
        <v/>
      </c>
      <c r="V62" s="27">
        <v>0</v>
      </c>
      <c r="W62" s="27">
        <v>0</v>
      </c>
      <c r="X62" s="34" t="str">
        <f t="shared" si="2"/>
        <v/>
      </c>
      <c r="Y62" s="27"/>
      <c r="Z62" s="27"/>
      <c r="AA62" s="27"/>
      <c r="AB62" s="27">
        <v>0</v>
      </c>
      <c r="AC62" s="27">
        <v>0</v>
      </c>
      <c r="AD62" s="33" t="str">
        <f t="shared" si="5"/>
        <v/>
      </c>
      <c r="AE62" s="27">
        <v>0</v>
      </c>
      <c r="AF62" s="27">
        <v>0</v>
      </c>
      <c r="AG62" s="34" t="str">
        <f t="shared" si="6"/>
        <v/>
      </c>
      <c r="AH62" s="27"/>
      <c r="AI62" s="27"/>
      <c r="AJ62" s="22"/>
      <c r="AM62" s="2">
        <v>54</v>
      </c>
      <c r="AN62" s="2" t="str">
        <f t="shared" si="7"/>
        <v/>
      </c>
      <c r="AO62" s="2" t="str">
        <f>IF(F62="","",VLOOKUP(F62,基礎データ!H:I,2,FALSE))</f>
        <v/>
      </c>
      <c r="AP62" s="2" t="str">
        <f t="shared" si="8"/>
        <v/>
      </c>
      <c r="AQ62" s="2" t="str">
        <f>IF($E62="","",VLOOKUP($E62,基礎データ!$E:$F,2,FALSE))</f>
        <v/>
      </c>
      <c r="AR62" s="2" t="str">
        <f t="shared" si="9"/>
        <v/>
      </c>
      <c r="AS62" s="2" t="str">
        <f t="shared" si="10"/>
        <v/>
      </c>
      <c r="AT62" s="2" t="str">
        <f>IF(G62="","",VLOOKUP(G62,所属データ!C:G,2,FALSE))</f>
        <v/>
      </c>
      <c r="AU62" s="2" t="str">
        <f>IF(I62="","",VLOOKUP(I62,基礎データ!K:L,2,FALSE))</f>
        <v/>
      </c>
      <c r="AV62" s="2" t="str">
        <f t="shared" si="11"/>
        <v/>
      </c>
      <c r="AW62" s="2" t="str">
        <f>IF(R62="","",VLOOKUP(R62,基礎データ!K:L,2,FALSE))</f>
        <v/>
      </c>
      <c r="AX62" s="2" t="str">
        <f t="shared" si="12"/>
        <v/>
      </c>
      <c r="AY62" s="2" t="str">
        <f>IF(AA62="","",VLOOKUP(AA62,基礎データ!K:L,2,FALSE))</f>
        <v/>
      </c>
      <c r="AZ62" s="2" t="str">
        <f t="shared" si="13"/>
        <v/>
      </c>
      <c r="BA62" s="2" t="str">
        <f>IF(AV62="","",VLOOKUP(LEFT(AV62,6),競技データ!$C$2:$C$300,1,FALSE))</f>
        <v/>
      </c>
      <c r="BB62" s="2" t="str">
        <f>IF(AX62="","",VLOOKUP(LEFT(AX62,6),競技データ!$C$2:$C$300,1,FALSE))</f>
        <v/>
      </c>
      <c r="BC62" s="2" t="str">
        <f>IF(AZ62="","",VLOOKUP(LEFT(AZ62,6),競技データ!$C$2:$C$300,1,FALSE))</f>
        <v/>
      </c>
      <c r="BD62" s="2" t="b">
        <f t="shared" si="14"/>
        <v>0</v>
      </c>
      <c r="BE62" s="2" t="b">
        <f t="shared" si="15"/>
        <v>0</v>
      </c>
      <c r="BF62" s="2" t="b">
        <f t="shared" si="15"/>
        <v>0</v>
      </c>
      <c r="BG62" s="2">
        <f t="shared" si="16"/>
        <v>0</v>
      </c>
      <c r="BH62" s="2" t="str">
        <f t="shared" si="17"/>
        <v/>
      </c>
    </row>
    <row r="63" spans="2:60" x14ac:dyDescent="0.2">
      <c r="B63" s="23">
        <v>55</v>
      </c>
      <c r="C63" s="27"/>
      <c r="D63" s="27"/>
      <c r="E63" s="24"/>
      <c r="F63" s="24"/>
      <c r="G63" s="22" t="str">
        <f>IF(C63="","",VLOOKUP($D$4,所属データ!$E:$H,4,FALSE))</f>
        <v/>
      </c>
      <c r="H63" s="16" t="str">
        <f>IF(G63="","",VLOOKUP(G63,所属データ!$C:$G,4,0))</f>
        <v/>
      </c>
      <c r="I63" s="27"/>
      <c r="J63" s="27">
        <v>0</v>
      </c>
      <c r="K63" s="27">
        <v>0</v>
      </c>
      <c r="L63" s="33" t="str">
        <f t="shared" si="3"/>
        <v/>
      </c>
      <c r="M63" s="27">
        <v>0</v>
      </c>
      <c r="N63" s="27">
        <v>0</v>
      </c>
      <c r="O63" s="34" t="str">
        <f t="shared" si="4"/>
        <v/>
      </c>
      <c r="P63" s="27"/>
      <c r="Q63" s="27"/>
      <c r="R63" s="27"/>
      <c r="S63" s="27">
        <v>0</v>
      </c>
      <c r="T63" s="27">
        <v>0</v>
      </c>
      <c r="U63" s="33" t="str">
        <f t="shared" si="1"/>
        <v/>
      </c>
      <c r="V63" s="27">
        <v>0</v>
      </c>
      <c r="W63" s="27">
        <v>0</v>
      </c>
      <c r="X63" s="34" t="str">
        <f t="shared" si="2"/>
        <v/>
      </c>
      <c r="Y63" s="27"/>
      <c r="Z63" s="27"/>
      <c r="AA63" s="27"/>
      <c r="AB63" s="27">
        <v>0</v>
      </c>
      <c r="AC63" s="27">
        <v>0</v>
      </c>
      <c r="AD63" s="33" t="str">
        <f t="shared" si="5"/>
        <v/>
      </c>
      <c r="AE63" s="27">
        <v>0</v>
      </c>
      <c r="AF63" s="27">
        <v>0</v>
      </c>
      <c r="AG63" s="34" t="str">
        <f t="shared" si="6"/>
        <v/>
      </c>
      <c r="AH63" s="27"/>
      <c r="AI63" s="27"/>
      <c r="AJ63" s="22"/>
      <c r="AM63" s="2">
        <v>55</v>
      </c>
      <c r="AN63" s="2" t="str">
        <f t="shared" si="7"/>
        <v/>
      </c>
      <c r="AO63" s="2" t="str">
        <f>IF(F63="","",VLOOKUP(F63,基礎データ!H:I,2,FALSE))</f>
        <v/>
      </c>
      <c r="AP63" s="2" t="str">
        <f t="shared" si="8"/>
        <v/>
      </c>
      <c r="AQ63" s="2" t="str">
        <f>IF($E63="","",VLOOKUP($E63,基礎データ!$E:$F,2,FALSE))</f>
        <v/>
      </c>
      <c r="AR63" s="2" t="str">
        <f t="shared" si="9"/>
        <v/>
      </c>
      <c r="AS63" s="2" t="str">
        <f t="shared" si="10"/>
        <v/>
      </c>
      <c r="AT63" s="2" t="str">
        <f>IF(G63="","",VLOOKUP(G63,所属データ!C:G,2,FALSE))</f>
        <v/>
      </c>
      <c r="AU63" s="2" t="str">
        <f>IF(I63="","",VLOOKUP(I63,基礎データ!K:L,2,FALSE))</f>
        <v/>
      </c>
      <c r="AV63" s="2" t="str">
        <f t="shared" si="11"/>
        <v/>
      </c>
      <c r="AW63" s="2" t="str">
        <f>IF(R63="","",VLOOKUP(R63,基礎データ!K:L,2,FALSE))</f>
        <v/>
      </c>
      <c r="AX63" s="2" t="str">
        <f t="shared" si="12"/>
        <v/>
      </c>
      <c r="AY63" s="2" t="str">
        <f>IF(AA63="","",VLOOKUP(AA63,基礎データ!K:L,2,FALSE))</f>
        <v/>
      </c>
      <c r="AZ63" s="2" t="str">
        <f t="shared" si="13"/>
        <v/>
      </c>
      <c r="BA63" s="2" t="str">
        <f>IF(AV63="","",VLOOKUP(LEFT(AV63,6),競技データ!$C$2:$C$300,1,FALSE))</f>
        <v/>
      </c>
      <c r="BB63" s="2" t="str">
        <f>IF(AX63="","",VLOOKUP(LEFT(AX63,6),競技データ!$C$2:$C$300,1,FALSE))</f>
        <v/>
      </c>
      <c r="BC63" s="2" t="str">
        <f>IF(AZ63="","",VLOOKUP(LEFT(AZ63,6),競技データ!$C$2:$C$300,1,FALSE))</f>
        <v/>
      </c>
      <c r="BD63" s="2" t="b">
        <f t="shared" si="14"/>
        <v>0</v>
      </c>
      <c r="BE63" s="2" t="b">
        <f t="shared" si="15"/>
        <v>0</v>
      </c>
      <c r="BF63" s="2" t="b">
        <f t="shared" si="15"/>
        <v>0</v>
      </c>
      <c r="BG63" s="2">
        <f t="shared" si="16"/>
        <v>0</v>
      </c>
      <c r="BH63" s="2" t="str">
        <f t="shared" si="17"/>
        <v/>
      </c>
    </row>
    <row r="64" spans="2:60" x14ac:dyDescent="0.2">
      <c r="B64" s="23">
        <v>56</v>
      </c>
      <c r="C64" s="27"/>
      <c r="D64" s="27"/>
      <c r="E64" s="24"/>
      <c r="F64" s="24"/>
      <c r="G64" s="22" t="str">
        <f>IF(C64="","",VLOOKUP($D$4,所属データ!$E:$H,4,FALSE))</f>
        <v/>
      </c>
      <c r="H64" s="16" t="str">
        <f>IF(G64="","",VLOOKUP(G64,所属データ!$C:$G,4,0))</f>
        <v/>
      </c>
      <c r="I64" s="27"/>
      <c r="J64" s="27">
        <v>0</v>
      </c>
      <c r="K64" s="27">
        <v>0</v>
      </c>
      <c r="L64" s="33" t="str">
        <f t="shared" si="3"/>
        <v/>
      </c>
      <c r="M64" s="27">
        <v>0</v>
      </c>
      <c r="N64" s="27">
        <v>0</v>
      </c>
      <c r="O64" s="34" t="str">
        <f t="shared" si="4"/>
        <v/>
      </c>
      <c r="P64" s="27"/>
      <c r="Q64" s="27"/>
      <c r="R64" s="27"/>
      <c r="S64" s="27">
        <v>0</v>
      </c>
      <c r="T64" s="27">
        <v>0</v>
      </c>
      <c r="U64" s="33" t="str">
        <f t="shared" si="1"/>
        <v/>
      </c>
      <c r="V64" s="27">
        <v>0</v>
      </c>
      <c r="W64" s="27">
        <v>0</v>
      </c>
      <c r="X64" s="34" t="str">
        <f t="shared" si="2"/>
        <v/>
      </c>
      <c r="Y64" s="27"/>
      <c r="Z64" s="27"/>
      <c r="AA64" s="27"/>
      <c r="AB64" s="27">
        <v>0</v>
      </c>
      <c r="AC64" s="27">
        <v>0</v>
      </c>
      <c r="AD64" s="33" t="str">
        <f t="shared" si="5"/>
        <v/>
      </c>
      <c r="AE64" s="27">
        <v>0</v>
      </c>
      <c r="AF64" s="27">
        <v>0</v>
      </c>
      <c r="AG64" s="34" t="str">
        <f t="shared" si="6"/>
        <v/>
      </c>
      <c r="AH64" s="27"/>
      <c r="AI64" s="27"/>
      <c r="AJ64" s="22"/>
      <c r="AM64" s="2">
        <v>56</v>
      </c>
      <c r="AN64" s="2" t="str">
        <f t="shared" si="7"/>
        <v/>
      </c>
      <c r="AO64" s="2" t="str">
        <f>IF(F64="","",VLOOKUP(F64,基礎データ!H:I,2,FALSE))</f>
        <v/>
      </c>
      <c r="AP64" s="2" t="str">
        <f t="shared" si="8"/>
        <v/>
      </c>
      <c r="AQ64" s="2" t="str">
        <f>IF($E64="","",VLOOKUP($E64,基礎データ!$E:$F,2,FALSE))</f>
        <v/>
      </c>
      <c r="AR64" s="2" t="str">
        <f t="shared" si="9"/>
        <v/>
      </c>
      <c r="AS64" s="2" t="str">
        <f t="shared" si="10"/>
        <v/>
      </c>
      <c r="AT64" s="2" t="str">
        <f>IF(G64="","",VLOOKUP(G64,所属データ!C:G,2,FALSE))</f>
        <v/>
      </c>
      <c r="AU64" s="2" t="str">
        <f>IF(I64="","",VLOOKUP(I64,基礎データ!K:L,2,FALSE))</f>
        <v/>
      </c>
      <c r="AV64" s="2" t="str">
        <f t="shared" si="11"/>
        <v/>
      </c>
      <c r="AW64" s="2" t="str">
        <f>IF(R64="","",VLOOKUP(R64,基礎データ!K:L,2,FALSE))</f>
        <v/>
      </c>
      <c r="AX64" s="2" t="str">
        <f t="shared" si="12"/>
        <v/>
      </c>
      <c r="AY64" s="2" t="str">
        <f>IF(AA64="","",VLOOKUP(AA64,基礎データ!K:L,2,FALSE))</f>
        <v/>
      </c>
      <c r="AZ64" s="2" t="str">
        <f t="shared" si="13"/>
        <v/>
      </c>
      <c r="BA64" s="2" t="str">
        <f>IF(AV64="","",VLOOKUP(LEFT(AV64,6),競技データ!$C$2:$C$300,1,FALSE))</f>
        <v/>
      </c>
      <c r="BB64" s="2" t="str">
        <f>IF(AX64="","",VLOOKUP(LEFT(AX64,6),競技データ!$C$2:$C$300,1,FALSE))</f>
        <v/>
      </c>
      <c r="BC64" s="2" t="str">
        <f>IF(AZ64="","",VLOOKUP(LEFT(AZ64,6),競技データ!$C$2:$C$300,1,FALSE))</f>
        <v/>
      </c>
      <c r="BD64" s="2" t="b">
        <f t="shared" si="14"/>
        <v>0</v>
      </c>
      <c r="BE64" s="2" t="b">
        <f t="shared" si="15"/>
        <v>0</v>
      </c>
      <c r="BF64" s="2" t="b">
        <f t="shared" si="15"/>
        <v>0</v>
      </c>
      <c r="BG64" s="2">
        <f t="shared" si="16"/>
        <v>0</v>
      </c>
      <c r="BH64" s="2" t="str">
        <f t="shared" si="17"/>
        <v/>
      </c>
    </row>
    <row r="65" spans="2:60" x14ac:dyDescent="0.2">
      <c r="B65" s="23">
        <v>57</v>
      </c>
      <c r="C65" s="27"/>
      <c r="D65" s="27"/>
      <c r="E65" s="24"/>
      <c r="F65" s="24"/>
      <c r="G65" s="22" t="str">
        <f>IF(C65="","",VLOOKUP($D$4,所属データ!$E:$H,4,FALSE))</f>
        <v/>
      </c>
      <c r="H65" s="16" t="str">
        <f>IF(G65="","",VLOOKUP(G65,所属データ!$C:$G,4,0))</f>
        <v/>
      </c>
      <c r="I65" s="27"/>
      <c r="J65" s="27">
        <v>0</v>
      </c>
      <c r="K65" s="27">
        <v>0</v>
      </c>
      <c r="L65" s="33" t="str">
        <f t="shared" si="3"/>
        <v/>
      </c>
      <c r="M65" s="27">
        <v>0</v>
      </c>
      <c r="N65" s="27">
        <v>0</v>
      </c>
      <c r="O65" s="34" t="str">
        <f t="shared" si="4"/>
        <v/>
      </c>
      <c r="P65" s="27"/>
      <c r="Q65" s="27"/>
      <c r="R65" s="27"/>
      <c r="S65" s="27">
        <v>0</v>
      </c>
      <c r="T65" s="27">
        <v>0</v>
      </c>
      <c r="U65" s="33" t="str">
        <f t="shared" si="1"/>
        <v/>
      </c>
      <c r="V65" s="27">
        <v>0</v>
      </c>
      <c r="W65" s="27">
        <v>0</v>
      </c>
      <c r="X65" s="34" t="str">
        <f t="shared" si="2"/>
        <v/>
      </c>
      <c r="Y65" s="27"/>
      <c r="Z65" s="27"/>
      <c r="AA65" s="27"/>
      <c r="AB65" s="27">
        <v>0</v>
      </c>
      <c r="AC65" s="27">
        <v>0</v>
      </c>
      <c r="AD65" s="33" t="str">
        <f t="shared" si="5"/>
        <v/>
      </c>
      <c r="AE65" s="27">
        <v>0</v>
      </c>
      <c r="AF65" s="27">
        <v>0</v>
      </c>
      <c r="AG65" s="34" t="str">
        <f t="shared" si="6"/>
        <v/>
      </c>
      <c r="AH65" s="27"/>
      <c r="AI65" s="27"/>
      <c r="AJ65" s="22"/>
      <c r="AM65" s="2">
        <v>57</v>
      </c>
      <c r="AN65" s="2" t="str">
        <f t="shared" si="7"/>
        <v/>
      </c>
      <c r="AO65" s="2" t="str">
        <f>IF(F65="","",VLOOKUP(F65,基礎データ!H:I,2,FALSE))</f>
        <v/>
      </c>
      <c r="AP65" s="2" t="str">
        <f t="shared" si="8"/>
        <v/>
      </c>
      <c r="AQ65" s="2" t="str">
        <f>IF($E65="","",VLOOKUP($E65,基礎データ!$E:$F,2,FALSE))</f>
        <v/>
      </c>
      <c r="AR65" s="2" t="str">
        <f t="shared" si="9"/>
        <v/>
      </c>
      <c r="AS65" s="2" t="str">
        <f t="shared" si="10"/>
        <v/>
      </c>
      <c r="AT65" s="2" t="str">
        <f>IF(G65="","",VLOOKUP(G65,所属データ!C:G,2,FALSE))</f>
        <v/>
      </c>
      <c r="AU65" s="2" t="str">
        <f>IF(I65="","",VLOOKUP(I65,基礎データ!K:L,2,FALSE))</f>
        <v/>
      </c>
      <c r="AV65" s="2" t="str">
        <f t="shared" si="11"/>
        <v/>
      </c>
      <c r="AW65" s="2" t="str">
        <f>IF(R65="","",VLOOKUP(R65,基礎データ!K:L,2,FALSE))</f>
        <v/>
      </c>
      <c r="AX65" s="2" t="str">
        <f t="shared" si="12"/>
        <v/>
      </c>
      <c r="AY65" s="2" t="str">
        <f>IF(AA65="","",VLOOKUP(AA65,基礎データ!K:L,2,FALSE))</f>
        <v/>
      </c>
      <c r="AZ65" s="2" t="str">
        <f t="shared" si="13"/>
        <v/>
      </c>
      <c r="BA65" s="2" t="str">
        <f>IF(AV65="","",VLOOKUP(LEFT(AV65,6),競技データ!$C$2:$C$300,1,FALSE))</f>
        <v/>
      </c>
      <c r="BB65" s="2" t="str">
        <f>IF(AX65="","",VLOOKUP(LEFT(AX65,6),競技データ!$C$2:$C$300,1,FALSE))</f>
        <v/>
      </c>
      <c r="BC65" s="2" t="str">
        <f>IF(AZ65="","",VLOOKUP(LEFT(AZ65,6),競技データ!$C$2:$C$300,1,FALSE))</f>
        <v/>
      </c>
      <c r="BD65" s="2" t="b">
        <f t="shared" si="14"/>
        <v>0</v>
      </c>
      <c r="BE65" s="2" t="b">
        <f t="shared" si="15"/>
        <v>0</v>
      </c>
      <c r="BF65" s="2" t="b">
        <f t="shared" si="15"/>
        <v>0</v>
      </c>
      <c r="BG65" s="2">
        <f t="shared" si="16"/>
        <v>0</v>
      </c>
      <c r="BH65" s="2" t="str">
        <f t="shared" si="17"/>
        <v/>
      </c>
    </row>
    <row r="66" spans="2:60" x14ac:dyDescent="0.2">
      <c r="B66" s="23">
        <v>58</v>
      </c>
      <c r="C66" s="27"/>
      <c r="D66" s="27"/>
      <c r="E66" s="24"/>
      <c r="F66" s="24"/>
      <c r="G66" s="22" t="str">
        <f>IF(C66="","",VLOOKUP($D$4,所属データ!$E:$H,4,FALSE))</f>
        <v/>
      </c>
      <c r="H66" s="16" t="str">
        <f>IF(G66="","",VLOOKUP(G66,所属データ!$C:$G,4,0))</f>
        <v/>
      </c>
      <c r="I66" s="27"/>
      <c r="J66" s="27">
        <v>0</v>
      </c>
      <c r="K66" s="27">
        <v>0</v>
      </c>
      <c r="L66" s="33" t="str">
        <f t="shared" si="3"/>
        <v/>
      </c>
      <c r="M66" s="27">
        <v>0</v>
      </c>
      <c r="N66" s="27">
        <v>0</v>
      </c>
      <c r="O66" s="34" t="str">
        <f t="shared" si="4"/>
        <v/>
      </c>
      <c r="P66" s="27"/>
      <c r="Q66" s="27"/>
      <c r="R66" s="27"/>
      <c r="S66" s="27">
        <v>0</v>
      </c>
      <c r="T66" s="27">
        <v>0</v>
      </c>
      <c r="U66" s="33" t="str">
        <f t="shared" si="1"/>
        <v/>
      </c>
      <c r="V66" s="27">
        <v>0</v>
      </c>
      <c r="W66" s="27">
        <v>0</v>
      </c>
      <c r="X66" s="34" t="str">
        <f t="shared" si="2"/>
        <v/>
      </c>
      <c r="Y66" s="27"/>
      <c r="Z66" s="27"/>
      <c r="AA66" s="27"/>
      <c r="AB66" s="27">
        <v>0</v>
      </c>
      <c r="AC66" s="27">
        <v>0</v>
      </c>
      <c r="AD66" s="33" t="str">
        <f t="shared" si="5"/>
        <v/>
      </c>
      <c r="AE66" s="27">
        <v>0</v>
      </c>
      <c r="AF66" s="27">
        <v>0</v>
      </c>
      <c r="AG66" s="34" t="str">
        <f t="shared" si="6"/>
        <v/>
      </c>
      <c r="AH66" s="27"/>
      <c r="AI66" s="27"/>
      <c r="AJ66" s="22"/>
      <c r="AM66" s="2">
        <v>58</v>
      </c>
      <c r="AN66" s="2" t="str">
        <f t="shared" si="7"/>
        <v/>
      </c>
      <c r="AO66" s="2" t="str">
        <f>IF(F66="","",VLOOKUP(F66,基礎データ!H:I,2,FALSE))</f>
        <v/>
      </c>
      <c r="AP66" s="2" t="str">
        <f t="shared" si="8"/>
        <v/>
      </c>
      <c r="AQ66" s="2" t="str">
        <f>IF($E66="","",VLOOKUP($E66,基礎データ!$E:$F,2,FALSE))</f>
        <v/>
      </c>
      <c r="AR66" s="2" t="str">
        <f t="shared" si="9"/>
        <v/>
      </c>
      <c r="AS66" s="2" t="str">
        <f t="shared" si="10"/>
        <v/>
      </c>
      <c r="AT66" s="2" t="str">
        <f>IF(G66="","",VLOOKUP(G66,所属データ!C:G,2,FALSE))</f>
        <v/>
      </c>
      <c r="AU66" s="2" t="str">
        <f>IF(I66="","",VLOOKUP(I66,基礎データ!K:L,2,FALSE))</f>
        <v/>
      </c>
      <c r="AV66" s="2" t="str">
        <f t="shared" si="11"/>
        <v/>
      </c>
      <c r="AW66" s="2" t="str">
        <f>IF(R66="","",VLOOKUP(R66,基礎データ!K:L,2,FALSE))</f>
        <v/>
      </c>
      <c r="AX66" s="2" t="str">
        <f t="shared" si="12"/>
        <v/>
      </c>
      <c r="AY66" s="2" t="str">
        <f>IF(AA66="","",VLOOKUP(AA66,基礎データ!K:L,2,FALSE))</f>
        <v/>
      </c>
      <c r="AZ66" s="2" t="str">
        <f t="shared" si="13"/>
        <v/>
      </c>
      <c r="BA66" s="2" t="str">
        <f>IF(AV66="","",VLOOKUP(LEFT(AV66,6),競技データ!$C$2:$C$300,1,FALSE))</f>
        <v/>
      </c>
      <c r="BB66" s="2" t="str">
        <f>IF(AX66="","",VLOOKUP(LEFT(AX66,6),競技データ!$C$2:$C$300,1,FALSE))</f>
        <v/>
      </c>
      <c r="BC66" s="2" t="str">
        <f>IF(AZ66="","",VLOOKUP(LEFT(AZ66,6),競技データ!$C$2:$C$300,1,FALSE))</f>
        <v/>
      </c>
      <c r="BD66" s="2" t="b">
        <f t="shared" si="14"/>
        <v>0</v>
      </c>
      <c r="BE66" s="2" t="b">
        <f t="shared" si="15"/>
        <v>0</v>
      </c>
      <c r="BF66" s="2" t="b">
        <f t="shared" si="15"/>
        <v>0</v>
      </c>
      <c r="BG66" s="2">
        <f t="shared" si="16"/>
        <v>0</v>
      </c>
      <c r="BH66" s="2" t="str">
        <f t="shared" si="17"/>
        <v/>
      </c>
    </row>
    <row r="67" spans="2:60" x14ac:dyDescent="0.2">
      <c r="B67" s="23">
        <v>59</v>
      </c>
      <c r="C67" s="27"/>
      <c r="D67" s="27"/>
      <c r="E67" s="24"/>
      <c r="F67" s="24"/>
      <c r="G67" s="22" t="str">
        <f>IF(C67="","",VLOOKUP($D$4,所属データ!$E:$H,4,FALSE))</f>
        <v/>
      </c>
      <c r="H67" s="16" t="str">
        <f>IF(G67="","",VLOOKUP(G67,所属データ!$C:$G,4,0))</f>
        <v/>
      </c>
      <c r="I67" s="27"/>
      <c r="J67" s="27">
        <v>0</v>
      </c>
      <c r="K67" s="27">
        <v>0</v>
      </c>
      <c r="L67" s="33" t="str">
        <f t="shared" si="3"/>
        <v/>
      </c>
      <c r="M67" s="27">
        <v>0</v>
      </c>
      <c r="N67" s="27">
        <v>0</v>
      </c>
      <c r="O67" s="34" t="str">
        <f t="shared" si="4"/>
        <v/>
      </c>
      <c r="P67" s="27"/>
      <c r="Q67" s="27"/>
      <c r="R67" s="27"/>
      <c r="S67" s="27">
        <v>0</v>
      </c>
      <c r="T67" s="27">
        <v>0</v>
      </c>
      <c r="U67" s="33" t="str">
        <f t="shared" si="1"/>
        <v/>
      </c>
      <c r="V67" s="27">
        <v>0</v>
      </c>
      <c r="W67" s="27">
        <v>0</v>
      </c>
      <c r="X67" s="34" t="str">
        <f t="shared" si="2"/>
        <v/>
      </c>
      <c r="Y67" s="27"/>
      <c r="Z67" s="27"/>
      <c r="AA67" s="27"/>
      <c r="AB67" s="27">
        <v>0</v>
      </c>
      <c r="AC67" s="27">
        <v>0</v>
      </c>
      <c r="AD67" s="33" t="str">
        <f t="shared" si="5"/>
        <v/>
      </c>
      <c r="AE67" s="27">
        <v>0</v>
      </c>
      <c r="AF67" s="27">
        <v>0</v>
      </c>
      <c r="AG67" s="34" t="str">
        <f t="shared" si="6"/>
        <v/>
      </c>
      <c r="AH67" s="27"/>
      <c r="AI67" s="27"/>
      <c r="AJ67" s="22"/>
      <c r="AM67" s="2">
        <v>59</v>
      </c>
      <c r="AN67" s="2" t="str">
        <f t="shared" si="7"/>
        <v/>
      </c>
      <c r="AO67" s="2" t="str">
        <f>IF(F67="","",VLOOKUP(F67,基礎データ!H:I,2,FALSE))</f>
        <v/>
      </c>
      <c r="AP67" s="2" t="str">
        <f t="shared" si="8"/>
        <v/>
      </c>
      <c r="AQ67" s="2" t="str">
        <f>IF($E67="","",VLOOKUP($E67,基礎データ!$E:$F,2,FALSE))</f>
        <v/>
      </c>
      <c r="AR67" s="2" t="str">
        <f t="shared" si="9"/>
        <v/>
      </c>
      <c r="AS67" s="2" t="str">
        <f t="shared" si="10"/>
        <v/>
      </c>
      <c r="AT67" s="2" t="str">
        <f>IF(G67="","",VLOOKUP(G67,所属データ!C:G,2,FALSE))</f>
        <v/>
      </c>
      <c r="AU67" s="2" t="str">
        <f>IF(I67="","",VLOOKUP(I67,基礎データ!K:L,2,FALSE))</f>
        <v/>
      </c>
      <c r="AV67" s="2" t="str">
        <f t="shared" si="11"/>
        <v/>
      </c>
      <c r="AW67" s="2" t="str">
        <f>IF(R67="","",VLOOKUP(R67,基礎データ!K:L,2,FALSE))</f>
        <v/>
      </c>
      <c r="AX67" s="2" t="str">
        <f t="shared" si="12"/>
        <v/>
      </c>
      <c r="AY67" s="2" t="str">
        <f>IF(AA67="","",VLOOKUP(AA67,基礎データ!K:L,2,FALSE))</f>
        <v/>
      </c>
      <c r="AZ67" s="2" t="str">
        <f t="shared" si="13"/>
        <v/>
      </c>
      <c r="BA67" s="2" t="str">
        <f>IF(AV67="","",VLOOKUP(LEFT(AV67,6),競技データ!$C$2:$C$300,1,FALSE))</f>
        <v/>
      </c>
      <c r="BB67" s="2" t="str">
        <f>IF(AX67="","",VLOOKUP(LEFT(AX67,6),競技データ!$C$2:$C$300,1,FALSE))</f>
        <v/>
      </c>
      <c r="BC67" s="2" t="str">
        <f>IF(AZ67="","",VLOOKUP(LEFT(AZ67,6),競技データ!$C$2:$C$300,1,FALSE))</f>
        <v/>
      </c>
      <c r="BD67" s="2" t="b">
        <f t="shared" si="14"/>
        <v>0</v>
      </c>
      <c r="BE67" s="2" t="b">
        <f t="shared" si="15"/>
        <v>0</v>
      </c>
      <c r="BF67" s="2" t="b">
        <f t="shared" si="15"/>
        <v>0</v>
      </c>
      <c r="BG67" s="2">
        <f t="shared" si="16"/>
        <v>0</v>
      </c>
      <c r="BH67" s="2" t="str">
        <f t="shared" si="17"/>
        <v/>
      </c>
    </row>
    <row r="68" spans="2:60" x14ac:dyDescent="0.2">
      <c r="B68" s="23">
        <v>60</v>
      </c>
      <c r="C68" s="27"/>
      <c r="D68" s="27"/>
      <c r="E68" s="24"/>
      <c r="F68" s="24"/>
      <c r="G68" s="22" t="str">
        <f>IF(C68="","",VLOOKUP($D$4,所属データ!$E:$H,4,FALSE))</f>
        <v/>
      </c>
      <c r="H68" s="16" t="str">
        <f>IF(G68="","",VLOOKUP(G68,所属データ!$C:$G,4,0))</f>
        <v/>
      </c>
      <c r="I68" s="27"/>
      <c r="J68" s="27">
        <v>0</v>
      </c>
      <c r="K68" s="27">
        <v>0</v>
      </c>
      <c r="L68" s="33" t="str">
        <f t="shared" si="3"/>
        <v/>
      </c>
      <c r="M68" s="27">
        <v>0</v>
      </c>
      <c r="N68" s="27">
        <v>0</v>
      </c>
      <c r="O68" s="34" t="str">
        <f t="shared" si="4"/>
        <v/>
      </c>
      <c r="P68" s="27"/>
      <c r="Q68" s="27"/>
      <c r="R68" s="27"/>
      <c r="S68" s="27">
        <v>0</v>
      </c>
      <c r="T68" s="27">
        <v>0</v>
      </c>
      <c r="U68" s="33" t="str">
        <f t="shared" si="1"/>
        <v/>
      </c>
      <c r="V68" s="27">
        <v>0</v>
      </c>
      <c r="W68" s="27">
        <v>0</v>
      </c>
      <c r="X68" s="34" t="str">
        <f t="shared" si="2"/>
        <v/>
      </c>
      <c r="Y68" s="27"/>
      <c r="Z68" s="27"/>
      <c r="AA68" s="27"/>
      <c r="AB68" s="27">
        <v>0</v>
      </c>
      <c r="AC68" s="27">
        <v>0</v>
      </c>
      <c r="AD68" s="33" t="str">
        <f t="shared" si="5"/>
        <v/>
      </c>
      <c r="AE68" s="27">
        <v>0</v>
      </c>
      <c r="AF68" s="27">
        <v>0</v>
      </c>
      <c r="AG68" s="34" t="str">
        <f t="shared" si="6"/>
        <v/>
      </c>
      <c r="AH68" s="27"/>
      <c r="AI68" s="27"/>
      <c r="AJ68" s="22"/>
      <c r="AM68" s="2">
        <v>60</v>
      </c>
      <c r="AN68" s="2" t="str">
        <f t="shared" si="7"/>
        <v/>
      </c>
      <c r="AO68" s="2" t="str">
        <f>IF(F68="","",VLOOKUP(F68,基礎データ!H:I,2,FALSE))</f>
        <v/>
      </c>
      <c r="AP68" s="2" t="str">
        <f t="shared" si="8"/>
        <v/>
      </c>
      <c r="AQ68" s="2" t="str">
        <f>IF($E68="","",VLOOKUP($E68,基礎データ!$E:$F,2,FALSE))</f>
        <v/>
      </c>
      <c r="AR68" s="2" t="str">
        <f t="shared" si="9"/>
        <v/>
      </c>
      <c r="AS68" s="2" t="str">
        <f t="shared" si="10"/>
        <v/>
      </c>
      <c r="AT68" s="2" t="str">
        <f>IF(G68="","",VLOOKUP(G68,所属データ!C:G,2,FALSE))</f>
        <v/>
      </c>
      <c r="AU68" s="2" t="str">
        <f>IF(I68="","",VLOOKUP(I68,基礎データ!K:L,2,FALSE))</f>
        <v/>
      </c>
      <c r="AV68" s="2" t="str">
        <f t="shared" si="11"/>
        <v/>
      </c>
      <c r="AW68" s="2" t="str">
        <f>IF(R68="","",VLOOKUP(R68,基礎データ!K:L,2,FALSE))</f>
        <v/>
      </c>
      <c r="AX68" s="2" t="str">
        <f t="shared" si="12"/>
        <v/>
      </c>
      <c r="AY68" s="2" t="str">
        <f>IF(AA68="","",VLOOKUP(AA68,基礎データ!K:L,2,FALSE))</f>
        <v/>
      </c>
      <c r="AZ68" s="2" t="str">
        <f t="shared" si="13"/>
        <v/>
      </c>
      <c r="BA68" s="2" t="str">
        <f>IF(AV68="","",VLOOKUP(LEFT(AV68,6),競技データ!$C$2:$C$300,1,FALSE))</f>
        <v/>
      </c>
      <c r="BB68" s="2" t="str">
        <f>IF(AX68="","",VLOOKUP(LEFT(AX68,6),競技データ!$C$2:$C$300,1,FALSE))</f>
        <v/>
      </c>
      <c r="BC68" s="2" t="str">
        <f>IF(AZ68="","",VLOOKUP(LEFT(AZ68,6),競技データ!$C$2:$C$300,1,FALSE))</f>
        <v/>
      </c>
      <c r="BD68" s="2" t="b">
        <f t="shared" si="14"/>
        <v>0</v>
      </c>
      <c r="BE68" s="2" t="b">
        <f t="shared" si="15"/>
        <v>0</v>
      </c>
      <c r="BF68" s="2" t="b">
        <f t="shared" si="15"/>
        <v>0</v>
      </c>
      <c r="BG68" s="2">
        <f t="shared" si="16"/>
        <v>0</v>
      </c>
      <c r="BH68" s="2" t="str">
        <f t="shared" si="17"/>
        <v/>
      </c>
    </row>
    <row r="69" spans="2:60" x14ac:dyDescent="0.2">
      <c r="B69" s="23">
        <v>61</v>
      </c>
      <c r="C69" s="27"/>
      <c r="D69" s="27"/>
      <c r="E69" s="24"/>
      <c r="F69" s="24"/>
      <c r="G69" s="22" t="str">
        <f>IF(C69="","",VLOOKUP($D$4,所属データ!$E:$H,4,FALSE))</f>
        <v/>
      </c>
      <c r="H69" s="16" t="str">
        <f>IF(G69="","",VLOOKUP(G69,所属データ!$C:$G,4,0))</f>
        <v/>
      </c>
      <c r="I69" s="27"/>
      <c r="J69" s="27">
        <v>0</v>
      </c>
      <c r="K69" s="27">
        <v>0</v>
      </c>
      <c r="L69" s="33" t="str">
        <f t="shared" si="3"/>
        <v/>
      </c>
      <c r="M69" s="27">
        <v>0</v>
      </c>
      <c r="N69" s="27">
        <v>0</v>
      </c>
      <c r="O69" s="34" t="str">
        <f t="shared" si="4"/>
        <v/>
      </c>
      <c r="P69" s="27"/>
      <c r="Q69" s="27"/>
      <c r="R69" s="27"/>
      <c r="S69" s="27">
        <v>0</v>
      </c>
      <c r="T69" s="27">
        <v>0</v>
      </c>
      <c r="U69" s="33" t="str">
        <f t="shared" si="1"/>
        <v/>
      </c>
      <c r="V69" s="27">
        <v>0</v>
      </c>
      <c r="W69" s="27">
        <v>0</v>
      </c>
      <c r="X69" s="34" t="str">
        <f t="shared" si="2"/>
        <v/>
      </c>
      <c r="Y69" s="27"/>
      <c r="Z69" s="27"/>
      <c r="AA69" s="27"/>
      <c r="AB69" s="27">
        <v>0</v>
      </c>
      <c r="AC69" s="27">
        <v>0</v>
      </c>
      <c r="AD69" s="33" t="str">
        <f t="shared" si="5"/>
        <v/>
      </c>
      <c r="AE69" s="27">
        <v>0</v>
      </c>
      <c r="AF69" s="27">
        <v>0</v>
      </c>
      <c r="AG69" s="34" t="str">
        <f t="shared" si="6"/>
        <v/>
      </c>
      <c r="AH69" s="27"/>
      <c r="AI69" s="27"/>
      <c r="AJ69" s="22"/>
      <c r="AM69" s="2">
        <v>61</v>
      </c>
      <c r="AN69" s="2" t="str">
        <f t="shared" si="7"/>
        <v/>
      </c>
      <c r="AO69" s="2" t="str">
        <f>IF(F69="","",VLOOKUP(F69,基礎データ!H:I,2,FALSE))</f>
        <v/>
      </c>
      <c r="AP69" s="2" t="str">
        <f t="shared" si="8"/>
        <v/>
      </c>
      <c r="AQ69" s="2" t="str">
        <f>IF($E69="","",VLOOKUP($E69,基礎データ!$E:$F,2,FALSE))</f>
        <v/>
      </c>
      <c r="AR69" s="2" t="str">
        <f t="shared" si="9"/>
        <v/>
      </c>
      <c r="AS69" s="2" t="str">
        <f t="shared" si="10"/>
        <v/>
      </c>
      <c r="AT69" s="2" t="str">
        <f>IF(G69="","",VLOOKUP(G69,所属データ!C:G,2,FALSE))</f>
        <v/>
      </c>
      <c r="AU69" s="2" t="str">
        <f>IF(I69="","",VLOOKUP(I69,基礎データ!K:L,2,FALSE))</f>
        <v/>
      </c>
      <c r="AV69" s="2" t="str">
        <f t="shared" si="11"/>
        <v/>
      </c>
      <c r="AW69" s="2" t="str">
        <f>IF(R69="","",VLOOKUP(R69,基礎データ!K:L,2,FALSE))</f>
        <v/>
      </c>
      <c r="AX69" s="2" t="str">
        <f t="shared" si="12"/>
        <v/>
      </c>
      <c r="AY69" s="2" t="str">
        <f>IF(AA69="","",VLOOKUP(AA69,基礎データ!K:L,2,FALSE))</f>
        <v/>
      </c>
      <c r="AZ69" s="2" t="str">
        <f t="shared" si="13"/>
        <v/>
      </c>
      <c r="BA69" s="2" t="str">
        <f>IF(AV69="","",VLOOKUP(LEFT(AV69,6),競技データ!$C$2:$C$300,1,FALSE))</f>
        <v/>
      </c>
      <c r="BB69" s="2" t="str">
        <f>IF(AX69="","",VLOOKUP(LEFT(AX69,6),競技データ!$C$2:$C$300,1,FALSE))</f>
        <v/>
      </c>
      <c r="BC69" s="2" t="str">
        <f>IF(AZ69="","",VLOOKUP(LEFT(AZ69,6),競技データ!$C$2:$C$300,1,FALSE))</f>
        <v/>
      </c>
      <c r="BD69" s="2" t="b">
        <f t="shared" si="14"/>
        <v>0</v>
      </c>
      <c r="BE69" s="2" t="b">
        <f t="shared" si="15"/>
        <v>0</v>
      </c>
      <c r="BF69" s="2" t="b">
        <f t="shared" si="15"/>
        <v>0</v>
      </c>
      <c r="BG69" s="2">
        <f t="shared" si="16"/>
        <v>0</v>
      </c>
      <c r="BH69" s="2" t="str">
        <f t="shared" si="17"/>
        <v/>
      </c>
    </row>
    <row r="70" spans="2:60" x14ac:dyDescent="0.2">
      <c r="B70" s="23">
        <v>62</v>
      </c>
      <c r="C70" s="27"/>
      <c r="D70" s="27"/>
      <c r="E70" s="24"/>
      <c r="F70" s="24"/>
      <c r="G70" s="22" t="str">
        <f>IF(C70="","",VLOOKUP($D$4,所属データ!$E:$H,4,FALSE))</f>
        <v/>
      </c>
      <c r="H70" s="16" t="str">
        <f>IF(G70="","",VLOOKUP(G70,所属データ!$C:$G,4,0))</f>
        <v/>
      </c>
      <c r="I70" s="27"/>
      <c r="J70" s="27">
        <v>0</v>
      </c>
      <c r="K70" s="27">
        <v>0</v>
      </c>
      <c r="L70" s="33" t="str">
        <f t="shared" si="3"/>
        <v/>
      </c>
      <c r="M70" s="27">
        <v>0</v>
      </c>
      <c r="N70" s="27">
        <v>0</v>
      </c>
      <c r="O70" s="34" t="str">
        <f t="shared" si="4"/>
        <v/>
      </c>
      <c r="P70" s="27"/>
      <c r="Q70" s="27"/>
      <c r="R70" s="27"/>
      <c r="S70" s="27">
        <v>0</v>
      </c>
      <c r="T70" s="27">
        <v>0</v>
      </c>
      <c r="U70" s="33" t="str">
        <f t="shared" si="1"/>
        <v/>
      </c>
      <c r="V70" s="27">
        <v>0</v>
      </c>
      <c r="W70" s="27">
        <v>0</v>
      </c>
      <c r="X70" s="34" t="str">
        <f t="shared" si="2"/>
        <v/>
      </c>
      <c r="Y70" s="27"/>
      <c r="Z70" s="27"/>
      <c r="AA70" s="27"/>
      <c r="AB70" s="27">
        <v>0</v>
      </c>
      <c r="AC70" s="27">
        <v>0</v>
      </c>
      <c r="AD70" s="33" t="str">
        <f t="shared" si="5"/>
        <v/>
      </c>
      <c r="AE70" s="27">
        <v>0</v>
      </c>
      <c r="AF70" s="27">
        <v>0</v>
      </c>
      <c r="AG70" s="34" t="str">
        <f t="shared" si="6"/>
        <v/>
      </c>
      <c r="AH70" s="27"/>
      <c r="AI70" s="27"/>
      <c r="AJ70" s="22"/>
      <c r="AM70" s="2">
        <v>62</v>
      </c>
      <c r="AN70" s="2" t="str">
        <f t="shared" si="7"/>
        <v/>
      </c>
      <c r="AO70" s="2" t="str">
        <f>IF(F70="","",VLOOKUP(F70,基礎データ!H:I,2,FALSE))</f>
        <v/>
      </c>
      <c r="AP70" s="2" t="str">
        <f t="shared" si="8"/>
        <v/>
      </c>
      <c r="AQ70" s="2" t="str">
        <f>IF($E70="","",VLOOKUP($E70,基礎データ!$E:$F,2,FALSE))</f>
        <v/>
      </c>
      <c r="AR70" s="2" t="str">
        <f t="shared" si="9"/>
        <v/>
      </c>
      <c r="AS70" s="2" t="str">
        <f t="shared" si="10"/>
        <v/>
      </c>
      <c r="AT70" s="2" t="str">
        <f>IF(G70="","",VLOOKUP(G70,所属データ!C:G,2,FALSE))</f>
        <v/>
      </c>
      <c r="AU70" s="2" t="str">
        <f>IF(I70="","",VLOOKUP(I70,基礎データ!K:L,2,FALSE))</f>
        <v/>
      </c>
      <c r="AV70" s="2" t="str">
        <f t="shared" si="11"/>
        <v/>
      </c>
      <c r="AW70" s="2" t="str">
        <f>IF(R70="","",VLOOKUP(R70,基礎データ!K:L,2,FALSE))</f>
        <v/>
      </c>
      <c r="AX70" s="2" t="str">
        <f t="shared" si="12"/>
        <v/>
      </c>
      <c r="AY70" s="2" t="str">
        <f>IF(AA70="","",VLOOKUP(AA70,基礎データ!K:L,2,FALSE))</f>
        <v/>
      </c>
      <c r="AZ70" s="2" t="str">
        <f t="shared" si="13"/>
        <v/>
      </c>
      <c r="BA70" s="2" t="str">
        <f>IF(AV70="","",VLOOKUP(LEFT(AV70,6),競技データ!$C$2:$C$300,1,FALSE))</f>
        <v/>
      </c>
      <c r="BB70" s="2" t="str">
        <f>IF(AX70="","",VLOOKUP(LEFT(AX70,6),競技データ!$C$2:$C$300,1,FALSE))</f>
        <v/>
      </c>
      <c r="BC70" s="2" t="str">
        <f>IF(AZ70="","",VLOOKUP(LEFT(AZ70,6),競技データ!$C$2:$C$300,1,FALSE))</f>
        <v/>
      </c>
      <c r="BD70" s="2" t="b">
        <f t="shared" si="14"/>
        <v>0</v>
      </c>
      <c r="BE70" s="2" t="b">
        <f t="shared" si="15"/>
        <v>0</v>
      </c>
      <c r="BF70" s="2" t="b">
        <f t="shared" si="15"/>
        <v>0</v>
      </c>
      <c r="BG70" s="2">
        <f t="shared" si="16"/>
        <v>0</v>
      </c>
      <c r="BH70" s="2" t="str">
        <f t="shared" si="17"/>
        <v/>
      </c>
    </row>
    <row r="71" spans="2:60" x14ac:dyDescent="0.2">
      <c r="B71" s="23">
        <v>63</v>
      </c>
      <c r="C71" s="27"/>
      <c r="D71" s="27"/>
      <c r="E71" s="24"/>
      <c r="F71" s="24"/>
      <c r="G71" s="22" t="str">
        <f>IF(C71="","",VLOOKUP($D$4,所属データ!$E:$H,4,FALSE))</f>
        <v/>
      </c>
      <c r="H71" s="16" t="str">
        <f>IF(G71="","",VLOOKUP(G71,所属データ!$C:$G,4,0))</f>
        <v/>
      </c>
      <c r="I71" s="27"/>
      <c r="J71" s="27">
        <v>0</v>
      </c>
      <c r="K71" s="27">
        <v>0</v>
      </c>
      <c r="L71" s="33" t="str">
        <f t="shared" si="3"/>
        <v/>
      </c>
      <c r="M71" s="27">
        <v>0</v>
      </c>
      <c r="N71" s="27">
        <v>0</v>
      </c>
      <c r="O71" s="34" t="str">
        <f t="shared" si="4"/>
        <v/>
      </c>
      <c r="P71" s="27"/>
      <c r="Q71" s="27"/>
      <c r="R71" s="27"/>
      <c r="S71" s="27">
        <v>0</v>
      </c>
      <c r="T71" s="27">
        <v>0</v>
      </c>
      <c r="U71" s="33" t="str">
        <f t="shared" si="1"/>
        <v/>
      </c>
      <c r="V71" s="27">
        <v>0</v>
      </c>
      <c r="W71" s="27">
        <v>0</v>
      </c>
      <c r="X71" s="34" t="str">
        <f t="shared" si="2"/>
        <v/>
      </c>
      <c r="Y71" s="27"/>
      <c r="Z71" s="27"/>
      <c r="AA71" s="27"/>
      <c r="AB71" s="27">
        <v>0</v>
      </c>
      <c r="AC71" s="27">
        <v>0</v>
      </c>
      <c r="AD71" s="33" t="str">
        <f t="shared" si="5"/>
        <v/>
      </c>
      <c r="AE71" s="27">
        <v>0</v>
      </c>
      <c r="AF71" s="27">
        <v>0</v>
      </c>
      <c r="AG71" s="34" t="str">
        <f t="shared" si="6"/>
        <v/>
      </c>
      <c r="AH71" s="27"/>
      <c r="AI71" s="27"/>
      <c r="AJ71" s="22"/>
      <c r="AM71" s="2">
        <v>63</v>
      </c>
      <c r="AN71" s="2" t="str">
        <f t="shared" si="7"/>
        <v/>
      </c>
      <c r="AO71" s="2" t="str">
        <f>IF(F71="","",VLOOKUP(F71,基礎データ!H:I,2,FALSE))</f>
        <v/>
      </c>
      <c r="AP71" s="2" t="str">
        <f t="shared" si="8"/>
        <v/>
      </c>
      <c r="AQ71" s="2" t="str">
        <f>IF($E71="","",VLOOKUP($E71,基礎データ!$E:$F,2,FALSE))</f>
        <v/>
      </c>
      <c r="AR71" s="2" t="str">
        <f t="shared" si="9"/>
        <v/>
      </c>
      <c r="AS71" s="2" t="str">
        <f t="shared" si="10"/>
        <v/>
      </c>
      <c r="AT71" s="2" t="str">
        <f>IF(G71="","",VLOOKUP(G71,所属データ!C:G,2,FALSE))</f>
        <v/>
      </c>
      <c r="AU71" s="2" t="str">
        <f>IF(I71="","",VLOOKUP(I71,基礎データ!K:L,2,FALSE))</f>
        <v/>
      </c>
      <c r="AV71" s="2" t="str">
        <f t="shared" si="11"/>
        <v/>
      </c>
      <c r="AW71" s="2" t="str">
        <f>IF(R71="","",VLOOKUP(R71,基礎データ!K:L,2,FALSE))</f>
        <v/>
      </c>
      <c r="AX71" s="2" t="str">
        <f t="shared" si="12"/>
        <v/>
      </c>
      <c r="AY71" s="2" t="str">
        <f>IF(AA71="","",VLOOKUP(AA71,基礎データ!K:L,2,FALSE))</f>
        <v/>
      </c>
      <c r="AZ71" s="2" t="str">
        <f t="shared" si="13"/>
        <v/>
      </c>
      <c r="BA71" s="2" t="str">
        <f>IF(AV71="","",VLOOKUP(LEFT(AV71,6),競技データ!$C$2:$C$300,1,FALSE))</f>
        <v/>
      </c>
      <c r="BB71" s="2" t="str">
        <f>IF(AX71="","",VLOOKUP(LEFT(AX71,6),競技データ!$C$2:$C$300,1,FALSE))</f>
        <v/>
      </c>
      <c r="BC71" s="2" t="str">
        <f>IF(AZ71="","",VLOOKUP(LEFT(AZ71,6),競技データ!$C$2:$C$300,1,FALSE))</f>
        <v/>
      </c>
      <c r="BD71" s="2" t="b">
        <f t="shared" si="14"/>
        <v>0</v>
      </c>
      <c r="BE71" s="2" t="b">
        <f t="shared" si="15"/>
        <v>0</v>
      </c>
      <c r="BF71" s="2" t="b">
        <f t="shared" si="15"/>
        <v>0</v>
      </c>
      <c r="BG71" s="2">
        <f t="shared" si="16"/>
        <v>0</v>
      </c>
      <c r="BH71" s="2" t="str">
        <f t="shared" si="17"/>
        <v/>
      </c>
    </row>
    <row r="72" spans="2:60" x14ac:dyDescent="0.2">
      <c r="B72" s="23">
        <v>64</v>
      </c>
      <c r="C72" s="27"/>
      <c r="D72" s="27"/>
      <c r="E72" s="24"/>
      <c r="F72" s="24"/>
      <c r="G72" s="22" t="str">
        <f>IF(C72="","",VLOOKUP($D$4,所属データ!$E:$H,4,FALSE))</f>
        <v/>
      </c>
      <c r="H72" s="16" t="str">
        <f>IF(G72="","",VLOOKUP(G72,所属データ!$C:$G,4,0))</f>
        <v/>
      </c>
      <c r="I72" s="27"/>
      <c r="J72" s="27">
        <v>0</v>
      </c>
      <c r="K72" s="27">
        <v>0</v>
      </c>
      <c r="L72" s="33" t="str">
        <f t="shared" si="3"/>
        <v/>
      </c>
      <c r="M72" s="27">
        <v>0</v>
      </c>
      <c r="N72" s="27">
        <v>0</v>
      </c>
      <c r="O72" s="34" t="str">
        <f t="shared" si="4"/>
        <v/>
      </c>
      <c r="P72" s="27"/>
      <c r="Q72" s="27"/>
      <c r="R72" s="27"/>
      <c r="S72" s="27">
        <v>0</v>
      </c>
      <c r="T72" s="27">
        <v>0</v>
      </c>
      <c r="U72" s="33" t="str">
        <f t="shared" si="1"/>
        <v/>
      </c>
      <c r="V72" s="27">
        <v>0</v>
      </c>
      <c r="W72" s="27">
        <v>0</v>
      </c>
      <c r="X72" s="34" t="str">
        <f t="shared" si="2"/>
        <v/>
      </c>
      <c r="Y72" s="27"/>
      <c r="Z72" s="27"/>
      <c r="AA72" s="27"/>
      <c r="AB72" s="27">
        <v>0</v>
      </c>
      <c r="AC72" s="27">
        <v>0</v>
      </c>
      <c r="AD72" s="33" t="str">
        <f t="shared" si="5"/>
        <v/>
      </c>
      <c r="AE72" s="27">
        <v>0</v>
      </c>
      <c r="AF72" s="27">
        <v>0</v>
      </c>
      <c r="AG72" s="34" t="str">
        <f t="shared" si="6"/>
        <v/>
      </c>
      <c r="AH72" s="27"/>
      <c r="AI72" s="27"/>
      <c r="AJ72" s="22"/>
      <c r="AM72" s="2">
        <v>64</v>
      </c>
      <c r="AN72" s="2" t="str">
        <f t="shared" si="7"/>
        <v/>
      </c>
      <c r="AO72" s="2" t="str">
        <f>IF(F72="","",VLOOKUP(F72,基礎データ!H:I,2,FALSE))</f>
        <v/>
      </c>
      <c r="AP72" s="2" t="str">
        <f t="shared" si="8"/>
        <v/>
      </c>
      <c r="AQ72" s="2" t="str">
        <f>IF($E72="","",VLOOKUP($E72,基礎データ!$E:$F,2,FALSE))</f>
        <v/>
      </c>
      <c r="AR72" s="2" t="str">
        <f t="shared" si="9"/>
        <v/>
      </c>
      <c r="AS72" s="2" t="str">
        <f t="shared" si="10"/>
        <v/>
      </c>
      <c r="AT72" s="2" t="str">
        <f>IF(G72="","",VLOOKUP(G72,所属データ!C:G,2,FALSE))</f>
        <v/>
      </c>
      <c r="AU72" s="2" t="str">
        <f>IF(I72="","",VLOOKUP(I72,基礎データ!K:L,2,FALSE))</f>
        <v/>
      </c>
      <c r="AV72" s="2" t="str">
        <f t="shared" si="11"/>
        <v/>
      </c>
      <c r="AW72" s="2" t="str">
        <f>IF(R72="","",VLOOKUP(R72,基礎データ!K:L,2,FALSE))</f>
        <v/>
      </c>
      <c r="AX72" s="2" t="str">
        <f t="shared" si="12"/>
        <v/>
      </c>
      <c r="AY72" s="2" t="str">
        <f>IF(AA72="","",VLOOKUP(AA72,基礎データ!K:L,2,FALSE))</f>
        <v/>
      </c>
      <c r="AZ72" s="2" t="str">
        <f t="shared" si="13"/>
        <v/>
      </c>
      <c r="BA72" s="2" t="str">
        <f>IF(AV72="","",VLOOKUP(LEFT(AV72,6),競技データ!$C$2:$C$300,1,FALSE))</f>
        <v/>
      </c>
      <c r="BB72" s="2" t="str">
        <f>IF(AX72="","",VLOOKUP(LEFT(AX72,6),競技データ!$C$2:$C$300,1,FALSE))</f>
        <v/>
      </c>
      <c r="BC72" s="2" t="str">
        <f>IF(AZ72="","",VLOOKUP(LEFT(AZ72,6),競技データ!$C$2:$C$300,1,FALSE))</f>
        <v/>
      </c>
      <c r="BD72" s="2" t="b">
        <f t="shared" si="14"/>
        <v>0</v>
      </c>
      <c r="BE72" s="2" t="b">
        <f t="shared" si="15"/>
        <v>0</v>
      </c>
      <c r="BF72" s="2" t="b">
        <f t="shared" si="15"/>
        <v>0</v>
      </c>
      <c r="BG72" s="2">
        <f t="shared" si="16"/>
        <v>0</v>
      </c>
      <c r="BH72" s="2" t="str">
        <f t="shared" si="17"/>
        <v/>
      </c>
    </row>
    <row r="73" spans="2:60" x14ac:dyDescent="0.2">
      <c r="B73" s="23">
        <v>65</v>
      </c>
      <c r="C73" s="27"/>
      <c r="D73" s="27"/>
      <c r="E73" s="24"/>
      <c r="F73" s="24"/>
      <c r="G73" s="22" t="str">
        <f>IF(C73="","",VLOOKUP($D$4,所属データ!$E:$H,4,FALSE))</f>
        <v/>
      </c>
      <c r="H73" s="16" t="str">
        <f>IF(G73="","",VLOOKUP(G73,所属データ!$C:$G,4,0))</f>
        <v/>
      </c>
      <c r="I73" s="27"/>
      <c r="J73" s="27">
        <v>0</v>
      </c>
      <c r="K73" s="27">
        <v>0</v>
      </c>
      <c r="L73" s="33" t="str">
        <f t="shared" si="3"/>
        <v/>
      </c>
      <c r="M73" s="27">
        <v>0</v>
      </c>
      <c r="N73" s="27">
        <v>0</v>
      </c>
      <c r="O73" s="34" t="str">
        <f t="shared" si="4"/>
        <v/>
      </c>
      <c r="P73" s="27"/>
      <c r="Q73" s="27"/>
      <c r="R73" s="27"/>
      <c r="S73" s="27">
        <v>0</v>
      </c>
      <c r="T73" s="27">
        <v>0</v>
      </c>
      <c r="U73" s="33" t="str">
        <f t="shared" ref="U73:U108" si="18">IF(R73="","",IF(R73="走幅跳","ｍ",IF(R73="立幅跳","ｍ","分")))</f>
        <v/>
      </c>
      <c r="V73" s="27">
        <v>0</v>
      </c>
      <c r="W73" s="27">
        <v>0</v>
      </c>
      <c r="X73" s="34" t="str">
        <f t="shared" ref="X73:X108" si="19">IF(R73="","",IF(R73="走幅跳","cm",IF(R73="立幅跳","cm","秒")))</f>
        <v/>
      </c>
      <c r="Y73" s="27"/>
      <c r="Z73" s="27"/>
      <c r="AA73" s="27"/>
      <c r="AB73" s="27">
        <v>0</v>
      </c>
      <c r="AC73" s="27">
        <v>0</v>
      </c>
      <c r="AD73" s="33" t="str">
        <f t="shared" si="5"/>
        <v/>
      </c>
      <c r="AE73" s="27">
        <v>0</v>
      </c>
      <c r="AF73" s="27">
        <v>0</v>
      </c>
      <c r="AG73" s="34" t="str">
        <f t="shared" si="6"/>
        <v/>
      </c>
      <c r="AH73" s="27"/>
      <c r="AI73" s="27"/>
      <c r="AJ73" s="22"/>
      <c r="AM73" s="2">
        <v>65</v>
      </c>
      <c r="AN73" s="2" t="str">
        <f t="shared" si="7"/>
        <v/>
      </c>
      <c r="AO73" s="2" t="str">
        <f>IF(F73="","",VLOOKUP(F73,基礎データ!H:I,2,FALSE))</f>
        <v/>
      </c>
      <c r="AP73" s="2" t="str">
        <f t="shared" si="8"/>
        <v/>
      </c>
      <c r="AQ73" s="2" t="str">
        <f>IF($E73="","",VLOOKUP($E73,基礎データ!$E:$F,2,FALSE))</f>
        <v/>
      </c>
      <c r="AR73" s="2" t="str">
        <f t="shared" si="9"/>
        <v/>
      </c>
      <c r="AS73" s="2" t="str">
        <f t="shared" si="10"/>
        <v/>
      </c>
      <c r="AT73" s="2" t="str">
        <f>IF(G73="","",VLOOKUP(G73,所属データ!C:G,2,FALSE))</f>
        <v/>
      </c>
      <c r="AU73" s="2" t="str">
        <f>IF(I73="","",VLOOKUP(I73,基礎データ!K:L,2,FALSE))</f>
        <v/>
      </c>
      <c r="AV73" s="2" t="str">
        <f t="shared" si="11"/>
        <v/>
      </c>
      <c r="AW73" s="2" t="str">
        <f>IF(R73="","",VLOOKUP(R73,基礎データ!K:L,2,FALSE))</f>
        <v/>
      </c>
      <c r="AX73" s="2" t="str">
        <f t="shared" si="12"/>
        <v/>
      </c>
      <c r="AY73" s="2" t="str">
        <f>IF(AA73="","",VLOOKUP(AA73,基礎データ!K:L,2,FALSE))</f>
        <v/>
      </c>
      <c r="AZ73" s="2" t="str">
        <f t="shared" si="13"/>
        <v/>
      </c>
      <c r="BA73" s="2" t="str">
        <f>IF(AV73="","",VLOOKUP(LEFT(AV73,6),競技データ!$C$2:$C$300,1,FALSE))</f>
        <v/>
      </c>
      <c r="BB73" s="2" t="str">
        <f>IF(AX73="","",VLOOKUP(LEFT(AX73,6),競技データ!$C$2:$C$300,1,FALSE))</f>
        <v/>
      </c>
      <c r="BC73" s="2" t="str">
        <f>IF(AZ73="","",VLOOKUP(LEFT(AZ73,6),競技データ!$C$2:$C$300,1,FALSE))</f>
        <v/>
      </c>
      <c r="BD73" s="2" t="b">
        <f t="shared" si="14"/>
        <v>0</v>
      </c>
      <c r="BE73" s="2" t="b">
        <f t="shared" si="15"/>
        <v>0</v>
      </c>
      <c r="BF73" s="2" t="b">
        <f t="shared" si="15"/>
        <v>0</v>
      </c>
      <c r="BG73" s="2">
        <f t="shared" si="16"/>
        <v>0</v>
      </c>
      <c r="BH73" s="2" t="str">
        <f t="shared" si="17"/>
        <v/>
      </c>
    </row>
    <row r="74" spans="2:60" x14ac:dyDescent="0.2">
      <c r="B74" s="23">
        <v>66</v>
      </c>
      <c r="C74" s="27"/>
      <c r="D74" s="27"/>
      <c r="E74" s="24"/>
      <c r="F74" s="24"/>
      <c r="G74" s="22" t="str">
        <f>IF(C74="","",VLOOKUP($D$4,所属データ!$E:$H,4,FALSE))</f>
        <v/>
      </c>
      <c r="H74" s="16" t="str">
        <f>IF(G74="","",VLOOKUP(G74,所属データ!$C:$G,4,0))</f>
        <v/>
      </c>
      <c r="I74" s="27"/>
      <c r="J74" s="27">
        <v>0</v>
      </c>
      <c r="K74" s="27">
        <v>0</v>
      </c>
      <c r="L74" s="33" t="str">
        <f t="shared" ref="L74:L108" si="20">IF(I74="","",IF(I74="走幅跳","ｍ",IF(I74="立幅跳","ｍ","分")))</f>
        <v/>
      </c>
      <c r="M74" s="27">
        <v>0</v>
      </c>
      <c r="N74" s="27">
        <v>0</v>
      </c>
      <c r="O74" s="34" t="str">
        <f t="shared" ref="O74:O108" si="21">IF(I74="","",IF(I74="走幅跳","cm",IF(I74="立幅跳","cm","秒")))</f>
        <v/>
      </c>
      <c r="P74" s="27"/>
      <c r="Q74" s="27"/>
      <c r="R74" s="27"/>
      <c r="S74" s="27">
        <v>0</v>
      </c>
      <c r="T74" s="27">
        <v>0</v>
      </c>
      <c r="U74" s="33" t="str">
        <f t="shared" si="18"/>
        <v/>
      </c>
      <c r="V74" s="27">
        <v>0</v>
      </c>
      <c r="W74" s="27">
        <v>0</v>
      </c>
      <c r="X74" s="34" t="str">
        <f t="shared" si="19"/>
        <v/>
      </c>
      <c r="Y74" s="27"/>
      <c r="Z74" s="27"/>
      <c r="AA74" s="27"/>
      <c r="AB74" s="27">
        <v>0</v>
      </c>
      <c r="AC74" s="27">
        <v>0</v>
      </c>
      <c r="AD74" s="33" t="str">
        <f t="shared" ref="AD74:AD108" si="22">IF(AA74="","",IF(AA74="走幅跳","ｍ",IF(AA74="立幅跳","ｍ","分")))</f>
        <v/>
      </c>
      <c r="AE74" s="27">
        <v>0</v>
      </c>
      <c r="AF74" s="27">
        <v>0</v>
      </c>
      <c r="AG74" s="34" t="str">
        <f t="shared" ref="AG74:AG108" si="23">IF(AA74="","",IF(AA74="走幅跳","cm",IF(AA74="立幅跳","cm","秒")))</f>
        <v/>
      </c>
      <c r="AH74" s="27"/>
      <c r="AI74" s="27"/>
      <c r="AJ74" s="22"/>
      <c r="AM74" s="2">
        <v>66</v>
      </c>
      <c r="AN74" s="2" t="str">
        <f t="shared" ref="AN74:AN108" si="24">IF(C74="","",$AN$7+B74)</f>
        <v/>
      </c>
      <c r="AO74" s="2" t="str">
        <f>IF(F74="","",VLOOKUP(F74,基礎データ!H:I,2,FALSE))</f>
        <v/>
      </c>
      <c r="AP74" s="2" t="str">
        <f t="shared" ref="AP74:AP108" si="25">IF(C74="","",AO74*100000000+AN74)</f>
        <v/>
      </c>
      <c r="AQ74" s="2" t="str">
        <f>IF($E74="","",VLOOKUP($E74,基礎データ!$E:$F,2,FALSE))</f>
        <v/>
      </c>
      <c r="AR74" s="2" t="str">
        <f t="shared" ref="AR74:AR108" si="26">IF(C74="","",C74&amp;"("&amp;E74&amp;")")</f>
        <v/>
      </c>
      <c r="AS74" s="2" t="str">
        <f t="shared" ref="AS74:AS108" si="27">IF(C74="","",$AN$6)</f>
        <v/>
      </c>
      <c r="AT74" s="2" t="str">
        <f>IF(G74="","",VLOOKUP(G74,所属データ!C:G,2,FALSE))</f>
        <v/>
      </c>
      <c r="AU74" s="2" t="str">
        <f>IF(I74="","",VLOOKUP(I74,基礎データ!K:L,2,FALSE))</f>
        <v/>
      </c>
      <c r="AV74" s="2" t="str">
        <f t="shared" ref="AV74:AV108" si="28">IF(AU74="","",IF(AU74="R215",AU74&amp;"00"&amp;" 0"&amp;J74&amp;K74&amp;M74&amp;N74&amp;P74&amp;Q74,IF(AU74="R220",AU74&amp;"00"&amp;" 0"&amp;J74&amp;K74&amp;M74&amp;N74&amp;P74&amp;Q74,IF(AU74="R601",AU74&amp;"00"&amp;" 0"&amp;J74&amp;K74&amp;M74&amp;N74&amp;P74&amp;Q74,AU74&amp;AQ74&amp;" 0"&amp;J74&amp;K74&amp;M74&amp;N74&amp;P74&amp;Q74))))</f>
        <v/>
      </c>
      <c r="AW74" s="2" t="str">
        <f>IF(R74="","",VLOOKUP(R74,基礎データ!K:L,2,FALSE))</f>
        <v/>
      </c>
      <c r="AX74" s="2" t="str">
        <f t="shared" ref="AX74:AX108" si="29">IF(AW74="","",IF(AW74="R215",AW74&amp;"00"&amp;" 0"&amp;$S74&amp;$T74&amp;$V74&amp;$W74&amp;$Y74&amp;$Z74,IF(AW74="R220",AW74&amp;"00"&amp;" 0"&amp;$S74&amp;$T74&amp;$V74&amp;$W74&amp;$Y74&amp;$Z74,IF(AW74="R601",AW74&amp;"00"&amp;" 0"&amp;$S74&amp;$T74&amp;$V74&amp;$W74&amp;$Y74&amp;$Z74,AW74&amp;$AQ74&amp;" 0"&amp;$S74&amp;$T74&amp;$V74&amp;$W74&amp;$Y74&amp;$Z74))))</f>
        <v/>
      </c>
      <c r="AY74" s="2" t="str">
        <f>IF(AA74="","",VLOOKUP(AA74,基礎データ!K:L,2,FALSE))</f>
        <v/>
      </c>
      <c r="AZ74" s="2" t="str">
        <f t="shared" ref="AZ74:AZ108" si="30">IF(AY74="","",IF(AY74="R215",AY74&amp;"00"&amp;" 0"&amp;AB74&amp;AC74&amp;AE74&amp;AF74&amp;AH74&amp;AI74,IF(AY74="R220",AY74&amp;"00"&amp;" 0"&amp;AB74&amp;AC74&amp;AE74&amp;AF74&amp;AH74&amp;AI74,IF(AY74="R601",AY74&amp;"00"&amp;" 0"&amp;AB74&amp;AC74&amp;AE74&amp;AF74&amp;AH74&amp;AI74,AY74&amp;AQ74&amp;" 0"&amp;AB74&amp;AC74&amp;AE74&amp;AF74&amp;AH74&amp;AI74))))</f>
        <v/>
      </c>
      <c r="BA74" s="2" t="str">
        <f>IF(AV74="","",VLOOKUP(LEFT(AV74,6),競技データ!$C$2:$C$300,1,FALSE))</f>
        <v/>
      </c>
      <c r="BB74" s="2" t="str">
        <f>IF(AX74="","",VLOOKUP(LEFT(AX74,6),競技データ!$C$2:$C$300,1,FALSE))</f>
        <v/>
      </c>
      <c r="BC74" s="2" t="str">
        <f>IF(AZ74="","",VLOOKUP(LEFT(AZ74,6),競技データ!$C$2:$C$300,1,FALSE))</f>
        <v/>
      </c>
      <c r="BD74" s="2" t="b">
        <f t="shared" ref="BD74:BD108" si="31">ISERROR(BA74)</f>
        <v>0</v>
      </c>
      <c r="BE74" s="2" t="b">
        <f t="shared" ref="BE74:BF108" si="32">ISERROR(BB74)</f>
        <v>0</v>
      </c>
      <c r="BF74" s="2" t="b">
        <f t="shared" si="32"/>
        <v>0</v>
      </c>
      <c r="BG74" s="2">
        <f t="shared" ref="BG74:BG108" si="33">COUNTIF(BD74:BF74,"true")</f>
        <v>0</v>
      </c>
      <c r="BH74" s="2" t="str">
        <f t="shared" ref="BH74:BH108" si="34">IF(AJ74="１００ｍ","R025"&amp;AQ74,IF(AJ74="３００ｍ","R026"&amp;AQ74,IF(AJ74="５００ｍ","R027"&amp;AQ74,"")))</f>
        <v/>
      </c>
    </row>
    <row r="75" spans="2:60" x14ac:dyDescent="0.2">
      <c r="B75" s="23">
        <v>67</v>
      </c>
      <c r="C75" s="27"/>
      <c r="D75" s="27"/>
      <c r="E75" s="24"/>
      <c r="F75" s="24"/>
      <c r="G75" s="22" t="str">
        <f>IF(C75="","",VLOOKUP($D$4,所属データ!$E:$H,4,FALSE))</f>
        <v/>
      </c>
      <c r="H75" s="16" t="str">
        <f>IF(G75="","",VLOOKUP(G75,所属データ!$C:$G,4,0))</f>
        <v/>
      </c>
      <c r="I75" s="27"/>
      <c r="J75" s="27">
        <v>0</v>
      </c>
      <c r="K75" s="27">
        <v>0</v>
      </c>
      <c r="L75" s="33" t="str">
        <f t="shared" si="20"/>
        <v/>
      </c>
      <c r="M75" s="27">
        <v>0</v>
      </c>
      <c r="N75" s="27">
        <v>0</v>
      </c>
      <c r="O75" s="34" t="str">
        <f t="shared" si="21"/>
        <v/>
      </c>
      <c r="P75" s="27"/>
      <c r="Q75" s="27"/>
      <c r="R75" s="27"/>
      <c r="S75" s="27">
        <v>0</v>
      </c>
      <c r="T75" s="27">
        <v>0</v>
      </c>
      <c r="U75" s="33" t="str">
        <f t="shared" si="18"/>
        <v/>
      </c>
      <c r="V75" s="27">
        <v>0</v>
      </c>
      <c r="W75" s="27">
        <v>0</v>
      </c>
      <c r="X75" s="34" t="str">
        <f t="shared" si="19"/>
        <v/>
      </c>
      <c r="Y75" s="27"/>
      <c r="Z75" s="27"/>
      <c r="AA75" s="27"/>
      <c r="AB75" s="27">
        <v>0</v>
      </c>
      <c r="AC75" s="27">
        <v>0</v>
      </c>
      <c r="AD75" s="33" t="str">
        <f t="shared" si="22"/>
        <v/>
      </c>
      <c r="AE75" s="27">
        <v>0</v>
      </c>
      <c r="AF75" s="27">
        <v>0</v>
      </c>
      <c r="AG75" s="34" t="str">
        <f t="shared" si="23"/>
        <v/>
      </c>
      <c r="AH75" s="27"/>
      <c r="AI75" s="27"/>
      <c r="AJ75" s="22"/>
      <c r="AM75" s="2">
        <v>67</v>
      </c>
      <c r="AN75" s="2" t="str">
        <f t="shared" si="24"/>
        <v/>
      </c>
      <c r="AO75" s="2" t="str">
        <f>IF(F75="","",VLOOKUP(F75,基礎データ!H:I,2,FALSE))</f>
        <v/>
      </c>
      <c r="AP75" s="2" t="str">
        <f t="shared" si="25"/>
        <v/>
      </c>
      <c r="AQ75" s="2" t="str">
        <f>IF($E75="","",VLOOKUP($E75,基礎データ!$E:$F,2,FALSE))</f>
        <v/>
      </c>
      <c r="AR75" s="2" t="str">
        <f t="shared" si="26"/>
        <v/>
      </c>
      <c r="AS75" s="2" t="str">
        <f t="shared" si="27"/>
        <v/>
      </c>
      <c r="AT75" s="2" t="str">
        <f>IF(G75="","",VLOOKUP(G75,所属データ!C:G,2,FALSE))</f>
        <v/>
      </c>
      <c r="AU75" s="2" t="str">
        <f>IF(I75="","",VLOOKUP(I75,基礎データ!K:L,2,FALSE))</f>
        <v/>
      </c>
      <c r="AV75" s="2" t="str">
        <f t="shared" si="28"/>
        <v/>
      </c>
      <c r="AW75" s="2" t="str">
        <f>IF(R75="","",VLOOKUP(R75,基礎データ!K:L,2,FALSE))</f>
        <v/>
      </c>
      <c r="AX75" s="2" t="str">
        <f t="shared" si="29"/>
        <v/>
      </c>
      <c r="AY75" s="2" t="str">
        <f>IF(AA75="","",VLOOKUP(AA75,基礎データ!K:L,2,FALSE))</f>
        <v/>
      </c>
      <c r="AZ75" s="2" t="str">
        <f t="shared" si="30"/>
        <v/>
      </c>
      <c r="BA75" s="2" t="str">
        <f>IF(AV75="","",VLOOKUP(LEFT(AV75,6),競技データ!$C$2:$C$300,1,FALSE))</f>
        <v/>
      </c>
      <c r="BB75" s="2" t="str">
        <f>IF(AX75="","",VLOOKUP(LEFT(AX75,6),競技データ!$C$2:$C$300,1,FALSE))</f>
        <v/>
      </c>
      <c r="BC75" s="2" t="str">
        <f>IF(AZ75="","",VLOOKUP(LEFT(AZ75,6),競技データ!$C$2:$C$300,1,FALSE))</f>
        <v/>
      </c>
      <c r="BD75" s="2" t="b">
        <f t="shared" si="31"/>
        <v>0</v>
      </c>
      <c r="BE75" s="2" t="b">
        <f t="shared" si="32"/>
        <v>0</v>
      </c>
      <c r="BF75" s="2" t="b">
        <f t="shared" si="32"/>
        <v>0</v>
      </c>
      <c r="BG75" s="2">
        <f t="shared" si="33"/>
        <v>0</v>
      </c>
      <c r="BH75" s="2" t="str">
        <f t="shared" si="34"/>
        <v/>
      </c>
    </row>
    <row r="76" spans="2:60" x14ac:dyDescent="0.2">
      <c r="B76" s="23">
        <v>68</v>
      </c>
      <c r="C76" s="27"/>
      <c r="D76" s="27"/>
      <c r="E76" s="24"/>
      <c r="F76" s="24"/>
      <c r="G76" s="22" t="str">
        <f>IF(C76="","",VLOOKUP($D$4,所属データ!$E:$H,4,FALSE))</f>
        <v/>
      </c>
      <c r="H76" s="16" t="str">
        <f>IF(G76="","",VLOOKUP(G76,所属データ!$C:$G,4,0))</f>
        <v/>
      </c>
      <c r="I76" s="27"/>
      <c r="J76" s="27">
        <v>0</v>
      </c>
      <c r="K76" s="27">
        <v>0</v>
      </c>
      <c r="L76" s="33" t="str">
        <f t="shared" si="20"/>
        <v/>
      </c>
      <c r="M76" s="27">
        <v>0</v>
      </c>
      <c r="N76" s="27">
        <v>0</v>
      </c>
      <c r="O76" s="34" t="str">
        <f t="shared" si="21"/>
        <v/>
      </c>
      <c r="P76" s="27"/>
      <c r="Q76" s="27"/>
      <c r="R76" s="27"/>
      <c r="S76" s="27">
        <v>0</v>
      </c>
      <c r="T76" s="27">
        <v>0</v>
      </c>
      <c r="U76" s="33" t="str">
        <f t="shared" si="18"/>
        <v/>
      </c>
      <c r="V76" s="27">
        <v>0</v>
      </c>
      <c r="W76" s="27">
        <v>0</v>
      </c>
      <c r="X76" s="34" t="str">
        <f t="shared" si="19"/>
        <v/>
      </c>
      <c r="Y76" s="27"/>
      <c r="Z76" s="27"/>
      <c r="AA76" s="27"/>
      <c r="AB76" s="27">
        <v>0</v>
      </c>
      <c r="AC76" s="27">
        <v>0</v>
      </c>
      <c r="AD76" s="33" t="str">
        <f t="shared" si="22"/>
        <v/>
      </c>
      <c r="AE76" s="27">
        <v>0</v>
      </c>
      <c r="AF76" s="27">
        <v>0</v>
      </c>
      <c r="AG76" s="34" t="str">
        <f t="shared" si="23"/>
        <v/>
      </c>
      <c r="AH76" s="27"/>
      <c r="AI76" s="27"/>
      <c r="AJ76" s="22"/>
      <c r="AM76" s="2">
        <v>68</v>
      </c>
      <c r="AN76" s="2" t="str">
        <f t="shared" si="24"/>
        <v/>
      </c>
      <c r="AO76" s="2" t="str">
        <f>IF(F76="","",VLOOKUP(F76,基礎データ!H:I,2,FALSE))</f>
        <v/>
      </c>
      <c r="AP76" s="2" t="str">
        <f t="shared" si="25"/>
        <v/>
      </c>
      <c r="AQ76" s="2" t="str">
        <f>IF($E76="","",VLOOKUP($E76,基礎データ!$E:$F,2,FALSE))</f>
        <v/>
      </c>
      <c r="AR76" s="2" t="str">
        <f t="shared" si="26"/>
        <v/>
      </c>
      <c r="AS76" s="2" t="str">
        <f t="shared" si="27"/>
        <v/>
      </c>
      <c r="AT76" s="2" t="str">
        <f>IF(G76="","",VLOOKUP(G76,所属データ!C:G,2,FALSE))</f>
        <v/>
      </c>
      <c r="AU76" s="2" t="str">
        <f>IF(I76="","",VLOOKUP(I76,基礎データ!K:L,2,FALSE))</f>
        <v/>
      </c>
      <c r="AV76" s="2" t="str">
        <f t="shared" si="28"/>
        <v/>
      </c>
      <c r="AW76" s="2" t="str">
        <f>IF(R76="","",VLOOKUP(R76,基礎データ!K:L,2,FALSE))</f>
        <v/>
      </c>
      <c r="AX76" s="2" t="str">
        <f t="shared" si="29"/>
        <v/>
      </c>
      <c r="AY76" s="2" t="str">
        <f>IF(AA76="","",VLOOKUP(AA76,基礎データ!K:L,2,FALSE))</f>
        <v/>
      </c>
      <c r="AZ76" s="2" t="str">
        <f t="shared" si="30"/>
        <v/>
      </c>
      <c r="BA76" s="2" t="str">
        <f>IF(AV76="","",VLOOKUP(LEFT(AV76,6),競技データ!$C$2:$C$300,1,FALSE))</f>
        <v/>
      </c>
      <c r="BB76" s="2" t="str">
        <f>IF(AX76="","",VLOOKUP(LEFT(AX76,6),競技データ!$C$2:$C$300,1,FALSE))</f>
        <v/>
      </c>
      <c r="BC76" s="2" t="str">
        <f>IF(AZ76="","",VLOOKUP(LEFT(AZ76,6),競技データ!$C$2:$C$300,1,FALSE))</f>
        <v/>
      </c>
      <c r="BD76" s="2" t="b">
        <f t="shared" si="31"/>
        <v>0</v>
      </c>
      <c r="BE76" s="2" t="b">
        <f t="shared" si="32"/>
        <v>0</v>
      </c>
      <c r="BF76" s="2" t="b">
        <f t="shared" si="32"/>
        <v>0</v>
      </c>
      <c r="BG76" s="2">
        <f t="shared" si="33"/>
        <v>0</v>
      </c>
      <c r="BH76" s="2" t="str">
        <f t="shared" si="34"/>
        <v/>
      </c>
    </row>
    <row r="77" spans="2:60" x14ac:dyDescent="0.2">
      <c r="B77" s="23">
        <v>69</v>
      </c>
      <c r="C77" s="27"/>
      <c r="D77" s="27"/>
      <c r="E77" s="24"/>
      <c r="F77" s="24"/>
      <c r="G77" s="22" t="str">
        <f>IF(C77="","",VLOOKUP($D$4,所属データ!$E:$H,4,FALSE))</f>
        <v/>
      </c>
      <c r="H77" s="16" t="str">
        <f>IF(G77="","",VLOOKUP(G77,所属データ!$C:$G,4,0))</f>
        <v/>
      </c>
      <c r="I77" s="27"/>
      <c r="J77" s="27">
        <v>0</v>
      </c>
      <c r="K77" s="27">
        <v>0</v>
      </c>
      <c r="L77" s="33" t="str">
        <f t="shared" si="20"/>
        <v/>
      </c>
      <c r="M77" s="27">
        <v>0</v>
      </c>
      <c r="N77" s="27">
        <v>0</v>
      </c>
      <c r="O77" s="34" t="str">
        <f t="shared" si="21"/>
        <v/>
      </c>
      <c r="P77" s="27"/>
      <c r="Q77" s="27"/>
      <c r="R77" s="27"/>
      <c r="S77" s="27">
        <v>0</v>
      </c>
      <c r="T77" s="27">
        <v>0</v>
      </c>
      <c r="U77" s="33" t="str">
        <f t="shared" si="18"/>
        <v/>
      </c>
      <c r="V77" s="27">
        <v>0</v>
      </c>
      <c r="W77" s="27">
        <v>0</v>
      </c>
      <c r="X77" s="34" t="str">
        <f t="shared" si="19"/>
        <v/>
      </c>
      <c r="Y77" s="27"/>
      <c r="Z77" s="27"/>
      <c r="AA77" s="27"/>
      <c r="AB77" s="27">
        <v>0</v>
      </c>
      <c r="AC77" s="27">
        <v>0</v>
      </c>
      <c r="AD77" s="33" t="str">
        <f t="shared" si="22"/>
        <v/>
      </c>
      <c r="AE77" s="27">
        <v>0</v>
      </c>
      <c r="AF77" s="27">
        <v>0</v>
      </c>
      <c r="AG77" s="34" t="str">
        <f t="shared" si="23"/>
        <v/>
      </c>
      <c r="AH77" s="27"/>
      <c r="AI77" s="27"/>
      <c r="AJ77" s="22"/>
      <c r="AM77" s="2">
        <v>69</v>
      </c>
      <c r="AN77" s="2" t="str">
        <f t="shared" si="24"/>
        <v/>
      </c>
      <c r="AO77" s="2" t="str">
        <f>IF(F77="","",VLOOKUP(F77,基礎データ!H:I,2,FALSE))</f>
        <v/>
      </c>
      <c r="AP77" s="2" t="str">
        <f t="shared" si="25"/>
        <v/>
      </c>
      <c r="AQ77" s="2" t="str">
        <f>IF($E77="","",VLOOKUP($E77,基礎データ!$E:$F,2,FALSE))</f>
        <v/>
      </c>
      <c r="AR77" s="2" t="str">
        <f t="shared" si="26"/>
        <v/>
      </c>
      <c r="AS77" s="2" t="str">
        <f t="shared" si="27"/>
        <v/>
      </c>
      <c r="AT77" s="2" t="str">
        <f>IF(G77="","",VLOOKUP(G77,所属データ!C:G,2,FALSE))</f>
        <v/>
      </c>
      <c r="AU77" s="2" t="str">
        <f>IF(I77="","",VLOOKUP(I77,基礎データ!K:L,2,FALSE))</f>
        <v/>
      </c>
      <c r="AV77" s="2" t="str">
        <f t="shared" si="28"/>
        <v/>
      </c>
      <c r="AW77" s="2" t="str">
        <f>IF(R77="","",VLOOKUP(R77,基礎データ!K:L,2,FALSE))</f>
        <v/>
      </c>
      <c r="AX77" s="2" t="str">
        <f t="shared" si="29"/>
        <v/>
      </c>
      <c r="AY77" s="2" t="str">
        <f>IF(AA77="","",VLOOKUP(AA77,基礎データ!K:L,2,FALSE))</f>
        <v/>
      </c>
      <c r="AZ77" s="2" t="str">
        <f t="shared" si="30"/>
        <v/>
      </c>
      <c r="BA77" s="2" t="str">
        <f>IF(AV77="","",VLOOKUP(LEFT(AV77,6),競技データ!$C$2:$C$300,1,FALSE))</f>
        <v/>
      </c>
      <c r="BB77" s="2" t="str">
        <f>IF(AX77="","",VLOOKUP(LEFT(AX77,6),競技データ!$C$2:$C$300,1,FALSE))</f>
        <v/>
      </c>
      <c r="BC77" s="2" t="str">
        <f>IF(AZ77="","",VLOOKUP(LEFT(AZ77,6),競技データ!$C$2:$C$300,1,FALSE))</f>
        <v/>
      </c>
      <c r="BD77" s="2" t="b">
        <f t="shared" si="31"/>
        <v>0</v>
      </c>
      <c r="BE77" s="2" t="b">
        <f t="shared" si="32"/>
        <v>0</v>
      </c>
      <c r="BF77" s="2" t="b">
        <f t="shared" si="32"/>
        <v>0</v>
      </c>
      <c r="BG77" s="2">
        <f t="shared" si="33"/>
        <v>0</v>
      </c>
      <c r="BH77" s="2" t="str">
        <f t="shared" si="34"/>
        <v/>
      </c>
    </row>
    <row r="78" spans="2:60" x14ac:dyDescent="0.2">
      <c r="B78" s="23">
        <v>70</v>
      </c>
      <c r="C78" s="27"/>
      <c r="D78" s="27"/>
      <c r="E78" s="24"/>
      <c r="F78" s="24"/>
      <c r="G78" s="22" t="str">
        <f>IF(C78="","",VLOOKUP($D$4,所属データ!$E:$H,4,FALSE))</f>
        <v/>
      </c>
      <c r="H78" s="16" t="str">
        <f>IF(G78="","",VLOOKUP(G78,所属データ!$C:$G,4,0))</f>
        <v/>
      </c>
      <c r="I78" s="27"/>
      <c r="J78" s="27">
        <v>0</v>
      </c>
      <c r="K78" s="27">
        <v>0</v>
      </c>
      <c r="L78" s="33" t="str">
        <f t="shared" si="20"/>
        <v/>
      </c>
      <c r="M78" s="27">
        <v>0</v>
      </c>
      <c r="N78" s="27">
        <v>0</v>
      </c>
      <c r="O78" s="34" t="str">
        <f t="shared" si="21"/>
        <v/>
      </c>
      <c r="P78" s="27"/>
      <c r="Q78" s="27"/>
      <c r="R78" s="27"/>
      <c r="S78" s="27">
        <v>0</v>
      </c>
      <c r="T78" s="27">
        <v>0</v>
      </c>
      <c r="U78" s="33" t="str">
        <f t="shared" si="18"/>
        <v/>
      </c>
      <c r="V78" s="27">
        <v>0</v>
      </c>
      <c r="W78" s="27">
        <v>0</v>
      </c>
      <c r="X78" s="34" t="str">
        <f t="shared" si="19"/>
        <v/>
      </c>
      <c r="Y78" s="27"/>
      <c r="Z78" s="27"/>
      <c r="AA78" s="27"/>
      <c r="AB78" s="27">
        <v>0</v>
      </c>
      <c r="AC78" s="27">
        <v>0</v>
      </c>
      <c r="AD78" s="33" t="str">
        <f t="shared" si="22"/>
        <v/>
      </c>
      <c r="AE78" s="27">
        <v>0</v>
      </c>
      <c r="AF78" s="27">
        <v>0</v>
      </c>
      <c r="AG78" s="34" t="str">
        <f t="shared" si="23"/>
        <v/>
      </c>
      <c r="AH78" s="27"/>
      <c r="AI78" s="27"/>
      <c r="AJ78" s="22"/>
      <c r="AM78" s="2">
        <v>70</v>
      </c>
      <c r="AN78" s="2" t="str">
        <f t="shared" si="24"/>
        <v/>
      </c>
      <c r="AO78" s="2" t="str">
        <f>IF(F78="","",VLOOKUP(F78,基礎データ!H:I,2,FALSE))</f>
        <v/>
      </c>
      <c r="AP78" s="2" t="str">
        <f t="shared" si="25"/>
        <v/>
      </c>
      <c r="AQ78" s="2" t="str">
        <f>IF($E78="","",VLOOKUP($E78,基礎データ!$E:$F,2,FALSE))</f>
        <v/>
      </c>
      <c r="AR78" s="2" t="str">
        <f t="shared" si="26"/>
        <v/>
      </c>
      <c r="AS78" s="2" t="str">
        <f t="shared" si="27"/>
        <v/>
      </c>
      <c r="AT78" s="2" t="str">
        <f>IF(G78="","",VLOOKUP(G78,所属データ!C:G,2,FALSE))</f>
        <v/>
      </c>
      <c r="AU78" s="2" t="str">
        <f>IF(I78="","",VLOOKUP(I78,基礎データ!K:L,2,FALSE))</f>
        <v/>
      </c>
      <c r="AV78" s="2" t="str">
        <f t="shared" si="28"/>
        <v/>
      </c>
      <c r="AW78" s="2" t="str">
        <f>IF(R78="","",VLOOKUP(R78,基礎データ!K:L,2,FALSE))</f>
        <v/>
      </c>
      <c r="AX78" s="2" t="str">
        <f t="shared" si="29"/>
        <v/>
      </c>
      <c r="AY78" s="2" t="str">
        <f>IF(AA78="","",VLOOKUP(AA78,基礎データ!K:L,2,FALSE))</f>
        <v/>
      </c>
      <c r="AZ78" s="2" t="str">
        <f t="shared" si="30"/>
        <v/>
      </c>
      <c r="BA78" s="2" t="str">
        <f>IF(AV78="","",VLOOKUP(LEFT(AV78,6),競技データ!$C$2:$C$300,1,FALSE))</f>
        <v/>
      </c>
      <c r="BB78" s="2" t="str">
        <f>IF(AX78="","",VLOOKUP(LEFT(AX78,6),競技データ!$C$2:$C$300,1,FALSE))</f>
        <v/>
      </c>
      <c r="BC78" s="2" t="str">
        <f>IF(AZ78="","",VLOOKUP(LEFT(AZ78,6),競技データ!$C$2:$C$300,1,FALSE))</f>
        <v/>
      </c>
      <c r="BD78" s="2" t="b">
        <f t="shared" si="31"/>
        <v>0</v>
      </c>
      <c r="BE78" s="2" t="b">
        <f t="shared" si="32"/>
        <v>0</v>
      </c>
      <c r="BF78" s="2" t="b">
        <f t="shared" si="32"/>
        <v>0</v>
      </c>
      <c r="BG78" s="2">
        <f t="shared" si="33"/>
        <v>0</v>
      </c>
      <c r="BH78" s="2" t="str">
        <f t="shared" si="34"/>
        <v/>
      </c>
    </row>
    <row r="79" spans="2:60" x14ac:dyDescent="0.2">
      <c r="B79" s="23">
        <v>71</v>
      </c>
      <c r="C79" s="27"/>
      <c r="D79" s="27"/>
      <c r="E79" s="24"/>
      <c r="F79" s="24"/>
      <c r="G79" s="22" t="str">
        <f>IF(C79="","",VLOOKUP($D$4,所属データ!$E:$H,4,FALSE))</f>
        <v/>
      </c>
      <c r="H79" s="16" t="str">
        <f>IF(G79="","",VLOOKUP(G79,所属データ!$C:$G,4,0))</f>
        <v/>
      </c>
      <c r="I79" s="27"/>
      <c r="J79" s="27">
        <v>0</v>
      </c>
      <c r="K79" s="27">
        <v>0</v>
      </c>
      <c r="L79" s="33" t="str">
        <f t="shared" si="20"/>
        <v/>
      </c>
      <c r="M79" s="27">
        <v>0</v>
      </c>
      <c r="N79" s="27">
        <v>0</v>
      </c>
      <c r="O79" s="34" t="str">
        <f t="shared" si="21"/>
        <v/>
      </c>
      <c r="P79" s="27"/>
      <c r="Q79" s="27"/>
      <c r="R79" s="27"/>
      <c r="S79" s="27">
        <v>0</v>
      </c>
      <c r="T79" s="27">
        <v>0</v>
      </c>
      <c r="U79" s="33" t="str">
        <f t="shared" si="18"/>
        <v/>
      </c>
      <c r="V79" s="27">
        <v>0</v>
      </c>
      <c r="W79" s="27">
        <v>0</v>
      </c>
      <c r="X79" s="34" t="str">
        <f t="shared" si="19"/>
        <v/>
      </c>
      <c r="Y79" s="27"/>
      <c r="Z79" s="27"/>
      <c r="AA79" s="27"/>
      <c r="AB79" s="27">
        <v>0</v>
      </c>
      <c r="AC79" s="27">
        <v>0</v>
      </c>
      <c r="AD79" s="33" t="str">
        <f t="shared" si="22"/>
        <v/>
      </c>
      <c r="AE79" s="27">
        <v>0</v>
      </c>
      <c r="AF79" s="27">
        <v>0</v>
      </c>
      <c r="AG79" s="34" t="str">
        <f t="shared" si="23"/>
        <v/>
      </c>
      <c r="AH79" s="27"/>
      <c r="AI79" s="27"/>
      <c r="AJ79" s="22"/>
      <c r="AM79" s="2">
        <v>71</v>
      </c>
      <c r="AN79" s="2" t="str">
        <f t="shared" si="24"/>
        <v/>
      </c>
      <c r="AO79" s="2" t="str">
        <f>IF(F79="","",VLOOKUP(F79,基礎データ!H:I,2,FALSE))</f>
        <v/>
      </c>
      <c r="AP79" s="2" t="str">
        <f t="shared" si="25"/>
        <v/>
      </c>
      <c r="AQ79" s="2" t="str">
        <f>IF($E79="","",VLOOKUP($E79,基礎データ!$E:$F,2,FALSE))</f>
        <v/>
      </c>
      <c r="AR79" s="2" t="str">
        <f t="shared" si="26"/>
        <v/>
      </c>
      <c r="AS79" s="2" t="str">
        <f t="shared" si="27"/>
        <v/>
      </c>
      <c r="AT79" s="2" t="str">
        <f>IF(G79="","",VLOOKUP(G79,所属データ!C:G,2,FALSE))</f>
        <v/>
      </c>
      <c r="AU79" s="2" t="str">
        <f>IF(I79="","",VLOOKUP(I79,基礎データ!K:L,2,FALSE))</f>
        <v/>
      </c>
      <c r="AV79" s="2" t="str">
        <f t="shared" si="28"/>
        <v/>
      </c>
      <c r="AW79" s="2" t="str">
        <f>IF(R79="","",VLOOKUP(R79,基礎データ!K:L,2,FALSE))</f>
        <v/>
      </c>
      <c r="AX79" s="2" t="str">
        <f t="shared" si="29"/>
        <v/>
      </c>
      <c r="AY79" s="2" t="str">
        <f>IF(AA79="","",VLOOKUP(AA79,基礎データ!K:L,2,FALSE))</f>
        <v/>
      </c>
      <c r="AZ79" s="2" t="str">
        <f t="shared" si="30"/>
        <v/>
      </c>
      <c r="BA79" s="2" t="str">
        <f>IF(AV79="","",VLOOKUP(LEFT(AV79,6),競技データ!$C$2:$C$300,1,FALSE))</f>
        <v/>
      </c>
      <c r="BB79" s="2" t="str">
        <f>IF(AX79="","",VLOOKUP(LEFT(AX79,6),競技データ!$C$2:$C$300,1,FALSE))</f>
        <v/>
      </c>
      <c r="BC79" s="2" t="str">
        <f>IF(AZ79="","",VLOOKUP(LEFT(AZ79,6),競技データ!$C$2:$C$300,1,FALSE))</f>
        <v/>
      </c>
      <c r="BD79" s="2" t="b">
        <f t="shared" si="31"/>
        <v>0</v>
      </c>
      <c r="BE79" s="2" t="b">
        <f t="shared" si="32"/>
        <v>0</v>
      </c>
      <c r="BF79" s="2" t="b">
        <f t="shared" si="32"/>
        <v>0</v>
      </c>
      <c r="BG79" s="2">
        <f t="shared" si="33"/>
        <v>0</v>
      </c>
      <c r="BH79" s="2" t="str">
        <f t="shared" si="34"/>
        <v/>
      </c>
    </row>
    <row r="80" spans="2:60" x14ac:dyDescent="0.2">
      <c r="B80" s="23">
        <v>72</v>
      </c>
      <c r="C80" s="27"/>
      <c r="D80" s="27"/>
      <c r="E80" s="24"/>
      <c r="F80" s="24"/>
      <c r="G80" s="22" t="str">
        <f>IF(C80="","",VLOOKUP($D$4,所属データ!$E:$H,4,FALSE))</f>
        <v/>
      </c>
      <c r="H80" s="16" t="str">
        <f>IF(G80="","",VLOOKUP(G80,所属データ!$C:$G,4,0))</f>
        <v/>
      </c>
      <c r="I80" s="27"/>
      <c r="J80" s="27">
        <v>0</v>
      </c>
      <c r="K80" s="27">
        <v>0</v>
      </c>
      <c r="L80" s="33" t="str">
        <f t="shared" si="20"/>
        <v/>
      </c>
      <c r="M80" s="27">
        <v>0</v>
      </c>
      <c r="N80" s="27">
        <v>0</v>
      </c>
      <c r="O80" s="34" t="str">
        <f t="shared" si="21"/>
        <v/>
      </c>
      <c r="P80" s="27"/>
      <c r="Q80" s="27"/>
      <c r="R80" s="27"/>
      <c r="S80" s="27">
        <v>0</v>
      </c>
      <c r="T80" s="27">
        <v>0</v>
      </c>
      <c r="U80" s="33" t="str">
        <f t="shared" si="18"/>
        <v/>
      </c>
      <c r="V80" s="27">
        <v>0</v>
      </c>
      <c r="W80" s="27">
        <v>0</v>
      </c>
      <c r="X80" s="34" t="str">
        <f t="shared" si="19"/>
        <v/>
      </c>
      <c r="Y80" s="27"/>
      <c r="Z80" s="27"/>
      <c r="AA80" s="27"/>
      <c r="AB80" s="27">
        <v>0</v>
      </c>
      <c r="AC80" s="27">
        <v>0</v>
      </c>
      <c r="AD80" s="33" t="str">
        <f t="shared" si="22"/>
        <v/>
      </c>
      <c r="AE80" s="27">
        <v>0</v>
      </c>
      <c r="AF80" s="27">
        <v>0</v>
      </c>
      <c r="AG80" s="34" t="str">
        <f t="shared" si="23"/>
        <v/>
      </c>
      <c r="AH80" s="27"/>
      <c r="AI80" s="27"/>
      <c r="AJ80" s="22"/>
      <c r="AM80" s="2">
        <v>72</v>
      </c>
      <c r="AN80" s="2" t="str">
        <f t="shared" si="24"/>
        <v/>
      </c>
      <c r="AO80" s="2" t="str">
        <f>IF(F80="","",VLOOKUP(F80,基礎データ!H:I,2,FALSE))</f>
        <v/>
      </c>
      <c r="AP80" s="2" t="str">
        <f t="shared" si="25"/>
        <v/>
      </c>
      <c r="AQ80" s="2" t="str">
        <f>IF($E80="","",VLOOKUP($E80,基礎データ!$E:$F,2,FALSE))</f>
        <v/>
      </c>
      <c r="AR80" s="2" t="str">
        <f t="shared" si="26"/>
        <v/>
      </c>
      <c r="AS80" s="2" t="str">
        <f t="shared" si="27"/>
        <v/>
      </c>
      <c r="AT80" s="2" t="str">
        <f>IF(G80="","",VLOOKUP(G80,所属データ!C:G,2,FALSE))</f>
        <v/>
      </c>
      <c r="AU80" s="2" t="str">
        <f>IF(I80="","",VLOOKUP(I80,基礎データ!K:L,2,FALSE))</f>
        <v/>
      </c>
      <c r="AV80" s="2" t="str">
        <f t="shared" si="28"/>
        <v/>
      </c>
      <c r="AW80" s="2" t="str">
        <f>IF(R80="","",VLOOKUP(R80,基礎データ!K:L,2,FALSE))</f>
        <v/>
      </c>
      <c r="AX80" s="2" t="str">
        <f t="shared" si="29"/>
        <v/>
      </c>
      <c r="AY80" s="2" t="str">
        <f>IF(AA80="","",VLOOKUP(AA80,基礎データ!K:L,2,FALSE))</f>
        <v/>
      </c>
      <c r="AZ80" s="2" t="str">
        <f t="shared" si="30"/>
        <v/>
      </c>
      <c r="BA80" s="2" t="str">
        <f>IF(AV80="","",VLOOKUP(LEFT(AV80,6),競技データ!$C$2:$C$300,1,FALSE))</f>
        <v/>
      </c>
      <c r="BB80" s="2" t="str">
        <f>IF(AX80="","",VLOOKUP(LEFT(AX80,6),競技データ!$C$2:$C$300,1,FALSE))</f>
        <v/>
      </c>
      <c r="BC80" s="2" t="str">
        <f>IF(AZ80="","",VLOOKUP(LEFT(AZ80,6),競技データ!$C$2:$C$300,1,FALSE))</f>
        <v/>
      </c>
      <c r="BD80" s="2" t="b">
        <f t="shared" si="31"/>
        <v>0</v>
      </c>
      <c r="BE80" s="2" t="b">
        <f t="shared" si="32"/>
        <v>0</v>
      </c>
      <c r="BF80" s="2" t="b">
        <f t="shared" si="32"/>
        <v>0</v>
      </c>
      <c r="BG80" s="2">
        <f t="shared" si="33"/>
        <v>0</v>
      </c>
      <c r="BH80" s="2" t="str">
        <f t="shared" si="34"/>
        <v/>
      </c>
    </row>
    <row r="81" spans="2:60" x14ac:dyDescent="0.2">
      <c r="B81" s="23">
        <v>73</v>
      </c>
      <c r="C81" s="27"/>
      <c r="D81" s="27"/>
      <c r="E81" s="24"/>
      <c r="F81" s="24"/>
      <c r="G81" s="22" t="str">
        <f>IF(C81="","",VLOOKUP($D$4,所属データ!$E:$H,4,FALSE))</f>
        <v/>
      </c>
      <c r="H81" s="16" t="str">
        <f>IF(G81="","",VLOOKUP(G81,所属データ!$C:$G,4,0))</f>
        <v/>
      </c>
      <c r="I81" s="27"/>
      <c r="J81" s="27">
        <v>0</v>
      </c>
      <c r="K81" s="27">
        <v>0</v>
      </c>
      <c r="L81" s="33" t="str">
        <f t="shared" si="20"/>
        <v/>
      </c>
      <c r="M81" s="27">
        <v>0</v>
      </c>
      <c r="N81" s="27">
        <v>0</v>
      </c>
      <c r="O81" s="34" t="str">
        <f t="shared" si="21"/>
        <v/>
      </c>
      <c r="P81" s="27"/>
      <c r="Q81" s="27"/>
      <c r="R81" s="27"/>
      <c r="S81" s="27">
        <v>0</v>
      </c>
      <c r="T81" s="27">
        <v>0</v>
      </c>
      <c r="U81" s="33" t="str">
        <f t="shared" si="18"/>
        <v/>
      </c>
      <c r="V81" s="27">
        <v>0</v>
      </c>
      <c r="W81" s="27">
        <v>0</v>
      </c>
      <c r="X81" s="34" t="str">
        <f t="shared" si="19"/>
        <v/>
      </c>
      <c r="Y81" s="27"/>
      <c r="Z81" s="27"/>
      <c r="AA81" s="27"/>
      <c r="AB81" s="27">
        <v>0</v>
      </c>
      <c r="AC81" s="27">
        <v>0</v>
      </c>
      <c r="AD81" s="33" t="str">
        <f t="shared" si="22"/>
        <v/>
      </c>
      <c r="AE81" s="27">
        <v>0</v>
      </c>
      <c r="AF81" s="27">
        <v>0</v>
      </c>
      <c r="AG81" s="34" t="str">
        <f t="shared" si="23"/>
        <v/>
      </c>
      <c r="AH81" s="27"/>
      <c r="AI81" s="27"/>
      <c r="AJ81" s="22"/>
      <c r="AM81" s="2">
        <v>73</v>
      </c>
      <c r="AN81" s="2" t="str">
        <f t="shared" si="24"/>
        <v/>
      </c>
      <c r="AO81" s="2" t="str">
        <f>IF(F81="","",VLOOKUP(F81,基礎データ!H:I,2,FALSE))</f>
        <v/>
      </c>
      <c r="AP81" s="2" t="str">
        <f t="shared" si="25"/>
        <v/>
      </c>
      <c r="AQ81" s="2" t="str">
        <f>IF($E81="","",VLOOKUP($E81,基礎データ!$E:$F,2,FALSE))</f>
        <v/>
      </c>
      <c r="AR81" s="2" t="str">
        <f t="shared" si="26"/>
        <v/>
      </c>
      <c r="AS81" s="2" t="str">
        <f t="shared" si="27"/>
        <v/>
      </c>
      <c r="AT81" s="2" t="str">
        <f>IF(G81="","",VLOOKUP(G81,所属データ!C:G,2,FALSE))</f>
        <v/>
      </c>
      <c r="AU81" s="2" t="str">
        <f>IF(I81="","",VLOOKUP(I81,基礎データ!K:L,2,FALSE))</f>
        <v/>
      </c>
      <c r="AV81" s="2" t="str">
        <f t="shared" si="28"/>
        <v/>
      </c>
      <c r="AW81" s="2" t="str">
        <f>IF(R81="","",VLOOKUP(R81,基礎データ!K:L,2,FALSE))</f>
        <v/>
      </c>
      <c r="AX81" s="2" t="str">
        <f t="shared" si="29"/>
        <v/>
      </c>
      <c r="AY81" s="2" t="str">
        <f>IF(AA81="","",VLOOKUP(AA81,基礎データ!K:L,2,FALSE))</f>
        <v/>
      </c>
      <c r="AZ81" s="2" t="str">
        <f t="shared" si="30"/>
        <v/>
      </c>
      <c r="BA81" s="2" t="str">
        <f>IF(AV81="","",VLOOKUP(LEFT(AV81,6),競技データ!$C$2:$C$300,1,FALSE))</f>
        <v/>
      </c>
      <c r="BB81" s="2" t="str">
        <f>IF(AX81="","",VLOOKUP(LEFT(AX81,6),競技データ!$C$2:$C$300,1,FALSE))</f>
        <v/>
      </c>
      <c r="BC81" s="2" t="str">
        <f>IF(AZ81="","",VLOOKUP(LEFT(AZ81,6),競技データ!$C$2:$C$300,1,FALSE))</f>
        <v/>
      </c>
      <c r="BD81" s="2" t="b">
        <f t="shared" si="31"/>
        <v>0</v>
      </c>
      <c r="BE81" s="2" t="b">
        <f t="shared" si="32"/>
        <v>0</v>
      </c>
      <c r="BF81" s="2" t="b">
        <f t="shared" si="32"/>
        <v>0</v>
      </c>
      <c r="BG81" s="2">
        <f t="shared" si="33"/>
        <v>0</v>
      </c>
      <c r="BH81" s="2" t="str">
        <f t="shared" si="34"/>
        <v/>
      </c>
    </row>
    <row r="82" spans="2:60" x14ac:dyDescent="0.2">
      <c r="B82" s="23">
        <v>74</v>
      </c>
      <c r="C82" s="27"/>
      <c r="D82" s="27"/>
      <c r="E82" s="24"/>
      <c r="F82" s="24"/>
      <c r="G82" s="22" t="str">
        <f>IF(C82="","",VLOOKUP($D$4,所属データ!$E:$H,4,FALSE))</f>
        <v/>
      </c>
      <c r="H82" s="16" t="str">
        <f>IF(G82="","",VLOOKUP(G82,所属データ!$C:$G,4,0))</f>
        <v/>
      </c>
      <c r="I82" s="27"/>
      <c r="J82" s="27">
        <v>0</v>
      </c>
      <c r="K82" s="27">
        <v>0</v>
      </c>
      <c r="L82" s="33" t="str">
        <f t="shared" si="20"/>
        <v/>
      </c>
      <c r="M82" s="27">
        <v>0</v>
      </c>
      <c r="N82" s="27">
        <v>0</v>
      </c>
      <c r="O82" s="34" t="str">
        <f t="shared" si="21"/>
        <v/>
      </c>
      <c r="P82" s="27"/>
      <c r="Q82" s="27"/>
      <c r="R82" s="27"/>
      <c r="S82" s="27">
        <v>0</v>
      </c>
      <c r="T82" s="27">
        <v>0</v>
      </c>
      <c r="U82" s="33" t="str">
        <f t="shared" si="18"/>
        <v/>
      </c>
      <c r="V82" s="27">
        <v>0</v>
      </c>
      <c r="W82" s="27">
        <v>0</v>
      </c>
      <c r="X82" s="34" t="str">
        <f t="shared" si="19"/>
        <v/>
      </c>
      <c r="Y82" s="27"/>
      <c r="Z82" s="27"/>
      <c r="AA82" s="27"/>
      <c r="AB82" s="27">
        <v>0</v>
      </c>
      <c r="AC82" s="27">
        <v>0</v>
      </c>
      <c r="AD82" s="33" t="str">
        <f t="shared" si="22"/>
        <v/>
      </c>
      <c r="AE82" s="27">
        <v>0</v>
      </c>
      <c r="AF82" s="27">
        <v>0</v>
      </c>
      <c r="AG82" s="34" t="str">
        <f t="shared" si="23"/>
        <v/>
      </c>
      <c r="AH82" s="27"/>
      <c r="AI82" s="27"/>
      <c r="AJ82" s="22"/>
      <c r="AM82" s="2">
        <v>74</v>
      </c>
      <c r="AN82" s="2" t="str">
        <f t="shared" si="24"/>
        <v/>
      </c>
      <c r="AO82" s="2" t="str">
        <f>IF(F82="","",VLOOKUP(F82,基礎データ!H:I,2,FALSE))</f>
        <v/>
      </c>
      <c r="AP82" s="2" t="str">
        <f t="shared" si="25"/>
        <v/>
      </c>
      <c r="AQ82" s="2" t="str">
        <f>IF($E82="","",VLOOKUP($E82,基礎データ!$E:$F,2,FALSE))</f>
        <v/>
      </c>
      <c r="AR82" s="2" t="str">
        <f t="shared" si="26"/>
        <v/>
      </c>
      <c r="AS82" s="2" t="str">
        <f t="shared" si="27"/>
        <v/>
      </c>
      <c r="AT82" s="2" t="str">
        <f>IF(G82="","",VLOOKUP(G82,所属データ!C:G,2,FALSE))</f>
        <v/>
      </c>
      <c r="AU82" s="2" t="str">
        <f>IF(I82="","",VLOOKUP(I82,基礎データ!K:L,2,FALSE))</f>
        <v/>
      </c>
      <c r="AV82" s="2" t="str">
        <f t="shared" si="28"/>
        <v/>
      </c>
      <c r="AW82" s="2" t="str">
        <f>IF(R82="","",VLOOKUP(R82,基礎データ!K:L,2,FALSE))</f>
        <v/>
      </c>
      <c r="AX82" s="2" t="str">
        <f t="shared" si="29"/>
        <v/>
      </c>
      <c r="AY82" s="2" t="str">
        <f>IF(AA82="","",VLOOKUP(AA82,基礎データ!K:L,2,FALSE))</f>
        <v/>
      </c>
      <c r="AZ82" s="2" t="str">
        <f t="shared" si="30"/>
        <v/>
      </c>
      <c r="BA82" s="2" t="str">
        <f>IF(AV82="","",VLOOKUP(LEFT(AV82,6),競技データ!$C$2:$C$300,1,FALSE))</f>
        <v/>
      </c>
      <c r="BB82" s="2" t="str">
        <f>IF(AX82="","",VLOOKUP(LEFT(AX82,6),競技データ!$C$2:$C$300,1,FALSE))</f>
        <v/>
      </c>
      <c r="BC82" s="2" t="str">
        <f>IF(AZ82="","",VLOOKUP(LEFT(AZ82,6),競技データ!$C$2:$C$300,1,FALSE))</f>
        <v/>
      </c>
      <c r="BD82" s="2" t="b">
        <f t="shared" si="31"/>
        <v>0</v>
      </c>
      <c r="BE82" s="2" t="b">
        <f t="shared" si="32"/>
        <v>0</v>
      </c>
      <c r="BF82" s="2" t="b">
        <f t="shared" si="32"/>
        <v>0</v>
      </c>
      <c r="BG82" s="2">
        <f t="shared" si="33"/>
        <v>0</v>
      </c>
      <c r="BH82" s="2" t="str">
        <f t="shared" si="34"/>
        <v/>
      </c>
    </row>
    <row r="83" spans="2:60" x14ac:dyDescent="0.2">
      <c r="B83" s="23">
        <v>75</v>
      </c>
      <c r="C83" s="27"/>
      <c r="D83" s="27"/>
      <c r="E83" s="24"/>
      <c r="F83" s="24"/>
      <c r="G83" s="22" t="str">
        <f>IF(C83="","",VLOOKUP($D$4,所属データ!$E:$H,4,FALSE))</f>
        <v/>
      </c>
      <c r="H83" s="16" t="str">
        <f>IF(G83="","",VLOOKUP(G83,所属データ!$C:$G,4,0))</f>
        <v/>
      </c>
      <c r="I83" s="27"/>
      <c r="J83" s="27">
        <v>0</v>
      </c>
      <c r="K83" s="27">
        <v>0</v>
      </c>
      <c r="L83" s="33" t="str">
        <f t="shared" si="20"/>
        <v/>
      </c>
      <c r="M83" s="27">
        <v>0</v>
      </c>
      <c r="N83" s="27">
        <v>0</v>
      </c>
      <c r="O83" s="34" t="str">
        <f t="shared" si="21"/>
        <v/>
      </c>
      <c r="P83" s="27"/>
      <c r="Q83" s="27"/>
      <c r="R83" s="27"/>
      <c r="S83" s="27">
        <v>0</v>
      </c>
      <c r="T83" s="27">
        <v>0</v>
      </c>
      <c r="U83" s="33" t="str">
        <f t="shared" si="18"/>
        <v/>
      </c>
      <c r="V83" s="27">
        <v>0</v>
      </c>
      <c r="W83" s="27">
        <v>0</v>
      </c>
      <c r="X83" s="34" t="str">
        <f t="shared" si="19"/>
        <v/>
      </c>
      <c r="Y83" s="27"/>
      <c r="Z83" s="27"/>
      <c r="AA83" s="27"/>
      <c r="AB83" s="27">
        <v>0</v>
      </c>
      <c r="AC83" s="27">
        <v>0</v>
      </c>
      <c r="AD83" s="33" t="str">
        <f t="shared" si="22"/>
        <v/>
      </c>
      <c r="AE83" s="27">
        <v>0</v>
      </c>
      <c r="AF83" s="27">
        <v>0</v>
      </c>
      <c r="AG83" s="34" t="str">
        <f t="shared" si="23"/>
        <v/>
      </c>
      <c r="AH83" s="27"/>
      <c r="AI83" s="27"/>
      <c r="AJ83" s="22"/>
      <c r="AM83" s="2">
        <v>75</v>
      </c>
      <c r="AN83" s="2" t="str">
        <f t="shared" si="24"/>
        <v/>
      </c>
      <c r="AO83" s="2" t="str">
        <f>IF(F83="","",VLOOKUP(F83,基礎データ!H:I,2,FALSE))</f>
        <v/>
      </c>
      <c r="AP83" s="2" t="str">
        <f t="shared" si="25"/>
        <v/>
      </c>
      <c r="AQ83" s="2" t="str">
        <f>IF($E83="","",VLOOKUP($E83,基礎データ!$E:$F,2,FALSE))</f>
        <v/>
      </c>
      <c r="AR83" s="2" t="str">
        <f t="shared" si="26"/>
        <v/>
      </c>
      <c r="AS83" s="2" t="str">
        <f t="shared" si="27"/>
        <v/>
      </c>
      <c r="AT83" s="2" t="str">
        <f>IF(G83="","",VLOOKUP(G83,所属データ!C:G,2,FALSE))</f>
        <v/>
      </c>
      <c r="AU83" s="2" t="str">
        <f>IF(I83="","",VLOOKUP(I83,基礎データ!K:L,2,FALSE))</f>
        <v/>
      </c>
      <c r="AV83" s="2" t="str">
        <f t="shared" si="28"/>
        <v/>
      </c>
      <c r="AW83" s="2" t="str">
        <f>IF(R83="","",VLOOKUP(R83,基礎データ!K:L,2,FALSE))</f>
        <v/>
      </c>
      <c r="AX83" s="2" t="str">
        <f t="shared" si="29"/>
        <v/>
      </c>
      <c r="AY83" s="2" t="str">
        <f>IF(AA83="","",VLOOKUP(AA83,基礎データ!K:L,2,FALSE))</f>
        <v/>
      </c>
      <c r="AZ83" s="2" t="str">
        <f t="shared" si="30"/>
        <v/>
      </c>
      <c r="BA83" s="2" t="str">
        <f>IF(AV83="","",VLOOKUP(LEFT(AV83,6),競技データ!$C$2:$C$300,1,FALSE))</f>
        <v/>
      </c>
      <c r="BB83" s="2" t="str">
        <f>IF(AX83="","",VLOOKUP(LEFT(AX83,6),競技データ!$C$2:$C$300,1,FALSE))</f>
        <v/>
      </c>
      <c r="BC83" s="2" t="str">
        <f>IF(AZ83="","",VLOOKUP(LEFT(AZ83,6),競技データ!$C$2:$C$300,1,FALSE))</f>
        <v/>
      </c>
      <c r="BD83" s="2" t="b">
        <f t="shared" si="31"/>
        <v>0</v>
      </c>
      <c r="BE83" s="2" t="b">
        <f t="shared" si="32"/>
        <v>0</v>
      </c>
      <c r="BF83" s="2" t="b">
        <f t="shared" si="32"/>
        <v>0</v>
      </c>
      <c r="BG83" s="2">
        <f t="shared" si="33"/>
        <v>0</v>
      </c>
      <c r="BH83" s="2" t="str">
        <f t="shared" si="34"/>
        <v/>
      </c>
    </row>
    <row r="84" spans="2:60" x14ac:dyDescent="0.2">
      <c r="B84" s="23">
        <v>76</v>
      </c>
      <c r="C84" s="27"/>
      <c r="D84" s="27"/>
      <c r="E84" s="24"/>
      <c r="F84" s="24"/>
      <c r="G84" s="22" t="str">
        <f>IF(C84="","",VLOOKUP($D$4,所属データ!$E:$H,4,FALSE))</f>
        <v/>
      </c>
      <c r="H84" s="16" t="str">
        <f>IF(G84="","",VLOOKUP(G84,所属データ!$C:$G,4,0))</f>
        <v/>
      </c>
      <c r="I84" s="27"/>
      <c r="J84" s="27">
        <v>0</v>
      </c>
      <c r="K84" s="27">
        <v>0</v>
      </c>
      <c r="L84" s="33" t="str">
        <f t="shared" si="20"/>
        <v/>
      </c>
      <c r="M84" s="27">
        <v>0</v>
      </c>
      <c r="N84" s="27">
        <v>0</v>
      </c>
      <c r="O84" s="34" t="str">
        <f t="shared" si="21"/>
        <v/>
      </c>
      <c r="P84" s="27"/>
      <c r="Q84" s="27"/>
      <c r="R84" s="27"/>
      <c r="S84" s="27">
        <v>0</v>
      </c>
      <c r="T84" s="27">
        <v>0</v>
      </c>
      <c r="U84" s="33" t="str">
        <f t="shared" si="18"/>
        <v/>
      </c>
      <c r="V84" s="27">
        <v>0</v>
      </c>
      <c r="W84" s="27">
        <v>0</v>
      </c>
      <c r="X84" s="34" t="str">
        <f t="shared" si="19"/>
        <v/>
      </c>
      <c r="Y84" s="27"/>
      <c r="Z84" s="27"/>
      <c r="AA84" s="27"/>
      <c r="AB84" s="27">
        <v>0</v>
      </c>
      <c r="AC84" s="27">
        <v>0</v>
      </c>
      <c r="AD84" s="33" t="str">
        <f t="shared" si="22"/>
        <v/>
      </c>
      <c r="AE84" s="27">
        <v>0</v>
      </c>
      <c r="AF84" s="27">
        <v>0</v>
      </c>
      <c r="AG84" s="34" t="str">
        <f t="shared" si="23"/>
        <v/>
      </c>
      <c r="AH84" s="27"/>
      <c r="AI84" s="27"/>
      <c r="AJ84" s="22"/>
      <c r="AM84" s="2">
        <v>76</v>
      </c>
      <c r="AN84" s="2" t="str">
        <f t="shared" si="24"/>
        <v/>
      </c>
      <c r="AO84" s="2" t="str">
        <f>IF(F84="","",VLOOKUP(F84,基礎データ!H:I,2,FALSE))</f>
        <v/>
      </c>
      <c r="AP84" s="2" t="str">
        <f t="shared" si="25"/>
        <v/>
      </c>
      <c r="AQ84" s="2" t="str">
        <f>IF($E84="","",VLOOKUP($E84,基礎データ!$E:$F,2,FALSE))</f>
        <v/>
      </c>
      <c r="AR84" s="2" t="str">
        <f t="shared" si="26"/>
        <v/>
      </c>
      <c r="AS84" s="2" t="str">
        <f t="shared" si="27"/>
        <v/>
      </c>
      <c r="AT84" s="2" t="str">
        <f>IF(G84="","",VLOOKUP(G84,所属データ!C:G,2,FALSE))</f>
        <v/>
      </c>
      <c r="AU84" s="2" t="str">
        <f>IF(I84="","",VLOOKUP(I84,基礎データ!K:L,2,FALSE))</f>
        <v/>
      </c>
      <c r="AV84" s="2" t="str">
        <f t="shared" si="28"/>
        <v/>
      </c>
      <c r="AW84" s="2" t="str">
        <f>IF(R84="","",VLOOKUP(R84,基礎データ!K:L,2,FALSE))</f>
        <v/>
      </c>
      <c r="AX84" s="2" t="str">
        <f t="shared" si="29"/>
        <v/>
      </c>
      <c r="AY84" s="2" t="str">
        <f>IF(AA84="","",VLOOKUP(AA84,基礎データ!K:L,2,FALSE))</f>
        <v/>
      </c>
      <c r="AZ84" s="2" t="str">
        <f t="shared" si="30"/>
        <v/>
      </c>
      <c r="BA84" s="2" t="str">
        <f>IF(AV84="","",VLOOKUP(LEFT(AV84,6),競技データ!$C$2:$C$300,1,FALSE))</f>
        <v/>
      </c>
      <c r="BB84" s="2" t="str">
        <f>IF(AX84="","",VLOOKUP(LEFT(AX84,6),競技データ!$C$2:$C$300,1,FALSE))</f>
        <v/>
      </c>
      <c r="BC84" s="2" t="str">
        <f>IF(AZ84="","",VLOOKUP(LEFT(AZ84,6),競技データ!$C$2:$C$300,1,FALSE))</f>
        <v/>
      </c>
      <c r="BD84" s="2" t="b">
        <f t="shared" si="31"/>
        <v>0</v>
      </c>
      <c r="BE84" s="2" t="b">
        <f t="shared" si="32"/>
        <v>0</v>
      </c>
      <c r="BF84" s="2" t="b">
        <f t="shared" si="32"/>
        <v>0</v>
      </c>
      <c r="BG84" s="2">
        <f t="shared" si="33"/>
        <v>0</v>
      </c>
      <c r="BH84" s="2" t="str">
        <f t="shared" si="34"/>
        <v/>
      </c>
    </row>
    <row r="85" spans="2:60" x14ac:dyDescent="0.2">
      <c r="B85" s="23">
        <v>77</v>
      </c>
      <c r="C85" s="27"/>
      <c r="D85" s="27"/>
      <c r="E85" s="24"/>
      <c r="F85" s="24"/>
      <c r="G85" s="22" t="str">
        <f>IF(C85="","",VLOOKUP($D$4,所属データ!$E:$H,4,FALSE))</f>
        <v/>
      </c>
      <c r="H85" s="16" t="str">
        <f>IF(G85="","",VLOOKUP(G85,所属データ!$C:$G,4,0))</f>
        <v/>
      </c>
      <c r="I85" s="27"/>
      <c r="J85" s="27">
        <v>0</v>
      </c>
      <c r="K85" s="27">
        <v>0</v>
      </c>
      <c r="L85" s="33" t="str">
        <f t="shared" si="20"/>
        <v/>
      </c>
      <c r="M85" s="27">
        <v>0</v>
      </c>
      <c r="N85" s="27">
        <v>0</v>
      </c>
      <c r="O85" s="34" t="str">
        <f t="shared" si="21"/>
        <v/>
      </c>
      <c r="P85" s="27"/>
      <c r="Q85" s="27"/>
      <c r="R85" s="27"/>
      <c r="S85" s="27">
        <v>0</v>
      </c>
      <c r="T85" s="27">
        <v>0</v>
      </c>
      <c r="U85" s="33" t="str">
        <f t="shared" si="18"/>
        <v/>
      </c>
      <c r="V85" s="27">
        <v>0</v>
      </c>
      <c r="W85" s="27">
        <v>0</v>
      </c>
      <c r="X85" s="34" t="str">
        <f t="shared" si="19"/>
        <v/>
      </c>
      <c r="Y85" s="27"/>
      <c r="Z85" s="27"/>
      <c r="AA85" s="27"/>
      <c r="AB85" s="27">
        <v>0</v>
      </c>
      <c r="AC85" s="27">
        <v>0</v>
      </c>
      <c r="AD85" s="33" t="str">
        <f t="shared" si="22"/>
        <v/>
      </c>
      <c r="AE85" s="27">
        <v>0</v>
      </c>
      <c r="AF85" s="27">
        <v>0</v>
      </c>
      <c r="AG85" s="34" t="str">
        <f t="shared" si="23"/>
        <v/>
      </c>
      <c r="AH85" s="27"/>
      <c r="AI85" s="27"/>
      <c r="AJ85" s="22"/>
      <c r="AM85" s="2">
        <v>77</v>
      </c>
      <c r="AN85" s="2" t="str">
        <f t="shared" si="24"/>
        <v/>
      </c>
      <c r="AO85" s="2" t="str">
        <f>IF(F85="","",VLOOKUP(F85,基礎データ!H:I,2,FALSE))</f>
        <v/>
      </c>
      <c r="AP85" s="2" t="str">
        <f t="shared" si="25"/>
        <v/>
      </c>
      <c r="AQ85" s="2" t="str">
        <f>IF($E85="","",VLOOKUP($E85,基礎データ!$E:$F,2,FALSE))</f>
        <v/>
      </c>
      <c r="AR85" s="2" t="str">
        <f t="shared" si="26"/>
        <v/>
      </c>
      <c r="AS85" s="2" t="str">
        <f t="shared" si="27"/>
        <v/>
      </c>
      <c r="AT85" s="2" t="str">
        <f>IF(G85="","",VLOOKUP(G85,所属データ!C:G,2,FALSE))</f>
        <v/>
      </c>
      <c r="AU85" s="2" t="str">
        <f>IF(I85="","",VLOOKUP(I85,基礎データ!K:L,2,FALSE))</f>
        <v/>
      </c>
      <c r="AV85" s="2" t="str">
        <f t="shared" si="28"/>
        <v/>
      </c>
      <c r="AW85" s="2" t="str">
        <f>IF(R85="","",VLOOKUP(R85,基礎データ!K:L,2,FALSE))</f>
        <v/>
      </c>
      <c r="AX85" s="2" t="str">
        <f t="shared" si="29"/>
        <v/>
      </c>
      <c r="AY85" s="2" t="str">
        <f>IF(AA85="","",VLOOKUP(AA85,基礎データ!K:L,2,FALSE))</f>
        <v/>
      </c>
      <c r="AZ85" s="2" t="str">
        <f t="shared" si="30"/>
        <v/>
      </c>
      <c r="BA85" s="2" t="str">
        <f>IF(AV85="","",VLOOKUP(LEFT(AV85,6),競技データ!$C$2:$C$300,1,FALSE))</f>
        <v/>
      </c>
      <c r="BB85" s="2" t="str">
        <f>IF(AX85="","",VLOOKUP(LEFT(AX85,6),競技データ!$C$2:$C$300,1,FALSE))</f>
        <v/>
      </c>
      <c r="BC85" s="2" t="str">
        <f>IF(AZ85="","",VLOOKUP(LEFT(AZ85,6),競技データ!$C$2:$C$300,1,FALSE))</f>
        <v/>
      </c>
      <c r="BD85" s="2" t="b">
        <f t="shared" si="31"/>
        <v>0</v>
      </c>
      <c r="BE85" s="2" t="b">
        <f t="shared" si="32"/>
        <v>0</v>
      </c>
      <c r="BF85" s="2" t="b">
        <f t="shared" si="32"/>
        <v>0</v>
      </c>
      <c r="BG85" s="2">
        <f t="shared" si="33"/>
        <v>0</v>
      </c>
      <c r="BH85" s="2" t="str">
        <f t="shared" si="34"/>
        <v/>
      </c>
    </row>
    <row r="86" spans="2:60" x14ac:dyDescent="0.2">
      <c r="B86" s="23">
        <v>78</v>
      </c>
      <c r="C86" s="27"/>
      <c r="D86" s="27"/>
      <c r="E86" s="24"/>
      <c r="F86" s="24"/>
      <c r="G86" s="22" t="str">
        <f>IF(C86="","",VLOOKUP($D$4,所属データ!$E:$H,4,FALSE))</f>
        <v/>
      </c>
      <c r="H86" s="16" t="str">
        <f>IF(G86="","",VLOOKUP(G86,所属データ!$C:$G,4,0))</f>
        <v/>
      </c>
      <c r="I86" s="27"/>
      <c r="J86" s="27">
        <v>0</v>
      </c>
      <c r="K86" s="27">
        <v>0</v>
      </c>
      <c r="L86" s="33" t="str">
        <f t="shared" si="20"/>
        <v/>
      </c>
      <c r="M86" s="27">
        <v>0</v>
      </c>
      <c r="N86" s="27">
        <v>0</v>
      </c>
      <c r="O86" s="34" t="str">
        <f t="shared" si="21"/>
        <v/>
      </c>
      <c r="P86" s="27"/>
      <c r="Q86" s="27"/>
      <c r="R86" s="27"/>
      <c r="S86" s="27">
        <v>0</v>
      </c>
      <c r="T86" s="27">
        <v>0</v>
      </c>
      <c r="U86" s="33" t="str">
        <f t="shared" si="18"/>
        <v/>
      </c>
      <c r="V86" s="27">
        <v>0</v>
      </c>
      <c r="W86" s="27">
        <v>0</v>
      </c>
      <c r="X86" s="34" t="str">
        <f t="shared" si="19"/>
        <v/>
      </c>
      <c r="Y86" s="27"/>
      <c r="Z86" s="27"/>
      <c r="AA86" s="27"/>
      <c r="AB86" s="27">
        <v>0</v>
      </c>
      <c r="AC86" s="27">
        <v>0</v>
      </c>
      <c r="AD86" s="33" t="str">
        <f t="shared" si="22"/>
        <v/>
      </c>
      <c r="AE86" s="27">
        <v>0</v>
      </c>
      <c r="AF86" s="27">
        <v>0</v>
      </c>
      <c r="AG86" s="34" t="str">
        <f t="shared" si="23"/>
        <v/>
      </c>
      <c r="AH86" s="27"/>
      <c r="AI86" s="27"/>
      <c r="AJ86" s="22"/>
      <c r="AM86" s="2">
        <v>78</v>
      </c>
      <c r="AN86" s="2" t="str">
        <f t="shared" si="24"/>
        <v/>
      </c>
      <c r="AO86" s="2" t="str">
        <f>IF(F86="","",VLOOKUP(F86,基礎データ!H:I,2,FALSE))</f>
        <v/>
      </c>
      <c r="AP86" s="2" t="str">
        <f t="shared" si="25"/>
        <v/>
      </c>
      <c r="AQ86" s="2" t="str">
        <f>IF($E86="","",VLOOKUP($E86,基礎データ!$E:$F,2,FALSE))</f>
        <v/>
      </c>
      <c r="AR86" s="2" t="str">
        <f t="shared" si="26"/>
        <v/>
      </c>
      <c r="AS86" s="2" t="str">
        <f t="shared" si="27"/>
        <v/>
      </c>
      <c r="AT86" s="2" t="str">
        <f>IF(G86="","",VLOOKUP(G86,所属データ!C:G,2,FALSE))</f>
        <v/>
      </c>
      <c r="AU86" s="2" t="str">
        <f>IF(I86="","",VLOOKUP(I86,基礎データ!K:L,2,FALSE))</f>
        <v/>
      </c>
      <c r="AV86" s="2" t="str">
        <f t="shared" si="28"/>
        <v/>
      </c>
      <c r="AW86" s="2" t="str">
        <f>IF(R86="","",VLOOKUP(R86,基礎データ!K:L,2,FALSE))</f>
        <v/>
      </c>
      <c r="AX86" s="2" t="str">
        <f t="shared" si="29"/>
        <v/>
      </c>
      <c r="AY86" s="2" t="str">
        <f>IF(AA86="","",VLOOKUP(AA86,基礎データ!K:L,2,FALSE))</f>
        <v/>
      </c>
      <c r="AZ86" s="2" t="str">
        <f t="shared" si="30"/>
        <v/>
      </c>
      <c r="BA86" s="2" t="str">
        <f>IF(AV86="","",VLOOKUP(LEFT(AV86,6),競技データ!$C$2:$C$300,1,FALSE))</f>
        <v/>
      </c>
      <c r="BB86" s="2" t="str">
        <f>IF(AX86="","",VLOOKUP(LEFT(AX86,6),競技データ!$C$2:$C$300,1,FALSE))</f>
        <v/>
      </c>
      <c r="BC86" s="2" t="str">
        <f>IF(AZ86="","",VLOOKUP(LEFT(AZ86,6),競技データ!$C$2:$C$300,1,FALSE))</f>
        <v/>
      </c>
      <c r="BD86" s="2" t="b">
        <f t="shared" si="31"/>
        <v>0</v>
      </c>
      <c r="BE86" s="2" t="b">
        <f t="shared" si="32"/>
        <v>0</v>
      </c>
      <c r="BF86" s="2" t="b">
        <f t="shared" si="32"/>
        <v>0</v>
      </c>
      <c r="BG86" s="2">
        <f t="shared" si="33"/>
        <v>0</v>
      </c>
      <c r="BH86" s="2" t="str">
        <f t="shared" si="34"/>
        <v/>
      </c>
    </row>
    <row r="87" spans="2:60" x14ac:dyDescent="0.2">
      <c r="B87" s="23">
        <v>79</v>
      </c>
      <c r="C87" s="27"/>
      <c r="D87" s="27"/>
      <c r="E87" s="24"/>
      <c r="F87" s="24"/>
      <c r="G87" s="22" t="str">
        <f>IF(C87="","",VLOOKUP($D$4,所属データ!$E:$H,4,FALSE))</f>
        <v/>
      </c>
      <c r="H87" s="16" t="str">
        <f>IF(G87="","",VLOOKUP(G87,所属データ!$C:$G,4,0))</f>
        <v/>
      </c>
      <c r="I87" s="27"/>
      <c r="J87" s="27">
        <v>0</v>
      </c>
      <c r="K87" s="27">
        <v>0</v>
      </c>
      <c r="L87" s="33" t="str">
        <f t="shared" si="20"/>
        <v/>
      </c>
      <c r="M87" s="27">
        <v>0</v>
      </c>
      <c r="N87" s="27">
        <v>0</v>
      </c>
      <c r="O87" s="34" t="str">
        <f t="shared" si="21"/>
        <v/>
      </c>
      <c r="P87" s="27"/>
      <c r="Q87" s="27"/>
      <c r="R87" s="27"/>
      <c r="S87" s="27">
        <v>0</v>
      </c>
      <c r="T87" s="27">
        <v>0</v>
      </c>
      <c r="U87" s="33" t="str">
        <f t="shared" si="18"/>
        <v/>
      </c>
      <c r="V87" s="27">
        <v>0</v>
      </c>
      <c r="W87" s="27">
        <v>0</v>
      </c>
      <c r="X87" s="34" t="str">
        <f t="shared" si="19"/>
        <v/>
      </c>
      <c r="Y87" s="27"/>
      <c r="Z87" s="27"/>
      <c r="AA87" s="27"/>
      <c r="AB87" s="27">
        <v>0</v>
      </c>
      <c r="AC87" s="27">
        <v>0</v>
      </c>
      <c r="AD87" s="33" t="str">
        <f t="shared" si="22"/>
        <v/>
      </c>
      <c r="AE87" s="27">
        <v>0</v>
      </c>
      <c r="AF87" s="27">
        <v>0</v>
      </c>
      <c r="AG87" s="34" t="str">
        <f t="shared" si="23"/>
        <v/>
      </c>
      <c r="AH87" s="27"/>
      <c r="AI87" s="27"/>
      <c r="AJ87" s="22"/>
      <c r="AM87" s="2">
        <v>79</v>
      </c>
      <c r="AN87" s="2" t="str">
        <f t="shared" si="24"/>
        <v/>
      </c>
      <c r="AO87" s="2" t="str">
        <f>IF(F87="","",VLOOKUP(F87,基礎データ!H:I,2,FALSE))</f>
        <v/>
      </c>
      <c r="AP87" s="2" t="str">
        <f t="shared" si="25"/>
        <v/>
      </c>
      <c r="AQ87" s="2" t="str">
        <f>IF($E87="","",VLOOKUP($E87,基礎データ!$E:$F,2,FALSE))</f>
        <v/>
      </c>
      <c r="AR87" s="2" t="str">
        <f t="shared" si="26"/>
        <v/>
      </c>
      <c r="AS87" s="2" t="str">
        <f t="shared" si="27"/>
        <v/>
      </c>
      <c r="AT87" s="2" t="str">
        <f>IF(G87="","",VLOOKUP(G87,所属データ!C:G,2,FALSE))</f>
        <v/>
      </c>
      <c r="AU87" s="2" t="str">
        <f>IF(I87="","",VLOOKUP(I87,基礎データ!K:L,2,FALSE))</f>
        <v/>
      </c>
      <c r="AV87" s="2" t="str">
        <f t="shared" si="28"/>
        <v/>
      </c>
      <c r="AW87" s="2" t="str">
        <f>IF(R87="","",VLOOKUP(R87,基礎データ!K:L,2,FALSE))</f>
        <v/>
      </c>
      <c r="AX87" s="2" t="str">
        <f t="shared" si="29"/>
        <v/>
      </c>
      <c r="AY87" s="2" t="str">
        <f>IF(AA87="","",VLOOKUP(AA87,基礎データ!K:L,2,FALSE))</f>
        <v/>
      </c>
      <c r="AZ87" s="2" t="str">
        <f t="shared" si="30"/>
        <v/>
      </c>
      <c r="BA87" s="2" t="str">
        <f>IF(AV87="","",VLOOKUP(LEFT(AV87,6),競技データ!$C$2:$C$300,1,FALSE))</f>
        <v/>
      </c>
      <c r="BB87" s="2" t="str">
        <f>IF(AX87="","",VLOOKUP(LEFT(AX87,6),競技データ!$C$2:$C$300,1,FALSE))</f>
        <v/>
      </c>
      <c r="BC87" s="2" t="str">
        <f>IF(AZ87="","",VLOOKUP(LEFT(AZ87,6),競技データ!$C$2:$C$300,1,FALSE))</f>
        <v/>
      </c>
      <c r="BD87" s="2" t="b">
        <f t="shared" si="31"/>
        <v>0</v>
      </c>
      <c r="BE87" s="2" t="b">
        <f t="shared" si="32"/>
        <v>0</v>
      </c>
      <c r="BF87" s="2" t="b">
        <f t="shared" si="32"/>
        <v>0</v>
      </c>
      <c r="BG87" s="2">
        <f t="shared" si="33"/>
        <v>0</v>
      </c>
      <c r="BH87" s="2" t="str">
        <f t="shared" si="34"/>
        <v/>
      </c>
    </row>
    <row r="88" spans="2:60" x14ac:dyDescent="0.2">
      <c r="B88" s="23">
        <v>80</v>
      </c>
      <c r="C88" s="27"/>
      <c r="D88" s="27"/>
      <c r="E88" s="24"/>
      <c r="F88" s="24"/>
      <c r="G88" s="22" t="str">
        <f>IF(C88="","",VLOOKUP($D$4,所属データ!$E:$H,4,FALSE))</f>
        <v/>
      </c>
      <c r="H88" s="16" t="str">
        <f>IF(G88="","",VLOOKUP(G88,所属データ!$C:$G,4,0))</f>
        <v/>
      </c>
      <c r="I88" s="27"/>
      <c r="J88" s="27">
        <v>0</v>
      </c>
      <c r="K88" s="27">
        <v>0</v>
      </c>
      <c r="L88" s="33" t="str">
        <f t="shared" si="20"/>
        <v/>
      </c>
      <c r="M88" s="27">
        <v>0</v>
      </c>
      <c r="N88" s="27">
        <v>0</v>
      </c>
      <c r="O88" s="34" t="str">
        <f t="shared" si="21"/>
        <v/>
      </c>
      <c r="P88" s="27"/>
      <c r="Q88" s="27"/>
      <c r="R88" s="27"/>
      <c r="S88" s="27">
        <v>0</v>
      </c>
      <c r="T88" s="27">
        <v>0</v>
      </c>
      <c r="U88" s="33" t="str">
        <f t="shared" si="18"/>
        <v/>
      </c>
      <c r="V88" s="27">
        <v>0</v>
      </c>
      <c r="W88" s="27">
        <v>0</v>
      </c>
      <c r="X88" s="34" t="str">
        <f t="shared" si="19"/>
        <v/>
      </c>
      <c r="Y88" s="27"/>
      <c r="Z88" s="27"/>
      <c r="AA88" s="27"/>
      <c r="AB88" s="27">
        <v>0</v>
      </c>
      <c r="AC88" s="27">
        <v>0</v>
      </c>
      <c r="AD88" s="33" t="str">
        <f t="shared" si="22"/>
        <v/>
      </c>
      <c r="AE88" s="27">
        <v>0</v>
      </c>
      <c r="AF88" s="27">
        <v>0</v>
      </c>
      <c r="AG88" s="34" t="str">
        <f t="shared" si="23"/>
        <v/>
      </c>
      <c r="AH88" s="27"/>
      <c r="AI88" s="27"/>
      <c r="AJ88" s="22"/>
      <c r="AM88" s="2">
        <v>80</v>
      </c>
      <c r="AN88" s="2" t="str">
        <f t="shared" si="24"/>
        <v/>
      </c>
      <c r="AO88" s="2" t="str">
        <f>IF(F88="","",VLOOKUP(F88,基礎データ!H:I,2,FALSE))</f>
        <v/>
      </c>
      <c r="AP88" s="2" t="str">
        <f t="shared" si="25"/>
        <v/>
      </c>
      <c r="AQ88" s="2" t="str">
        <f>IF($E88="","",VLOOKUP($E88,基礎データ!$E:$F,2,FALSE))</f>
        <v/>
      </c>
      <c r="AR88" s="2" t="str">
        <f t="shared" si="26"/>
        <v/>
      </c>
      <c r="AS88" s="2" t="str">
        <f t="shared" si="27"/>
        <v/>
      </c>
      <c r="AT88" s="2" t="str">
        <f>IF(G88="","",VLOOKUP(G88,所属データ!C:G,2,FALSE))</f>
        <v/>
      </c>
      <c r="AU88" s="2" t="str">
        <f>IF(I88="","",VLOOKUP(I88,基礎データ!K:L,2,FALSE))</f>
        <v/>
      </c>
      <c r="AV88" s="2" t="str">
        <f t="shared" si="28"/>
        <v/>
      </c>
      <c r="AW88" s="2" t="str">
        <f>IF(R88="","",VLOOKUP(R88,基礎データ!K:L,2,FALSE))</f>
        <v/>
      </c>
      <c r="AX88" s="2" t="str">
        <f t="shared" si="29"/>
        <v/>
      </c>
      <c r="AY88" s="2" t="str">
        <f>IF(AA88="","",VLOOKUP(AA88,基礎データ!K:L,2,FALSE))</f>
        <v/>
      </c>
      <c r="AZ88" s="2" t="str">
        <f t="shared" si="30"/>
        <v/>
      </c>
      <c r="BA88" s="2" t="str">
        <f>IF(AV88="","",VLOOKUP(LEFT(AV88,6),競技データ!$C$2:$C$300,1,FALSE))</f>
        <v/>
      </c>
      <c r="BB88" s="2" t="str">
        <f>IF(AX88="","",VLOOKUP(LEFT(AX88,6),競技データ!$C$2:$C$300,1,FALSE))</f>
        <v/>
      </c>
      <c r="BC88" s="2" t="str">
        <f>IF(AZ88="","",VLOOKUP(LEFT(AZ88,6),競技データ!$C$2:$C$300,1,FALSE))</f>
        <v/>
      </c>
      <c r="BD88" s="2" t="b">
        <f t="shared" si="31"/>
        <v>0</v>
      </c>
      <c r="BE88" s="2" t="b">
        <f t="shared" si="32"/>
        <v>0</v>
      </c>
      <c r="BF88" s="2" t="b">
        <f t="shared" si="32"/>
        <v>0</v>
      </c>
      <c r="BG88" s="2">
        <f t="shared" si="33"/>
        <v>0</v>
      </c>
      <c r="BH88" s="2" t="str">
        <f t="shared" si="34"/>
        <v/>
      </c>
    </row>
    <row r="89" spans="2:60" x14ac:dyDescent="0.2">
      <c r="B89" s="23">
        <v>81</v>
      </c>
      <c r="C89" s="27"/>
      <c r="D89" s="27"/>
      <c r="E89" s="24"/>
      <c r="F89" s="24"/>
      <c r="G89" s="22" t="str">
        <f>IF(C89="","",VLOOKUP($D$4,所属データ!$E:$H,4,FALSE))</f>
        <v/>
      </c>
      <c r="H89" s="16" t="str">
        <f>IF(G89="","",VLOOKUP(G89,所属データ!$C:$G,4,0))</f>
        <v/>
      </c>
      <c r="I89" s="27"/>
      <c r="J89" s="27">
        <v>0</v>
      </c>
      <c r="K89" s="27">
        <v>0</v>
      </c>
      <c r="L89" s="33" t="str">
        <f t="shared" si="20"/>
        <v/>
      </c>
      <c r="M89" s="27">
        <v>0</v>
      </c>
      <c r="N89" s="27">
        <v>0</v>
      </c>
      <c r="O89" s="34" t="str">
        <f t="shared" si="21"/>
        <v/>
      </c>
      <c r="P89" s="27"/>
      <c r="Q89" s="27"/>
      <c r="R89" s="27"/>
      <c r="S89" s="27">
        <v>0</v>
      </c>
      <c r="T89" s="27">
        <v>0</v>
      </c>
      <c r="U89" s="33" t="str">
        <f t="shared" si="18"/>
        <v/>
      </c>
      <c r="V89" s="27">
        <v>0</v>
      </c>
      <c r="W89" s="27">
        <v>0</v>
      </c>
      <c r="X89" s="34" t="str">
        <f t="shared" si="19"/>
        <v/>
      </c>
      <c r="Y89" s="27"/>
      <c r="Z89" s="27"/>
      <c r="AA89" s="27"/>
      <c r="AB89" s="27">
        <v>0</v>
      </c>
      <c r="AC89" s="27">
        <v>0</v>
      </c>
      <c r="AD89" s="33" t="str">
        <f t="shared" si="22"/>
        <v/>
      </c>
      <c r="AE89" s="27">
        <v>0</v>
      </c>
      <c r="AF89" s="27">
        <v>0</v>
      </c>
      <c r="AG89" s="34" t="str">
        <f t="shared" si="23"/>
        <v/>
      </c>
      <c r="AH89" s="27"/>
      <c r="AI89" s="27"/>
      <c r="AJ89" s="22"/>
      <c r="AM89" s="2">
        <v>81</v>
      </c>
      <c r="AN89" s="2" t="str">
        <f t="shared" si="24"/>
        <v/>
      </c>
      <c r="AO89" s="2" t="str">
        <f>IF(F89="","",VLOOKUP(F89,基礎データ!H:I,2,FALSE))</f>
        <v/>
      </c>
      <c r="AP89" s="2" t="str">
        <f t="shared" si="25"/>
        <v/>
      </c>
      <c r="AQ89" s="2" t="str">
        <f>IF($E89="","",VLOOKUP($E89,基礎データ!$E:$F,2,FALSE))</f>
        <v/>
      </c>
      <c r="AR89" s="2" t="str">
        <f t="shared" si="26"/>
        <v/>
      </c>
      <c r="AS89" s="2" t="str">
        <f t="shared" si="27"/>
        <v/>
      </c>
      <c r="AT89" s="2" t="str">
        <f>IF(G89="","",VLOOKUP(G89,所属データ!C:G,2,FALSE))</f>
        <v/>
      </c>
      <c r="AU89" s="2" t="str">
        <f>IF(I89="","",VLOOKUP(I89,基礎データ!K:L,2,FALSE))</f>
        <v/>
      </c>
      <c r="AV89" s="2" t="str">
        <f t="shared" si="28"/>
        <v/>
      </c>
      <c r="AW89" s="2" t="str">
        <f>IF(R89="","",VLOOKUP(R89,基礎データ!K:L,2,FALSE))</f>
        <v/>
      </c>
      <c r="AX89" s="2" t="str">
        <f t="shared" si="29"/>
        <v/>
      </c>
      <c r="AY89" s="2" t="str">
        <f>IF(AA89="","",VLOOKUP(AA89,基礎データ!K:L,2,FALSE))</f>
        <v/>
      </c>
      <c r="AZ89" s="2" t="str">
        <f t="shared" si="30"/>
        <v/>
      </c>
      <c r="BA89" s="2" t="str">
        <f>IF(AV89="","",VLOOKUP(LEFT(AV89,6),競技データ!$C$2:$C$300,1,FALSE))</f>
        <v/>
      </c>
      <c r="BB89" s="2" t="str">
        <f>IF(AX89="","",VLOOKUP(LEFT(AX89,6),競技データ!$C$2:$C$300,1,FALSE))</f>
        <v/>
      </c>
      <c r="BC89" s="2" t="str">
        <f>IF(AZ89="","",VLOOKUP(LEFT(AZ89,6),競技データ!$C$2:$C$300,1,FALSE))</f>
        <v/>
      </c>
      <c r="BD89" s="2" t="b">
        <f t="shared" si="31"/>
        <v>0</v>
      </c>
      <c r="BE89" s="2" t="b">
        <f t="shared" si="32"/>
        <v>0</v>
      </c>
      <c r="BF89" s="2" t="b">
        <f t="shared" si="32"/>
        <v>0</v>
      </c>
      <c r="BG89" s="2">
        <f t="shared" si="33"/>
        <v>0</v>
      </c>
      <c r="BH89" s="2" t="str">
        <f t="shared" si="34"/>
        <v/>
      </c>
    </row>
    <row r="90" spans="2:60" x14ac:dyDescent="0.2">
      <c r="B90" s="23">
        <v>82</v>
      </c>
      <c r="C90" s="27"/>
      <c r="D90" s="27"/>
      <c r="E90" s="24"/>
      <c r="F90" s="24"/>
      <c r="G90" s="22" t="str">
        <f>IF(C90="","",VLOOKUP($D$4,所属データ!$E:$H,4,FALSE))</f>
        <v/>
      </c>
      <c r="H90" s="16" t="str">
        <f>IF(G90="","",VLOOKUP(G90,所属データ!$C:$G,4,0))</f>
        <v/>
      </c>
      <c r="I90" s="27"/>
      <c r="J90" s="27">
        <v>0</v>
      </c>
      <c r="K90" s="27">
        <v>0</v>
      </c>
      <c r="L90" s="33" t="str">
        <f t="shared" si="20"/>
        <v/>
      </c>
      <c r="M90" s="27">
        <v>0</v>
      </c>
      <c r="N90" s="27">
        <v>0</v>
      </c>
      <c r="O90" s="34" t="str">
        <f t="shared" si="21"/>
        <v/>
      </c>
      <c r="P90" s="27"/>
      <c r="Q90" s="27"/>
      <c r="R90" s="27"/>
      <c r="S90" s="27">
        <v>0</v>
      </c>
      <c r="T90" s="27">
        <v>0</v>
      </c>
      <c r="U90" s="33" t="str">
        <f t="shared" si="18"/>
        <v/>
      </c>
      <c r="V90" s="27">
        <v>0</v>
      </c>
      <c r="W90" s="27">
        <v>0</v>
      </c>
      <c r="X90" s="34" t="str">
        <f t="shared" si="19"/>
        <v/>
      </c>
      <c r="Y90" s="27"/>
      <c r="Z90" s="27"/>
      <c r="AA90" s="27"/>
      <c r="AB90" s="27">
        <v>0</v>
      </c>
      <c r="AC90" s="27">
        <v>0</v>
      </c>
      <c r="AD90" s="33" t="str">
        <f t="shared" si="22"/>
        <v/>
      </c>
      <c r="AE90" s="27">
        <v>0</v>
      </c>
      <c r="AF90" s="27">
        <v>0</v>
      </c>
      <c r="AG90" s="34" t="str">
        <f t="shared" si="23"/>
        <v/>
      </c>
      <c r="AH90" s="27"/>
      <c r="AI90" s="27"/>
      <c r="AJ90" s="22"/>
      <c r="AM90" s="2">
        <v>82</v>
      </c>
      <c r="AN90" s="2" t="str">
        <f t="shared" si="24"/>
        <v/>
      </c>
      <c r="AO90" s="2" t="str">
        <f>IF(F90="","",VLOOKUP(F90,基礎データ!H:I,2,FALSE))</f>
        <v/>
      </c>
      <c r="AP90" s="2" t="str">
        <f t="shared" si="25"/>
        <v/>
      </c>
      <c r="AQ90" s="2" t="str">
        <f>IF($E90="","",VLOOKUP($E90,基礎データ!$E:$F,2,FALSE))</f>
        <v/>
      </c>
      <c r="AR90" s="2" t="str">
        <f t="shared" si="26"/>
        <v/>
      </c>
      <c r="AS90" s="2" t="str">
        <f t="shared" si="27"/>
        <v/>
      </c>
      <c r="AT90" s="2" t="str">
        <f>IF(G90="","",VLOOKUP(G90,所属データ!C:G,2,FALSE))</f>
        <v/>
      </c>
      <c r="AU90" s="2" t="str">
        <f>IF(I90="","",VLOOKUP(I90,基礎データ!K:L,2,FALSE))</f>
        <v/>
      </c>
      <c r="AV90" s="2" t="str">
        <f t="shared" si="28"/>
        <v/>
      </c>
      <c r="AW90" s="2" t="str">
        <f>IF(R90="","",VLOOKUP(R90,基礎データ!K:L,2,FALSE))</f>
        <v/>
      </c>
      <c r="AX90" s="2" t="str">
        <f t="shared" si="29"/>
        <v/>
      </c>
      <c r="AY90" s="2" t="str">
        <f>IF(AA90="","",VLOOKUP(AA90,基礎データ!K:L,2,FALSE))</f>
        <v/>
      </c>
      <c r="AZ90" s="2" t="str">
        <f t="shared" si="30"/>
        <v/>
      </c>
      <c r="BA90" s="2" t="str">
        <f>IF(AV90="","",VLOOKUP(LEFT(AV90,6),競技データ!$C$2:$C$300,1,FALSE))</f>
        <v/>
      </c>
      <c r="BB90" s="2" t="str">
        <f>IF(AX90="","",VLOOKUP(LEFT(AX90,6),競技データ!$C$2:$C$300,1,FALSE))</f>
        <v/>
      </c>
      <c r="BC90" s="2" t="str">
        <f>IF(AZ90="","",VLOOKUP(LEFT(AZ90,6),競技データ!$C$2:$C$300,1,FALSE))</f>
        <v/>
      </c>
      <c r="BD90" s="2" t="b">
        <f t="shared" si="31"/>
        <v>0</v>
      </c>
      <c r="BE90" s="2" t="b">
        <f t="shared" si="32"/>
        <v>0</v>
      </c>
      <c r="BF90" s="2" t="b">
        <f t="shared" si="32"/>
        <v>0</v>
      </c>
      <c r="BG90" s="2">
        <f t="shared" si="33"/>
        <v>0</v>
      </c>
      <c r="BH90" s="2" t="str">
        <f t="shared" si="34"/>
        <v/>
      </c>
    </row>
    <row r="91" spans="2:60" x14ac:dyDescent="0.2">
      <c r="B91" s="23">
        <v>83</v>
      </c>
      <c r="C91" s="27"/>
      <c r="D91" s="27"/>
      <c r="E91" s="24"/>
      <c r="F91" s="24"/>
      <c r="G91" s="22" t="str">
        <f>IF(C91="","",VLOOKUP($D$4,所属データ!$E:$H,4,FALSE))</f>
        <v/>
      </c>
      <c r="H91" s="16" t="str">
        <f>IF(G91="","",VLOOKUP(G91,所属データ!$C:$G,4,0))</f>
        <v/>
      </c>
      <c r="I91" s="27"/>
      <c r="J91" s="27">
        <v>0</v>
      </c>
      <c r="K91" s="27">
        <v>0</v>
      </c>
      <c r="L91" s="33" t="str">
        <f t="shared" si="20"/>
        <v/>
      </c>
      <c r="M91" s="27">
        <v>0</v>
      </c>
      <c r="N91" s="27">
        <v>0</v>
      </c>
      <c r="O91" s="34" t="str">
        <f t="shared" si="21"/>
        <v/>
      </c>
      <c r="P91" s="27"/>
      <c r="Q91" s="27"/>
      <c r="R91" s="27"/>
      <c r="S91" s="27">
        <v>0</v>
      </c>
      <c r="T91" s="27">
        <v>0</v>
      </c>
      <c r="U91" s="33" t="str">
        <f t="shared" si="18"/>
        <v/>
      </c>
      <c r="V91" s="27">
        <v>0</v>
      </c>
      <c r="W91" s="27">
        <v>0</v>
      </c>
      <c r="X91" s="34" t="str">
        <f t="shared" si="19"/>
        <v/>
      </c>
      <c r="Y91" s="27"/>
      <c r="Z91" s="27"/>
      <c r="AA91" s="27"/>
      <c r="AB91" s="27">
        <v>0</v>
      </c>
      <c r="AC91" s="27">
        <v>0</v>
      </c>
      <c r="AD91" s="33" t="str">
        <f t="shared" si="22"/>
        <v/>
      </c>
      <c r="AE91" s="27">
        <v>0</v>
      </c>
      <c r="AF91" s="27">
        <v>0</v>
      </c>
      <c r="AG91" s="34" t="str">
        <f t="shared" si="23"/>
        <v/>
      </c>
      <c r="AH91" s="27"/>
      <c r="AI91" s="27"/>
      <c r="AJ91" s="22"/>
      <c r="AM91" s="2">
        <v>83</v>
      </c>
      <c r="AN91" s="2" t="str">
        <f t="shared" si="24"/>
        <v/>
      </c>
      <c r="AO91" s="2" t="str">
        <f>IF(F91="","",VLOOKUP(F91,基礎データ!H:I,2,FALSE))</f>
        <v/>
      </c>
      <c r="AP91" s="2" t="str">
        <f t="shared" si="25"/>
        <v/>
      </c>
      <c r="AQ91" s="2" t="str">
        <f>IF($E91="","",VLOOKUP($E91,基礎データ!$E:$F,2,FALSE))</f>
        <v/>
      </c>
      <c r="AR91" s="2" t="str">
        <f t="shared" si="26"/>
        <v/>
      </c>
      <c r="AS91" s="2" t="str">
        <f t="shared" si="27"/>
        <v/>
      </c>
      <c r="AT91" s="2" t="str">
        <f>IF(G91="","",VLOOKUP(G91,所属データ!C:G,2,FALSE))</f>
        <v/>
      </c>
      <c r="AU91" s="2" t="str">
        <f>IF(I91="","",VLOOKUP(I91,基礎データ!K:L,2,FALSE))</f>
        <v/>
      </c>
      <c r="AV91" s="2" t="str">
        <f t="shared" si="28"/>
        <v/>
      </c>
      <c r="AW91" s="2" t="str">
        <f>IF(R91="","",VLOOKUP(R91,基礎データ!K:L,2,FALSE))</f>
        <v/>
      </c>
      <c r="AX91" s="2" t="str">
        <f t="shared" si="29"/>
        <v/>
      </c>
      <c r="AY91" s="2" t="str">
        <f>IF(AA91="","",VLOOKUP(AA91,基礎データ!K:L,2,FALSE))</f>
        <v/>
      </c>
      <c r="AZ91" s="2" t="str">
        <f t="shared" si="30"/>
        <v/>
      </c>
      <c r="BA91" s="2" t="str">
        <f>IF(AV91="","",VLOOKUP(LEFT(AV91,6),競技データ!$C$2:$C$300,1,FALSE))</f>
        <v/>
      </c>
      <c r="BB91" s="2" t="str">
        <f>IF(AX91="","",VLOOKUP(LEFT(AX91,6),競技データ!$C$2:$C$300,1,FALSE))</f>
        <v/>
      </c>
      <c r="BC91" s="2" t="str">
        <f>IF(AZ91="","",VLOOKUP(LEFT(AZ91,6),競技データ!$C$2:$C$300,1,FALSE))</f>
        <v/>
      </c>
      <c r="BD91" s="2" t="b">
        <f t="shared" si="31"/>
        <v>0</v>
      </c>
      <c r="BE91" s="2" t="b">
        <f t="shared" si="32"/>
        <v>0</v>
      </c>
      <c r="BF91" s="2" t="b">
        <f t="shared" si="32"/>
        <v>0</v>
      </c>
      <c r="BG91" s="2">
        <f t="shared" si="33"/>
        <v>0</v>
      </c>
      <c r="BH91" s="2" t="str">
        <f t="shared" si="34"/>
        <v/>
      </c>
    </row>
    <row r="92" spans="2:60" x14ac:dyDescent="0.2">
      <c r="B92" s="23">
        <v>84</v>
      </c>
      <c r="C92" s="27"/>
      <c r="D92" s="27"/>
      <c r="E92" s="24"/>
      <c r="F92" s="24"/>
      <c r="G92" s="22" t="str">
        <f>IF(C92="","",VLOOKUP($D$4,所属データ!$E:$H,4,FALSE))</f>
        <v/>
      </c>
      <c r="H92" s="16" t="str">
        <f>IF(G92="","",VLOOKUP(G92,所属データ!$C:$G,4,0))</f>
        <v/>
      </c>
      <c r="I92" s="27"/>
      <c r="J92" s="27">
        <v>0</v>
      </c>
      <c r="K92" s="27">
        <v>0</v>
      </c>
      <c r="L92" s="33" t="str">
        <f t="shared" si="20"/>
        <v/>
      </c>
      <c r="M92" s="27">
        <v>0</v>
      </c>
      <c r="N92" s="27">
        <v>0</v>
      </c>
      <c r="O92" s="34" t="str">
        <f t="shared" si="21"/>
        <v/>
      </c>
      <c r="P92" s="27"/>
      <c r="Q92" s="27"/>
      <c r="R92" s="27"/>
      <c r="S92" s="27">
        <v>0</v>
      </c>
      <c r="T92" s="27">
        <v>0</v>
      </c>
      <c r="U92" s="33" t="str">
        <f t="shared" si="18"/>
        <v/>
      </c>
      <c r="V92" s="27">
        <v>0</v>
      </c>
      <c r="W92" s="27">
        <v>0</v>
      </c>
      <c r="X92" s="34" t="str">
        <f t="shared" si="19"/>
        <v/>
      </c>
      <c r="Y92" s="27"/>
      <c r="Z92" s="27"/>
      <c r="AA92" s="27"/>
      <c r="AB92" s="27">
        <v>0</v>
      </c>
      <c r="AC92" s="27">
        <v>0</v>
      </c>
      <c r="AD92" s="33" t="str">
        <f t="shared" si="22"/>
        <v/>
      </c>
      <c r="AE92" s="27">
        <v>0</v>
      </c>
      <c r="AF92" s="27">
        <v>0</v>
      </c>
      <c r="AG92" s="34" t="str">
        <f t="shared" si="23"/>
        <v/>
      </c>
      <c r="AH92" s="27"/>
      <c r="AI92" s="27"/>
      <c r="AJ92" s="22"/>
      <c r="AM92" s="2">
        <v>84</v>
      </c>
      <c r="AN92" s="2" t="str">
        <f t="shared" si="24"/>
        <v/>
      </c>
      <c r="AO92" s="2" t="str">
        <f>IF(F92="","",VLOOKUP(F92,基礎データ!H:I,2,FALSE))</f>
        <v/>
      </c>
      <c r="AP92" s="2" t="str">
        <f t="shared" si="25"/>
        <v/>
      </c>
      <c r="AQ92" s="2" t="str">
        <f>IF($E92="","",VLOOKUP($E92,基礎データ!$E:$F,2,FALSE))</f>
        <v/>
      </c>
      <c r="AR92" s="2" t="str">
        <f t="shared" si="26"/>
        <v/>
      </c>
      <c r="AS92" s="2" t="str">
        <f t="shared" si="27"/>
        <v/>
      </c>
      <c r="AT92" s="2" t="str">
        <f>IF(G92="","",VLOOKUP(G92,所属データ!C:G,2,FALSE))</f>
        <v/>
      </c>
      <c r="AU92" s="2" t="str">
        <f>IF(I92="","",VLOOKUP(I92,基礎データ!K:L,2,FALSE))</f>
        <v/>
      </c>
      <c r="AV92" s="2" t="str">
        <f t="shared" si="28"/>
        <v/>
      </c>
      <c r="AW92" s="2" t="str">
        <f>IF(R92="","",VLOOKUP(R92,基礎データ!K:L,2,FALSE))</f>
        <v/>
      </c>
      <c r="AX92" s="2" t="str">
        <f t="shared" si="29"/>
        <v/>
      </c>
      <c r="AY92" s="2" t="str">
        <f>IF(AA92="","",VLOOKUP(AA92,基礎データ!K:L,2,FALSE))</f>
        <v/>
      </c>
      <c r="AZ92" s="2" t="str">
        <f t="shared" si="30"/>
        <v/>
      </c>
      <c r="BA92" s="2" t="str">
        <f>IF(AV92="","",VLOOKUP(LEFT(AV92,6),競技データ!$C$2:$C$300,1,FALSE))</f>
        <v/>
      </c>
      <c r="BB92" s="2" t="str">
        <f>IF(AX92="","",VLOOKUP(LEFT(AX92,6),競技データ!$C$2:$C$300,1,FALSE))</f>
        <v/>
      </c>
      <c r="BC92" s="2" t="str">
        <f>IF(AZ92="","",VLOOKUP(LEFT(AZ92,6),競技データ!$C$2:$C$300,1,FALSE))</f>
        <v/>
      </c>
      <c r="BD92" s="2" t="b">
        <f t="shared" si="31"/>
        <v>0</v>
      </c>
      <c r="BE92" s="2" t="b">
        <f t="shared" si="32"/>
        <v>0</v>
      </c>
      <c r="BF92" s="2" t="b">
        <f t="shared" si="32"/>
        <v>0</v>
      </c>
      <c r="BG92" s="2">
        <f t="shared" si="33"/>
        <v>0</v>
      </c>
      <c r="BH92" s="2" t="str">
        <f t="shared" si="34"/>
        <v/>
      </c>
    </row>
    <row r="93" spans="2:60" x14ac:dyDescent="0.2">
      <c r="B93" s="23">
        <v>85</v>
      </c>
      <c r="C93" s="27"/>
      <c r="D93" s="27"/>
      <c r="E93" s="24"/>
      <c r="F93" s="24"/>
      <c r="G93" s="22" t="str">
        <f>IF(C93="","",VLOOKUP($D$4,所属データ!$E:$H,4,FALSE))</f>
        <v/>
      </c>
      <c r="H93" s="16" t="str">
        <f>IF(G93="","",VLOOKUP(G93,所属データ!$C:$G,4,0))</f>
        <v/>
      </c>
      <c r="I93" s="27"/>
      <c r="J93" s="27">
        <v>0</v>
      </c>
      <c r="K93" s="27">
        <v>0</v>
      </c>
      <c r="L93" s="33" t="str">
        <f t="shared" si="20"/>
        <v/>
      </c>
      <c r="M93" s="27">
        <v>0</v>
      </c>
      <c r="N93" s="27">
        <v>0</v>
      </c>
      <c r="O93" s="34" t="str">
        <f t="shared" si="21"/>
        <v/>
      </c>
      <c r="P93" s="27"/>
      <c r="Q93" s="27"/>
      <c r="R93" s="27"/>
      <c r="S93" s="27">
        <v>0</v>
      </c>
      <c r="T93" s="27">
        <v>0</v>
      </c>
      <c r="U93" s="33" t="str">
        <f t="shared" si="18"/>
        <v/>
      </c>
      <c r="V93" s="27">
        <v>0</v>
      </c>
      <c r="W93" s="27">
        <v>0</v>
      </c>
      <c r="X93" s="34" t="str">
        <f t="shared" si="19"/>
        <v/>
      </c>
      <c r="Y93" s="27"/>
      <c r="Z93" s="27"/>
      <c r="AA93" s="27"/>
      <c r="AB93" s="27">
        <v>0</v>
      </c>
      <c r="AC93" s="27">
        <v>0</v>
      </c>
      <c r="AD93" s="33" t="str">
        <f t="shared" si="22"/>
        <v/>
      </c>
      <c r="AE93" s="27">
        <v>0</v>
      </c>
      <c r="AF93" s="27">
        <v>0</v>
      </c>
      <c r="AG93" s="34" t="str">
        <f t="shared" si="23"/>
        <v/>
      </c>
      <c r="AH93" s="27"/>
      <c r="AI93" s="27"/>
      <c r="AJ93" s="22"/>
      <c r="AM93" s="2">
        <v>85</v>
      </c>
      <c r="AN93" s="2" t="str">
        <f t="shared" si="24"/>
        <v/>
      </c>
      <c r="AO93" s="2" t="str">
        <f>IF(F93="","",VLOOKUP(F93,基礎データ!H:I,2,FALSE))</f>
        <v/>
      </c>
      <c r="AP93" s="2" t="str">
        <f t="shared" si="25"/>
        <v/>
      </c>
      <c r="AQ93" s="2" t="str">
        <f>IF($E93="","",VLOOKUP($E93,基礎データ!$E:$F,2,FALSE))</f>
        <v/>
      </c>
      <c r="AR93" s="2" t="str">
        <f t="shared" si="26"/>
        <v/>
      </c>
      <c r="AS93" s="2" t="str">
        <f t="shared" si="27"/>
        <v/>
      </c>
      <c r="AT93" s="2" t="str">
        <f>IF(G93="","",VLOOKUP(G93,所属データ!C:G,2,FALSE))</f>
        <v/>
      </c>
      <c r="AU93" s="2" t="str">
        <f>IF(I93="","",VLOOKUP(I93,基礎データ!K:L,2,FALSE))</f>
        <v/>
      </c>
      <c r="AV93" s="2" t="str">
        <f t="shared" si="28"/>
        <v/>
      </c>
      <c r="AW93" s="2" t="str">
        <f>IF(R93="","",VLOOKUP(R93,基礎データ!K:L,2,FALSE))</f>
        <v/>
      </c>
      <c r="AX93" s="2" t="str">
        <f t="shared" si="29"/>
        <v/>
      </c>
      <c r="AY93" s="2" t="str">
        <f>IF(AA93="","",VLOOKUP(AA93,基礎データ!K:L,2,FALSE))</f>
        <v/>
      </c>
      <c r="AZ93" s="2" t="str">
        <f t="shared" si="30"/>
        <v/>
      </c>
      <c r="BA93" s="2" t="str">
        <f>IF(AV93="","",VLOOKUP(LEFT(AV93,6),競技データ!$C$2:$C$300,1,FALSE))</f>
        <v/>
      </c>
      <c r="BB93" s="2" t="str">
        <f>IF(AX93="","",VLOOKUP(LEFT(AX93,6),競技データ!$C$2:$C$300,1,FALSE))</f>
        <v/>
      </c>
      <c r="BC93" s="2" t="str">
        <f>IF(AZ93="","",VLOOKUP(LEFT(AZ93,6),競技データ!$C$2:$C$300,1,FALSE))</f>
        <v/>
      </c>
      <c r="BD93" s="2" t="b">
        <f t="shared" si="31"/>
        <v>0</v>
      </c>
      <c r="BE93" s="2" t="b">
        <f t="shared" si="32"/>
        <v>0</v>
      </c>
      <c r="BF93" s="2" t="b">
        <f t="shared" si="32"/>
        <v>0</v>
      </c>
      <c r="BG93" s="2">
        <f t="shared" si="33"/>
        <v>0</v>
      </c>
      <c r="BH93" s="2" t="str">
        <f t="shared" si="34"/>
        <v/>
      </c>
    </row>
    <row r="94" spans="2:60" x14ac:dyDescent="0.2">
      <c r="B94" s="23">
        <v>86</v>
      </c>
      <c r="C94" s="27"/>
      <c r="D94" s="27"/>
      <c r="E94" s="24"/>
      <c r="F94" s="24"/>
      <c r="G94" s="22" t="str">
        <f>IF(C94="","",VLOOKUP($D$4,所属データ!$E:$H,4,FALSE))</f>
        <v/>
      </c>
      <c r="H94" s="16" t="str">
        <f>IF(G94="","",VLOOKUP(G94,所属データ!$C:$G,4,0))</f>
        <v/>
      </c>
      <c r="I94" s="27"/>
      <c r="J94" s="27">
        <v>0</v>
      </c>
      <c r="K94" s="27">
        <v>0</v>
      </c>
      <c r="L94" s="33" t="str">
        <f t="shared" si="20"/>
        <v/>
      </c>
      <c r="M94" s="27">
        <v>0</v>
      </c>
      <c r="N94" s="27">
        <v>0</v>
      </c>
      <c r="O94" s="34" t="str">
        <f t="shared" si="21"/>
        <v/>
      </c>
      <c r="P94" s="27"/>
      <c r="Q94" s="27"/>
      <c r="R94" s="27"/>
      <c r="S94" s="27">
        <v>0</v>
      </c>
      <c r="T94" s="27">
        <v>0</v>
      </c>
      <c r="U94" s="33" t="str">
        <f t="shared" si="18"/>
        <v/>
      </c>
      <c r="V94" s="27">
        <v>0</v>
      </c>
      <c r="W94" s="27">
        <v>0</v>
      </c>
      <c r="X94" s="34" t="str">
        <f t="shared" si="19"/>
        <v/>
      </c>
      <c r="Y94" s="27"/>
      <c r="Z94" s="27"/>
      <c r="AA94" s="27"/>
      <c r="AB94" s="27">
        <v>0</v>
      </c>
      <c r="AC94" s="27">
        <v>0</v>
      </c>
      <c r="AD94" s="33" t="str">
        <f t="shared" si="22"/>
        <v/>
      </c>
      <c r="AE94" s="27">
        <v>0</v>
      </c>
      <c r="AF94" s="27">
        <v>0</v>
      </c>
      <c r="AG94" s="34" t="str">
        <f t="shared" si="23"/>
        <v/>
      </c>
      <c r="AH94" s="27"/>
      <c r="AI94" s="27"/>
      <c r="AJ94" s="22"/>
      <c r="AM94" s="2">
        <v>86</v>
      </c>
      <c r="AN94" s="2" t="str">
        <f t="shared" si="24"/>
        <v/>
      </c>
      <c r="AO94" s="2" t="str">
        <f>IF(F94="","",VLOOKUP(F94,基礎データ!H:I,2,FALSE))</f>
        <v/>
      </c>
      <c r="AP94" s="2" t="str">
        <f t="shared" si="25"/>
        <v/>
      </c>
      <c r="AQ94" s="2" t="str">
        <f>IF($E94="","",VLOOKUP($E94,基礎データ!$E:$F,2,FALSE))</f>
        <v/>
      </c>
      <c r="AR94" s="2" t="str">
        <f t="shared" si="26"/>
        <v/>
      </c>
      <c r="AS94" s="2" t="str">
        <f t="shared" si="27"/>
        <v/>
      </c>
      <c r="AT94" s="2" t="str">
        <f>IF(G94="","",VLOOKUP(G94,所属データ!C:G,2,FALSE))</f>
        <v/>
      </c>
      <c r="AU94" s="2" t="str">
        <f>IF(I94="","",VLOOKUP(I94,基礎データ!K:L,2,FALSE))</f>
        <v/>
      </c>
      <c r="AV94" s="2" t="str">
        <f t="shared" si="28"/>
        <v/>
      </c>
      <c r="AW94" s="2" t="str">
        <f>IF(R94="","",VLOOKUP(R94,基礎データ!K:L,2,FALSE))</f>
        <v/>
      </c>
      <c r="AX94" s="2" t="str">
        <f t="shared" si="29"/>
        <v/>
      </c>
      <c r="AY94" s="2" t="str">
        <f>IF(AA94="","",VLOOKUP(AA94,基礎データ!K:L,2,FALSE))</f>
        <v/>
      </c>
      <c r="AZ94" s="2" t="str">
        <f t="shared" si="30"/>
        <v/>
      </c>
      <c r="BA94" s="2" t="str">
        <f>IF(AV94="","",VLOOKUP(LEFT(AV94,6),競技データ!$C$2:$C$300,1,FALSE))</f>
        <v/>
      </c>
      <c r="BB94" s="2" t="str">
        <f>IF(AX94="","",VLOOKUP(LEFT(AX94,6),競技データ!$C$2:$C$300,1,FALSE))</f>
        <v/>
      </c>
      <c r="BC94" s="2" t="str">
        <f>IF(AZ94="","",VLOOKUP(LEFT(AZ94,6),競技データ!$C$2:$C$300,1,FALSE))</f>
        <v/>
      </c>
      <c r="BD94" s="2" t="b">
        <f t="shared" si="31"/>
        <v>0</v>
      </c>
      <c r="BE94" s="2" t="b">
        <f t="shared" si="32"/>
        <v>0</v>
      </c>
      <c r="BF94" s="2" t="b">
        <f t="shared" si="32"/>
        <v>0</v>
      </c>
      <c r="BG94" s="2">
        <f t="shared" si="33"/>
        <v>0</v>
      </c>
      <c r="BH94" s="2" t="str">
        <f t="shared" si="34"/>
        <v/>
      </c>
    </row>
    <row r="95" spans="2:60" x14ac:dyDescent="0.2">
      <c r="B95" s="23">
        <v>87</v>
      </c>
      <c r="C95" s="27"/>
      <c r="D95" s="27"/>
      <c r="E95" s="24"/>
      <c r="F95" s="24"/>
      <c r="G95" s="22" t="str">
        <f>IF(C95="","",VLOOKUP($D$4,所属データ!$E:$H,4,FALSE))</f>
        <v/>
      </c>
      <c r="H95" s="16" t="str">
        <f>IF(G95="","",VLOOKUP(G95,所属データ!$C:$G,4,0))</f>
        <v/>
      </c>
      <c r="I95" s="27"/>
      <c r="J95" s="27">
        <v>0</v>
      </c>
      <c r="K95" s="27">
        <v>0</v>
      </c>
      <c r="L95" s="33" t="str">
        <f t="shared" si="20"/>
        <v/>
      </c>
      <c r="M95" s="27">
        <v>0</v>
      </c>
      <c r="N95" s="27">
        <v>0</v>
      </c>
      <c r="O95" s="34" t="str">
        <f t="shared" si="21"/>
        <v/>
      </c>
      <c r="P95" s="27"/>
      <c r="Q95" s="27"/>
      <c r="R95" s="27"/>
      <c r="S95" s="27">
        <v>0</v>
      </c>
      <c r="T95" s="27">
        <v>0</v>
      </c>
      <c r="U95" s="33" t="str">
        <f t="shared" si="18"/>
        <v/>
      </c>
      <c r="V95" s="27">
        <v>0</v>
      </c>
      <c r="W95" s="27">
        <v>0</v>
      </c>
      <c r="X95" s="34" t="str">
        <f t="shared" si="19"/>
        <v/>
      </c>
      <c r="Y95" s="27"/>
      <c r="Z95" s="27"/>
      <c r="AA95" s="27"/>
      <c r="AB95" s="27">
        <v>0</v>
      </c>
      <c r="AC95" s="27">
        <v>0</v>
      </c>
      <c r="AD95" s="33" t="str">
        <f t="shared" si="22"/>
        <v/>
      </c>
      <c r="AE95" s="27">
        <v>0</v>
      </c>
      <c r="AF95" s="27">
        <v>0</v>
      </c>
      <c r="AG95" s="34" t="str">
        <f t="shared" si="23"/>
        <v/>
      </c>
      <c r="AH95" s="27"/>
      <c r="AI95" s="27"/>
      <c r="AJ95" s="22"/>
      <c r="AM95" s="2">
        <v>87</v>
      </c>
      <c r="AN95" s="2" t="str">
        <f t="shared" si="24"/>
        <v/>
      </c>
      <c r="AO95" s="2" t="str">
        <f>IF(F95="","",VLOOKUP(F95,基礎データ!H:I,2,FALSE))</f>
        <v/>
      </c>
      <c r="AP95" s="2" t="str">
        <f t="shared" si="25"/>
        <v/>
      </c>
      <c r="AQ95" s="2" t="str">
        <f>IF($E95="","",VLOOKUP($E95,基礎データ!$E:$F,2,FALSE))</f>
        <v/>
      </c>
      <c r="AR95" s="2" t="str">
        <f t="shared" si="26"/>
        <v/>
      </c>
      <c r="AS95" s="2" t="str">
        <f t="shared" si="27"/>
        <v/>
      </c>
      <c r="AT95" s="2" t="str">
        <f>IF(G95="","",VLOOKUP(G95,所属データ!C:G,2,FALSE))</f>
        <v/>
      </c>
      <c r="AU95" s="2" t="str">
        <f>IF(I95="","",VLOOKUP(I95,基礎データ!K:L,2,FALSE))</f>
        <v/>
      </c>
      <c r="AV95" s="2" t="str">
        <f t="shared" si="28"/>
        <v/>
      </c>
      <c r="AW95" s="2" t="str">
        <f>IF(R95="","",VLOOKUP(R95,基礎データ!K:L,2,FALSE))</f>
        <v/>
      </c>
      <c r="AX95" s="2" t="str">
        <f t="shared" si="29"/>
        <v/>
      </c>
      <c r="AY95" s="2" t="str">
        <f>IF(AA95="","",VLOOKUP(AA95,基礎データ!K:L,2,FALSE))</f>
        <v/>
      </c>
      <c r="AZ95" s="2" t="str">
        <f t="shared" si="30"/>
        <v/>
      </c>
      <c r="BA95" s="2" t="str">
        <f>IF(AV95="","",VLOOKUP(LEFT(AV95,6),競技データ!$C$2:$C$300,1,FALSE))</f>
        <v/>
      </c>
      <c r="BB95" s="2" t="str">
        <f>IF(AX95="","",VLOOKUP(LEFT(AX95,6),競技データ!$C$2:$C$300,1,FALSE))</f>
        <v/>
      </c>
      <c r="BC95" s="2" t="str">
        <f>IF(AZ95="","",VLOOKUP(LEFT(AZ95,6),競技データ!$C$2:$C$300,1,FALSE))</f>
        <v/>
      </c>
      <c r="BD95" s="2" t="b">
        <f t="shared" si="31"/>
        <v>0</v>
      </c>
      <c r="BE95" s="2" t="b">
        <f t="shared" si="32"/>
        <v>0</v>
      </c>
      <c r="BF95" s="2" t="b">
        <f t="shared" si="32"/>
        <v>0</v>
      </c>
      <c r="BG95" s="2">
        <f t="shared" si="33"/>
        <v>0</v>
      </c>
      <c r="BH95" s="2" t="str">
        <f t="shared" si="34"/>
        <v/>
      </c>
    </row>
    <row r="96" spans="2:60" x14ac:dyDescent="0.2">
      <c r="B96" s="23">
        <v>88</v>
      </c>
      <c r="C96" s="27"/>
      <c r="D96" s="27"/>
      <c r="E96" s="24"/>
      <c r="F96" s="24"/>
      <c r="G96" s="22" t="str">
        <f>IF(C96="","",VLOOKUP($D$4,所属データ!$E:$H,4,FALSE))</f>
        <v/>
      </c>
      <c r="H96" s="16" t="str">
        <f>IF(G96="","",VLOOKUP(G96,所属データ!$C:$G,4,0))</f>
        <v/>
      </c>
      <c r="I96" s="27"/>
      <c r="J96" s="27">
        <v>0</v>
      </c>
      <c r="K96" s="27">
        <v>0</v>
      </c>
      <c r="L96" s="33" t="str">
        <f t="shared" si="20"/>
        <v/>
      </c>
      <c r="M96" s="27">
        <v>0</v>
      </c>
      <c r="N96" s="27">
        <v>0</v>
      </c>
      <c r="O96" s="34" t="str">
        <f t="shared" si="21"/>
        <v/>
      </c>
      <c r="P96" s="27"/>
      <c r="Q96" s="27"/>
      <c r="R96" s="27"/>
      <c r="S96" s="27">
        <v>0</v>
      </c>
      <c r="T96" s="27">
        <v>0</v>
      </c>
      <c r="U96" s="33" t="str">
        <f t="shared" si="18"/>
        <v/>
      </c>
      <c r="V96" s="27">
        <v>0</v>
      </c>
      <c r="W96" s="27">
        <v>0</v>
      </c>
      <c r="X96" s="34" t="str">
        <f t="shared" si="19"/>
        <v/>
      </c>
      <c r="Y96" s="27"/>
      <c r="Z96" s="27"/>
      <c r="AA96" s="27"/>
      <c r="AB96" s="27">
        <v>0</v>
      </c>
      <c r="AC96" s="27">
        <v>0</v>
      </c>
      <c r="AD96" s="33" t="str">
        <f t="shared" si="22"/>
        <v/>
      </c>
      <c r="AE96" s="27">
        <v>0</v>
      </c>
      <c r="AF96" s="27">
        <v>0</v>
      </c>
      <c r="AG96" s="34" t="str">
        <f t="shared" si="23"/>
        <v/>
      </c>
      <c r="AH96" s="27"/>
      <c r="AI96" s="27"/>
      <c r="AJ96" s="22"/>
      <c r="AM96" s="2">
        <v>88</v>
      </c>
      <c r="AN96" s="2" t="str">
        <f t="shared" si="24"/>
        <v/>
      </c>
      <c r="AO96" s="2" t="str">
        <f>IF(F96="","",VLOOKUP(F96,基礎データ!H:I,2,FALSE))</f>
        <v/>
      </c>
      <c r="AP96" s="2" t="str">
        <f t="shared" si="25"/>
        <v/>
      </c>
      <c r="AQ96" s="2" t="str">
        <f>IF($E96="","",VLOOKUP($E96,基礎データ!$E:$F,2,FALSE))</f>
        <v/>
      </c>
      <c r="AR96" s="2" t="str">
        <f t="shared" si="26"/>
        <v/>
      </c>
      <c r="AS96" s="2" t="str">
        <f t="shared" si="27"/>
        <v/>
      </c>
      <c r="AT96" s="2" t="str">
        <f>IF(G96="","",VLOOKUP(G96,所属データ!C:G,2,FALSE))</f>
        <v/>
      </c>
      <c r="AU96" s="2" t="str">
        <f>IF(I96="","",VLOOKUP(I96,基礎データ!K:L,2,FALSE))</f>
        <v/>
      </c>
      <c r="AV96" s="2" t="str">
        <f t="shared" si="28"/>
        <v/>
      </c>
      <c r="AW96" s="2" t="str">
        <f>IF(R96="","",VLOOKUP(R96,基礎データ!K:L,2,FALSE))</f>
        <v/>
      </c>
      <c r="AX96" s="2" t="str">
        <f t="shared" si="29"/>
        <v/>
      </c>
      <c r="AY96" s="2" t="str">
        <f>IF(AA96="","",VLOOKUP(AA96,基礎データ!K:L,2,FALSE))</f>
        <v/>
      </c>
      <c r="AZ96" s="2" t="str">
        <f t="shared" si="30"/>
        <v/>
      </c>
      <c r="BA96" s="2" t="str">
        <f>IF(AV96="","",VLOOKUP(LEFT(AV96,6),競技データ!$C$2:$C$300,1,FALSE))</f>
        <v/>
      </c>
      <c r="BB96" s="2" t="str">
        <f>IF(AX96="","",VLOOKUP(LEFT(AX96,6),競技データ!$C$2:$C$300,1,FALSE))</f>
        <v/>
      </c>
      <c r="BC96" s="2" t="str">
        <f>IF(AZ96="","",VLOOKUP(LEFT(AZ96,6),競技データ!$C$2:$C$300,1,FALSE))</f>
        <v/>
      </c>
      <c r="BD96" s="2" t="b">
        <f t="shared" si="31"/>
        <v>0</v>
      </c>
      <c r="BE96" s="2" t="b">
        <f t="shared" si="32"/>
        <v>0</v>
      </c>
      <c r="BF96" s="2" t="b">
        <f t="shared" si="32"/>
        <v>0</v>
      </c>
      <c r="BG96" s="2">
        <f t="shared" si="33"/>
        <v>0</v>
      </c>
      <c r="BH96" s="2" t="str">
        <f t="shared" si="34"/>
        <v/>
      </c>
    </row>
    <row r="97" spans="2:60" x14ac:dyDescent="0.2">
      <c r="B97" s="23">
        <v>89</v>
      </c>
      <c r="C97" s="27"/>
      <c r="D97" s="27"/>
      <c r="E97" s="24"/>
      <c r="F97" s="24"/>
      <c r="G97" s="22" t="str">
        <f>IF(C97="","",VLOOKUP($D$4,所属データ!$E:$H,4,FALSE))</f>
        <v/>
      </c>
      <c r="H97" s="16" t="str">
        <f>IF(G97="","",VLOOKUP(G97,所属データ!$C:$G,4,0))</f>
        <v/>
      </c>
      <c r="I97" s="27"/>
      <c r="J97" s="27">
        <v>0</v>
      </c>
      <c r="K97" s="27">
        <v>0</v>
      </c>
      <c r="L97" s="33" t="str">
        <f t="shared" si="20"/>
        <v/>
      </c>
      <c r="M97" s="27">
        <v>0</v>
      </c>
      <c r="N97" s="27">
        <v>0</v>
      </c>
      <c r="O97" s="34" t="str">
        <f t="shared" si="21"/>
        <v/>
      </c>
      <c r="P97" s="27"/>
      <c r="Q97" s="27"/>
      <c r="R97" s="27"/>
      <c r="S97" s="27">
        <v>0</v>
      </c>
      <c r="T97" s="27">
        <v>0</v>
      </c>
      <c r="U97" s="33" t="str">
        <f t="shared" si="18"/>
        <v/>
      </c>
      <c r="V97" s="27">
        <v>0</v>
      </c>
      <c r="W97" s="27">
        <v>0</v>
      </c>
      <c r="X97" s="34" t="str">
        <f t="shared" si="19"/>
        <v/>
      </c>
      <c r="Y97" s="27"/>
      <c r="Z97" s="27"/>
      <c r="AA97" s="27"/>
      <c r="AB97" s="27">
        <v>0</v>
      </c>
      <c r="AC97" s="27">
        <v>0</v>
      </c>
      <c r="AD97" s="33" t="str">
        <f t="shared" si="22"/>
        <v/>
      </c>
      <c r="AE97" s="27">
        <v>0</v>
      </c>
      <c r="AF97" s="27">
        <v>0</v>
      </c>
      <c r="AG97" s="34" t="str">
        <f t="shared" si="23"/>
        <v/>
      </c>
      <c r="AH97" s="27"/>
      <c r="AI97" s="27"/>
      <c r="AJ97" s="22"/>
      <c r="AM97" s="2">
        <v>89</v>
      </c>
      <c r="AN97" s="2" t="str">
        <f t="shared" si="24"/>
        <v/>
      </c>
      <c r="AO97" s="2" t="str">
        <f>IF(F97="","",VLOOKUP(F97,基礎データ!H:I,2,FALSE))</f>
        <v/>
      </c>
      <c r="AP97" s="2" t="str">
        <f t="shared" si="25"/>
        <v/>
      </c>
      <c r="AQ97" s="2" t="str">
        <f>IF($E97="","",VLOOKUP($E97,基礎データ!$E:$F,2,FALSE))</f>
        <v/>
      </c>
      <c r="AR97" s="2" t="str">
        <f t="shared" si="26"/>
        <v/>
      </c>
      <c r="AS97" s="2" t="str">
        <f t="shared" si="27"/>
        <v/>
      </c>
      <c r="AT97" s="2" t="str">
        <f>IF(G97="","",VLOOKUP(G97,所属データ!C:G,2,FALSE))</f>
        <v/>
      </c>
      <c r="AU97" s="2" t="str">
        <f>IF(I97="","",VLOOKUP(I97,基礎データ!K:L,2,FALSE))</f>
        <v/>
      </c>
      <c r="AV97" s="2" t="str">
        <f t="shared" si="28"/>
        <v/>
      </c>
      <c r="AW97" s="2" t="str">
        <f>IF(R97="","",VLOOKUP(R97,基礎データ!K:L,2,FALSE))</f>
        <v/>
      </c>
      <c r="AX97" s="2" t="str">
        <f t="shared" si="29"/>
        <v/>
      </c>
      <c r="AY97" s="2" t="str">
        <f>IF(AA97="","",VLOOKUP(AA97,基礎データ!K:L,2,FALSE))</f>
        <v/>
      </c>
      <c r="AZ97" s="2" t="str">
        <f t="shared" si="30"/>
        <v/>
      </c>
      <c r="BA97" s="2" t="str">
        <f>IF(AV97="","",VLOOKUP(LEFT(AV97,6),競技データ!$C$2:$C$300,1,FALSE))</f>
        <v/>
      </c>
      <c r="BB97" s="2" t="str">
        <f>IF(AX97="","",VLOOKUP(LEFT(AX97,6),競技データ!$C$2:$C$300,1,FALSE))</f>
        <v/>
      </c>
      <c r="BC97" s="2" t="str">
        <f>IF(AZ97="","",VLOOKUP(LEFT(AZ97,6),競技データ!$C$2:$C$300,1,FALSE))</f>
        <v/>
      </c>
      <c r="BD97" s="2" t="b">
        <f t="shared" si="31"/>
        <v>0</v>
      </c>
      <c r="BE97" s="2" t="b">
        <f t="shared" si="32"/>
        <v>0</v>
      </c>
      <c r="BF97" s="2" t="b">
        <f t="shared" si="32"/>
        <v>0</v>
      </c>
      <c r="BG97" s="2">
        <f t="shared" si="33"/>
        <v>0</v>
      </c>
      <c r="BH97" s="2" t="str">
        <f t="shared" si="34"/>
        <v/>
      </c>
    </row>
    <row r="98" spans="2:60" x14ac:dyDescent="0.2">
      <c r="B98" s="23">
        <v>90</v>
      </c>
      <c r="C98" s="27"/>
      <c r="D98" s="27"/>
      <c r="E98" s="24"/>
      <c r="F98" s="24"/>
      <c r="G98" s="22" t="str">
        <f>IF(C98="","",VLOOKUP($D$4,所属データ!$E:$H,4,FALSE))</f>
        <v/>
      </c>
      <c r="H98" s="16" t="str">
        <f>IF(G98="","",VLOOKUP(G98,所属データ!$C:$G,4,0))</f>
        <v/>
      </c>
      <c r="I98" s="27"/>
      <c r="J98" s="27">
        <v>0</v>
      </c>
      <c r="K98" s="27">
        <v>0</v>
      </c>
      <c r="L98" s="33" t="str">
        <f t="shared" si="20"/>
        <v/>
      </c>
      <c r="M98" s="27">
        <v>0</v>
      </c>
      <c r="N98" s="27">
        <v>0</v>
      </c>
      <c r="O98" s="34" t="str">
        <f t="shared" si="21"/>
        <v/>
      </c>
      <c r="P98" s="27"/>
      <c r="Q98" s="27"/>
      <c r="R98" s="27"/>
      <c r="S98" s="27">
        <v>0</v>
      </c>
      <c r="T98" s="27">
        <v>0</v>
      </c>
      <c r="U98" s="33" t="str">
        <f t="shared" si="18"/>
        <v/>
      </c>
      <c r="V98" s="27">
        <v>0</v>
      </c>
      <c r="W98" s="27">
        <v>0</v>
      </c>
      <c r="X98" s="34" t="str">
        <f t="shared" si="19"/>
        <v/>
      </c>
      <c r="Y98" s="27"/>
      <c r="Z98" s="27"/>
      <c r="AA98" s="27"/>
      <c r="AB98" s="27">
        <v>0</v>
      </c>
      <c r="AC98" s="27">
        <v>0</v>
      </c>
      <c r="AD98" s="33" t="str">
        <f t="shared" si="22"/>
        <v/>
      </c>
      <c r="AE98" s="27">
        <v>0</v>
      </c>
      <c r="AF98" s="27">
        <v>0</v>
      </c>
      <c r="AG98" s="34" t="str">
        <f t="shared" si="23"/>
        <v/>
      </c>
      <c r="AH98" s="27"/>
      <c r="AI98" s="27"/>
      <c r="AJ98" s="22"/>
      <c r="AM98" s="2">
        <v>90</v>
      </c>
      <c r="AN98" s="2" t="str">
        <f t="shared" si="24"/>
        <v/>
      </c>
      <c r="AO98" s="2" t="str">
        <f>IF(F98="","",VLOOKUP(F98,基礎データ!H:I,2,FALSE))</f>
        <v/>
      </c>
      <c r="AP98" s="2" t="str">
        <f t="shared" si="25"/>
        <v/>
      </c>
      <c r="AQ98" s="2" t="str">
        <f>IF($E98="","",VLOOKUP($E98,基礎データ!$E:$F,2,FALSE))</f>
        <v/>
      </c>
      <c r="AR98" s="2" t="str">
        <f t="shared" si="26"/>
        <v/>
      </c>
      <c r="AS98" s="2" t="str">
        <f t="shared" si="27"/>
        <v/>
      </c>
      <c r="AT98" s="2" t="str">
        <f>IF(G98="","",VLOOKUP(G98,所属データ!C:G,2,FALSE))</f>
        <v/>
      </c>
      <c r="AU98" s="2" t="str">
        <f>IF(I98="","",VLOOKUP(I98,基礎データ!K:L,2,FALSE))</f>
        <v/>
      </c>
      <c r="AV98" s="2" t="str">
        <f t="shared" si="28"/>
        <v/>
      </c>
      <c r="AW98" s="2" t="str">
        <f>IF(R98="","",VLOOKUP(R98,基礎データ!K:L,2,FALSE))</f>
        <v/>
      </c>
      <c r="AX98" s="2" t="str">
        <f t="shared" si="29"/>
        <v/>
      </c>
      <c r="AY98" s="2" t="str">
        <f>IF(AA98="","",VLOOKUP(AA98,基礎データ!K:L,2,FALSE))</f>
        <v/>
      </c>
      <c r="AZ98" s="2" t="str">
        <f t="shared" si="30"/>
        <v/>
      </c>
      <c r="BA98" s="2" t="str">
        <f>IF(AV98="","",VLOOKUP(LEFT(AV98,6),競技データ!$C$2:$C$300,1,FALSE))</f>
        <v/>
      </c>
      <c r="BB98" s="2" t="str">
        <f>IF(AX98="","",VLOOKUP(LEFT(AX98,6),競技データ!$C$2:$C$300,1,FALSE))</f>
        <v/>
      </c>
      <c r="BC98" s="2" t="str">
        <f>IF(AZ98="","",VLOOKUP(LEFT(AZ98,6),競技データ!$C$2:$C$300,1,FALSE))</f>
        <v/>
      </c>
      <c r="BD98" s="2" t="b">
        <f t="shared" si="31"/>
        <v>0</v>
      </c>
      <c r="BE98" s="2" t="b">
        <f t="shared" si="32"/>
        <v>0</v>
      </c>
      <c r="BF98" s="2" t="b">
        <f t="shared" si="32"/>
        <v>0</v>
      </c>
      <c r="BG98" s="2">
        <f t="shared" si="33"/>
        <v>0</v>
      </c>
      <c r="BH98" s="2" t="str">
        <f t="shared" si="34"/>
        <v/>
      </c>
    </row>
    <row r="99" spans="2:60" x14ac:dyDescent="0.2">
      <c r="B99" s="23">
        <v>91</v>
      </c>
      <c r="C99" s="27"/>
      <c r="D99" s="27"/>
      <c r="E99" s="24"/>
      <c r="F99" s="24"/>
      <c r="G99" s="22" t="str">
        <f>IF(C99="","",VLOOKUP($D$4,所属データ!$E:$H,4,FALSE))</f>
        <v/>
      </c>
      <c r="H99" s="16" t="str">
        <f>IF(G99="","",VLOOKUP(G99,所属データ!$C:$G,4,0))</f>
        <v/>
      </c>
      <c r="I99" s="27"/>
      <c r="J99" s="27">
        <v>0</v>
      </c>
      <c r="K99" s="27">
        <v>0</v>
      </c>
      <c r="L99" s="33" t="str">
        <f t="shared" si="20"/>
        <v/>
      </c>
      <c r="M99" s="27">
        <v>0</v>
      </c>
      <c r="N99" s="27">
        <v>0</v>
      </c>
      <c r="O99" s="34" t="str">
        <f t="shared" si="21"/>
        <v/>
      </c>
      <c r="P99" s="27"/>
      <c r="Q99" s="27"/>
      <c r="R99" s="27"/>
      <c r="S99" s="27">
        <v>0</v>
      </c>
      <c r="T99" s="27">
        <v>0</v>
      </c>
      <c r="U99" s="33" t="str">
        <f t="shared" si="18"/>
        <v/>
      </c>
      <c r="V99" s="27">
        <v>0</v>
      </c>
      <c r="W99" s="27">
        <v>0</v>
      </c>
      <c r="X99" s="34" t="str">
        <f t="shared" si="19"/>
        <v/>
      </c>
      <c r="Y99" s="27"/>
      <c r="Z99" s="27"/>
      <c r="AA99" s="27"/>
      <c r="AB99" s="27">
        <v>0</v>
      </c>
      <c r="AC99" s="27">
        <v>0</v>
      </c>
      <c r="AD99" s="33" t="str">
        <f t="shared" si="22"/>
        <v/>
      </c>
      <c r="AE99" s="27">
        <v>0</v>
      </c>
      <c r="AF99" s="27">
        <v>0</v>
      </c>
      <c r="AG99" s="34" t="str">
        <f t="shared" si="23"/>
        <v/>
      </c>
      <c r="AH99" s="27"/>
      <c r="AI99" s="27"/>
      <c r="AJ99" s="22"/>
      <c r="AM99" s="2">
        <v>91</v>
      </c>
      <c r="AN99" s="2" t="str">
        <f t="shared" si="24"/>
        <v/>
      </c>
      <c r="AO99" s="2" t="str">
        <f>IF(F99="","",VLOOKUP(F99,基礎データ!H:I,2,FALSE))</f>
        <v/>
      </c>
      <c r="AP99" s="2" t="str">
        <f t="shared" si="25"/>
        <v/>
      </c>
      <c r="AQ99" s="2" t="str">
        <f>IF($E99="","",VLOOKUP($E99,基礎データ!$E:$F,2,FALSE))</f>
        <v/>
      </c>
      <c r="AR99" s="2" t="str">
        <f t="shared" si="26"/>
        <v/>
      </c>
      <c r="AS99" s="2" t="str">
        <f t="shared" si="27"/>
        <v/>
      </c>
      <c r="AT99" s="2" t="str">
        <f>IF(G99="","",VLOOKUP(G99,所属データ!C:G,2,FALSE))</f>
        <v/>
      </c>
      <c r="AU99" s="2" t="str">
        <f>IF(I99="","",VLOOKUP(I99,基礎データ!K:L,2,FALSE))</f>
        <v/>
      </c>
      <c r="AV99" s="2" t="str">
        <f t="shared" si="28"/>
        <v/>
      </c>
      <c r="AW99" s="2" t="str">
        <f>IF(R99="","",VLOOKUP(R99,基礎データ!K:L,2,FALSE))</f>
        <v/>
      </c>
      <c r="AX99" s="2" t="str">
        <f t="shared" si="29"/>
        <v/>
      </c>
      <c r="AY99" s="2" t="str">
        <f>IF(AA99="","",VLOOKUP(AA99,基礎データ!K:L,2,FALSE))</f>
        <v/>
      </c>
      <c r="AZ99" s="2" t="str">
        <f t="shared" si="30"/>
        <v/>
      </c>
      <c r="BA99" s="2" t="str">
        <f>IF(AV99="","",VLOOKUP(LEFT(AV99,6),競技データ!$C$2:$C$300,1,FALSE))</f>
        <v/>
      </c>
      <c r="BB99" s="2" t="str">
        <f>IF(AX99="","",VLOOKUP(LEFT(AX99,6),競技データ!$C$2:$C$300,1,FALSE))</f>
        <v/>
      </c>
      <c r="BC99" s="2" t="str">
        <f>IF(AZ99="","",VLOOKUP(LEFT(AZ99,6),競技データ!$C$2:$C$300,1,FALSE))</f>
        <v/>
      </c>
      <c r="BD99" s="2" t="b">
        <f t="shared" si="31"/>
        <v>0</v>
      </c>
      <c r="BE99" s="2" t="b">
        <f t="shared" si="32"/>
        <v>0</v>
      </c>
      <c r="BF99" s="2" t="b">
        <f t="shared" si="32"/>
        <v>0</v>
      </c>
      <c r="BG99" s="2">
        <f t="shared" si="33"/>
        <v>0</v>
      </c>
      <c r="BH99" s="2" t="str">
        <f t="shared" si="34"/>
        <v/>
      </c>
    </row>
    <row r="100" spans="2:60" x14ac:dyDescent="0.2">
      <c r="B100" s="23">
        <v>92</v>
      </c>
      <c r="C100" s="27"/>
      <c r="D100" s="27"/>
      <c r="E100" s="24"/>
      <c r="F100" s="24"/>
      <c r="G100" s="22" t="str">
        <f>IF(C100="","",VLOOKUP($D$4,所属データ!$E:$H,4,FALSE))</f>
        <v/>
      </c>
      <c r="H100" s="16" t="str">
        <f>IF(G100="","",VLOOKUP(G100,所属データ!$C:$G,4,0))</f>
        <v/>
      </c>
      <c r="I100" s="27"/>
      <c r="J100" s="27">
        <v>0</v>
      </c>
      <c r="K100" s="27">
        <v>0</v>
      </c>
      <c r="L100" s="33" t="str">
        <f t="shared" si="20"/>
        <v/>
      </c>
      <c r="M100" s="27">
        <v>0</v>
      </c>
      <c r="N100" s="27">
        <v>0</v>
      </c>
      <c r="O100" s="34" t="str">
        <f t="shared" si="21"/>
        <v/>
      </c>
      <c r="P100" s="27"/>
      <c r="Q100" s="27"/>
      <c r="R100" s="27"/>
      <c r="S100" s="27">
        <v>0</v>
      </c>
      <c r="T100" s="27">
        <v>0</v>
      </c>
      <c r="U100" s="33" t="str">
        <f t="shared" si="18"/>
        <v/>
      </c>
      <c r="V100" s="27">
        <v>0</v>
      </c>
      <c r="W100" s="27">
        <v>0</v>
      </c>
      <c r="X100" s="34" t="str">
        <f t="shared" si="19"/>
        <v/>
      </c>
      <c r="Y100" s="27"/>
      <c r="Z100" s="27"/>
      <c r="AA100" s="27"/>
      <c r="AB100" s="27">
        <v>0</v>
      </c>
      <c r="AC100" s="27">
        <v>0</v>
      </c>
      <c r="AD100" s="33" t="str">
        <f t="shared" si="22"/>
        <v/>
      </c>
      <c r="AE100" s="27">
        <v>0</v>
      </c>
      <c r="AF100" s="27">
        <v>0</v>
      </c>
      <c r="AG100" s="34" t="str">
        <f t="shared" si="23"/>
        <v/>
      </c>
      <c r="AH100" s="27"/>
      <c r="AI100" s="27"/>
      <c r="AJ100" s="22"/>
      <c r="AM100" s="2">
        <v>92</v>
      </c>
      <c r="AN100" s="2" t="str">
        <f t="shared" si="24"/>
        <v/>
      </c>
      <c r="AO100" s="2" t="str">
        <f>IF(F100="","",VLOOKUP(F100,基礎データ!H:I,2,FALSE))</f>
        <v/>
      </c>
      <c r="AP100" s="2" t="str">
        <f t="shared" si="25"/>
        <v/>
      </c>
      <c r="AQ100" s="2" t="str">
        <f>IF($E100="","",VLOOKUP($E100,基礎データ!$E:$F,2,FALSE))</f>
        <v/>
      </c>
      <c r="AR100" s="2" t="str">
        <f t="shared" si="26"/>
        <v/>
      </c>
      <c r="AS100" s="2" t="str">
        <f t="shared" si="27"/>
        <v/>
      </c>
      <c r="AT100" s="2" t="str">
        <f>IF(G100="","",VLOOKUP(G100,所属データ!C:G,2,FALSE))</f>
        <v/>
      </c>
      <c r="AU100" s="2" t="str">
        <f>IF(I100="","",VLOOKUP(I100,基礎データ!K:L,2,FALSE))</f>
        <v/>
      </c>
      <c r="AV100" s="2" t="str">
        <f t="shared" si="28"/>
        <v/>
      </c>
      <c r="AW100" s="2" t="str">
        <f>IF(R100="","",VLOOKUP(R100,基礎データ!K:L,2,FALSE))</f>
        <v/>
      </c>
      <c r="AX100" s="2" t="str">
        <f t="shared" si="29"/>
        <v/>
      </c>
      <c r="AY100" s="2" t="str">
        <f>IF(AA100="","",VLOOKUP(AA100,基礎データ!K:L,2,FALSE))</f>
        <v/>
      </c>
      <c r="AZ100" s="2" t="str">
        <f t="shared" si="30"/>
        <v/>
      </c>
      <c r="BA100" s="2" t="str">
        <f>IF(AV100="","",VLOOKUP(LEFT(AV100,6),競技データ!$C$2:$C$300,1,FALSE))</f>
        <v/>
      </c>
      <c r="BB100" s="2" t="str">
        <f>IF(AX100="","",VLOOKUP(LEFT(AX100,6),競技データ!$C$2:$C$300,1,FALSE))</f>
        <v/>
      </c>
      <c r="BC100" s="2" t="str">
        <f>IF(AZ100="","",VLOOKUP(LEFT(AZ100,6),競技データ!$C$2:$C$300,1,FALSE))</f>
        <v/>
      </c>
      <c r="BD100" s="2" t="b">
        <f t="shared" si="31"/>
        <v>0</v>
      </c>
      <c r="BE100" s="2" t="b">
        <f t="shared" si="32"/>
        <v>0</v>
      </c>
      <c r="BF100" s="2" t="b">
        <f t="shared" si="32"/>
        <v>0</v>
      </c>
      <c r="BG100" s="2">
        <f t="shared" si="33"/>
        <v>0</v>
      </c>
      <c r="BH100" s="2" t="str">
        <f t="shared" si="34"/>
        <v/>
      </c>
    </row>
    <row r="101" spans="2:60" x14ac:dyDescent="0.2">
      <c r="B101" s="23">
        <v>93</v>
      </c>
      <c r="C101" s="27"/>
      <c r="D101" s="27"/>
      <c r="E101" s="24"/>
      <c r="F101" s="24"/>
      <c r="G101" s="22" t="str">
        <f>IF(C101="","",VLOOKUP($D$4,所属データ!$E:$H,4,FALSE))</f>
        <v/>
      </c>
      <c r="H101" s="16" t="str">
        <f>IF(G101="","",VLOOKUP(G101,所属データ!$C:$G,4,0))</f>
        <v/>
      </c>
      <c r="I101" s="27"/>
      <c r="J101" s="27">
        <v>0</v>
      </c>
      <c r="K101" s="27">
        <v>0</v>
      </c>
      <c r="L101" s="33" t="str">
        <f t="shared" si="20"/>
        <v/>
      </c>
      <c r="M101" s="27">
        <v>0</v>
      </c>
      <c r="N101" s="27">
        <v>0</v>
      </c>
      <c r="O101" s="34" t="str">
        <f t="shared" si="21"/>
        <v/>
      </c>
      <c r="P101" s="27"/>
      <c r="Q101" s="27"/>
      <c r="R101" s="27"/>
      <c r="S101" s="27">
        <v>0</v>
      </c>
      <c r="T101" s="27">
        <v>0</v>
      </c>
      <c r="U101" s="33" t="str">
        <f t="shared" si="18"/>
        <v/>
      </c>
      <c r="V101" s="27">
        <v>0</v>
      </c>
      <c r="W101" s="27">
        <v>0</v>
      </c>
      <c r="X101" s="34" t="str">
        <f t="shared" si="19"/>
        <v/>
      </c>
      <c r="Y101" s="27"/>
      <c r="Z101" s="27"/>
      <c r="AA101" s="27"/>
      <c r="AB101" s="27">
        <v>0</v>
      </c>
      <c r="AC101" s="27">
        <v>0</v>
      </c>
      <c r="AD101" s="33" t="str">
        <f t="shared" si="22"/>
        <v/>
      </c>
      <c r="AE101" s="27">
        <v>0</v>
      </c>
      <c r="AF101" s="27">
        <v>0</v>
      </c>
      <c r="AG101" s="34" t="str">
        <f t="shared" si="23"/>
        <v/>
      </c>
      <c r="AH101" s="27"/>
      <c r="AI101" s="27"/>
      <c r="AJ101" s="22"/>
      <c r="AM101" s="2">
        <v>93</v>
      </c>
      <c r="AN101" s="2" t="str">
        <f t="shared" si="24"/>
        <v/>
      </c>
      <c r="AO101" s="2" t="str">
        <f>IF(F101="","",VLOOKUP(F101,基礎データ!H:I,2,FALSE))</f>
        <v/>
      </c>
      <c r="AP101" s="2" t="str">
        <f t="shared" si="25"/>
        <v/>
      </c>
      <c r="AQ101" s="2" t="str">
        <f>IF($E101="","",VLOOKUP($E101,基礎データ!$E:$F,2,FALSE))</f>
        <v/>
      </c>
      <c r="AR101" s="2" t="str">
        <f t="shared" si="26"/>
        <v/>
      </c>
      <c r="AS101" s="2" t="str">
        <f t="shared" si="27"/>
        <v/>
      </c>
      <c r="AT101" s="2" t="str">
        <f>IF(G101="","",VLOOKUP(G101,所属データ!C:G,2,FALSE))</f>
        <v/>
      </c>
      <c r="AU101" s="2" t="str">
        <f>IF(I101="","",VLOOKUP(I101,基礎データ!K:L,2,FALSE))</f>
        <v/>
      </c>
      <c r="AV101" s="2" t="str">
        <f t="shared" si="28"/>
        <v/>
      </c>
      <c r="AW101" s="2" t="str">
        <f>IF(R101="","",VLOOKUP(R101,基礎データ!K:L,2,FALSE))</f>
        <v/>
      </c>
      <c r="AX101" s="2" t="str">
        <f t="shared" si="29"/>
        <v/>
      </c>
      <c r="AY101" s="2" t="str">
        <f>IF(AA101="","",VLOOKUP(AA101,基礎データ!K:L,2,FALSE))</f>
        <v/>
      </c>
      <c r="AZ101" s="2" t="str">
        <f t="shared" si="30"/>
        <v/>
      </c>
      <c r="BA101" s="2" t="str">
        <f>IF(AV101="","",VLOOKUP(LEFT(AV101,6),競技データ!$C$2:$C$300,1,FALSE))</f>
        <v/>
      </c>
      <c r="BB101" s="2" t="str">
        <f>IF(AX101="","",VLOOKUP(LEFT(AX101,6),競技データ!$C$2:$C$300,1,FALSE))</f>
        <v/>
      </c>
      <c r="BC101" s="2" t="str">
        <f>IF(AZ101="","",VLOOKUP(LEFT(AZ101,6),競技データ!$C$2:$C$300,1,FALSE))</f>
        <v/>
      </c>
      <c r="BD101" s="2" t="b">
        <f t="shared" si="31"/>
        <v>0</v>
      </c>
      <c r="BE101" s="2" t="b">
        <f t="shared" si="32"/>
        <v>0</v>
      </c>
      <c r="BF101" s="2" t="b">
        <f t="shared" si="32"/>
        <v>0</v>
      </c>
      <c r="BG101" s="2">
        <f t="shared" si="33"/>
        <v>0</v>
      </c>
      <c r="BH101" s="2" t="str">
        <f t="shared" si="34"/>
        <v/>
      </c>
    </row>
    <row r="102" spans="2:60" x14ac:dyDescent="0.2">
      <c r="B102" s="23">
        <v>94</v>
      </c>
      <c r="C102" s="27"/>
      <c r="D102" s="27"/>
      <c r="E102" s="24"/>
      <c r="F102" s="24"/>
      <c r="G102" s="22" t="str">
        <f>IF(C102="","",VLOOKUP($D$4,所属データ!$E:$H,4,FALSE))</f>
        <v/>
      </c>
      <c r="H102" s="16" t="str">
        <f>IF(G102="","",VLOOKUP(G102,所属データ!$C:$G,4,0))</f>
        <v/>
      </c>
      <c r="I102" s="27"/>
      <c r="J102" s="27">
        <v>0</v>
      </c>
      <c r="K102" s="27">
        <v>0</v>
      </c>
      <c r="L102" s="33" t="str">
        <f t="shared" si="20"/>
        <v/>
      </c>
      <c r="M102" s="27">
        <v>0</v>
      </c>
      <c r="N102" s="27">
        <v>0</v>
      </c>
      <c r="O102" s="34" t="str">
        <f t="shared" si="21"/>
        <v/>
      </c>
      <c r="P102" s="27"/>
      <c r="Q102" s="27"/>
      <c r="R102" s="27"/>
      <c r="S102" s="27">
        <v>0</v>
      </c>
      <c r="T102" s="27">
        <v>0</v>
      </c>
      <c r="U102" s="33" t="str">
        <f t="shared" si="18"/>
        <v/>
      </c>
      <c r="V102" s="27">
        <v>0</v>
      </c>
      <c r="W102" s="27">
        <v>0</v>
      </c>
      <c r="X102" s="34" t="str">
        <f t="shared" si="19"/>
        <v/>
      </c>
      <c r="Y102" s="27"/>
      <c r="Z102" s="27"/>
      <c r="AA102" s="27"/>
      <c r="AB102" s="27">
        <v>0</v>
      </c>
      <c r="AC102" s="27">
        <v>0</v>
      </c>
      <c r="AD102" s="33" t="str">
        <f t="shared" si="22"/>
        <v/>
      </c>
      <c r="AE102" s="27">
        <v>0</v>
      </c>
      <c r="AF102" s="27">
        <v>0</v>
      </c>
      <c r="AG102" s="34" t="str">
        <f t="shared" si="23"/>
        <v/>
      </c>
      <c r="AH102" s="27"/>
      <c r="AI102" s="27"/>
      <c r="AJ102" s="22"/>
      <c r="AM102" s="2">
        <v>94</v>
      </c>
      <c r="AN102" s="2" t="str">
        <f t="shared" si="24"/>
        <v/>
      </c>
      <c r="AO102" s="2" t="str">
        <f>IF(F102="","",VLOOKUP(F102,基礎データ!H:I,2,FALSE))</f>
        <v/>
      </c>
      <c r="AP102" s="2" t="str">
        <f t="shared" si="25"/>
        <v/>
      </c>
      <c r="AQ102" s="2" t="str">
        <f>IF($E102="","",VLOOKUP($E102,基礎データ!$E:$F,2,FALSE))</f>
        <v/>
      </c>
      <c r="AR102" s="2" t="str">
        <f t="shared" si="26"/>
        <v/>
      </c>
      <c r="AS102" s="2" t="str">
        <f t="shared" si="27"/>
        <v/>
      </c>
      <c r="AT102" s="2" t="str">
        <f>IF(G102="","",VLOOKUP(G102,所属データ!C:G,2,FALSE))</f>
        <v/>
      </c>
      <c r="AU102" s="2" t="str">
        <f>IF(I102="","",VLOOKUP(I102,基礎データ!K:L,2,FALSE))</f>
        <v/>
      </c>
      <c r="AV102" s="2" t="str">
        <f t="shared" si="28"/>
        <v/>
      </c>
      <c r="AW102" s="2" t="str">
        <f>IF(R102="","",VLOOKUP(R102,基礎データ!K:L,2,FALSE))</f>
        <v/>
      </c>
      <c r="AX102" s="2" t="str">
        <f t="shared" si="29"/>
        <v/>
      </c>
      <c r="AY102" s="2" t="str">
        <f>IF(AA102="","",VLOOKUP(AA102,基礎データ!K:L,2,FALSE))</f>
        <v/>
      </c>
      <c r="AZ102" s="2" t="str">
        <f t="shared" si="30"/>
        <v/>
      </c>
      <c r="BA102" s="2" t="str">
        <f>IF(AV102="","",VLOOKUP(LEFT(AV102,6),競技データ!$C$2:$C$300,1,FALSE))</f>
        <v/>
      </c>
      <c r="BB102" s="2" t="str">
        <f>IF(AX102="","",VLOOKUP(LEFT(AX102,6),競技データ!$C$2:$C$300,1,FALSE))</f>
        <v/>
      </c>
      <c r="BC102" s="2" t="str">
        <f>IF(AZ102="","",VLOOKUP(LEFT(AZ102,6),競技データ!$C$2:$C$300,1,FALSE))</f>
        <v/>
      </c>
      <c r="BD102" s="2" t="b">
        <f t="shared" si="31"/>
        <v>0</v>
      </c>
      <c r="BE102" s="2" t="b">
        <f t="shared" si="32"/>
        <v>0</v>
      </c>
      <c r="BF102" s="2" t="b">
        <f t="shared" si="32"/>
        <v>0</v>
      </c>
      <c r="BG102" s="2">
        <f t="shared" si="33"/>
        <v>0</v>
      </c>
      <c r="BH102" s="2" t="str">
        <f t="shared" si="34"/>
        <v/>
      </c>
    </row>
    <row r="103" spans="2:60" x14ac:dyDescent="0.2">
      <c r="B103" s="23">
        <v>95</v>
      </c>
      <c r="C103" s="27"/>
      <c r="D103" s="27"/>
      <c r="E103" s="24"/>
      <c r="F103" s="24"/>
      <c r="G103" s="22" t="str">
        <f>IF(C103="","",VLOOKUP($D$4,所属データ!$E:$H,4,FALSE))</f>
        <v/>
      </c>
      <c r="H103" s="16" t="str">
        <f>IF(G103="","",VLOOKUP(G103,所属データ!$C:$G,4,0))</f>
        <v/>
      </c>
      <c r="I103" s="27"/>
      <c r="J103" s="27">
        <v>0</v>
      </c>
      <c r="K103" s="27">
        <v>0</v>
      </c>
      <c r="L103" s="33" t="str">
        <f t="shared" si="20"/>
        <v/>
      </c>
      <c r="M103" s="27">
        <v>0</v>
      </c>
      <c r="N103" s="27">
        <v>0</v>
      </c>
      <c r="O103" s="34" t="str">
        <f t="shared" si="21"/>
        <v/>
      </c>
      <c r="P103" s="27"/>
      <c r="Q103" s="27"/>
      <c r="R103" s="27"/>
      <c r="S103" s="27">
        <v>0</v>
      </c>
      <c r="T103" s="27">
        <v>0</v>
      </c>
      <c r="U103" s="33" t="str">
        <f t="shared" si="18"/>
        <v/>
      </c>
      <c r="V103" s="27">
        <v>0</v>
      </c>
      <c r="W103" s="27">
        <v>0</v>
      </c>
      <c r="X103" s="34" t="str">
        <f t="shared" si="19"/>
        <v/>
      </c>
      <c r="Y103" s="27"/>
      <c r="Z103" s="27"/>
      <c r="AA103" s="27"/>
      <c r="AB103" s="27">
        <v>0</v>
      </c>
      <c r="AC103" s="27">
        <v>0</v>
      </c>
      <c r="AD103" s="33" t="str">
        <f t="shared" si="22"/>
        <v/>
      </c>
      <c r="AE103" s="27">
        <v>0</v>
      </c>
      <c r="AF103" s="27">
        <v>0</v>
      </c>
      <c r="AG103" s="34" t="str">
        <f t="shared" si="23"/>
        <v/>
      </c>
      <c r="AH103" s="27"/>
      <c r="AI103" s="27"/>
      <c r="AJ103" s="22"/>
      <c r="AM103" s="2">
        <v>95</v>
      </c>
      <c r="AN103" s="2" t="str">
        <f t="shared" si="24"/>
        <v/>
      </c>
      <c r="AO103" s="2" t="str">
        <f>IF(F103="","",VLOOKUP(F103,基礎データ!H:I,2,FALSE))</f>
        <v/>
      </c>
      <c r="AP103" s="2" t="str">
        <f t="shared" si="25"/>
        <v/>
      </c>
      <c r="AQ103" s="2" t="str">
        <f>IF($E103="","",VLOOKUP($E103,基礎データ!$E:$F,2,FALSE))</f>
        <v/>
      </c>
      <c r="AR103" s="2" t="str">
        <f t="shared" si="26"/>
        <v/>
      </c>
      <c r="AS103" s="2" t="str">
        <f t="shared" si="27"/>
        <v/>
      </c>
      <c r="AT103" s="2" t="str">
        <f>IF(G103="","",VLOOKUP(G103,所属データ!C:G,2,FALSE))</f>
        <v/>
      </c>
      <c r="AU103" s="2" t="str">
        <f>IF(I103="","",VLOOKUP(I103,基礎データ!K:L,2,FALSE))</f>
        <v/>
      </c>
      <c r="AV103" s="2" t="str">
        <f t="shared" si="28"/>
        <v/>
      </c>
      <c r="AW103" s="2" t="str">
        <f>IF(R103="","",VLOOKUP(R103,基礎データ!K:L,2,FALSE))</f>
        <v/>
      </c>
      <c r="AX103" s="2" t="str">
        <f t="shared" si="29"/>
        <v/>
      </c>
      <c r="AY103" s="2" t="str">
        <f>IF(AA103="","",VLOOKUP(AA103,基礎データ!K:L,2,FALSE))</f>
        <v/>
      </c>
      <c r="AZ103" s="2" t="str">
        <f t="shared" si="30"/>
        <v/>
      </c>
      <c r="BA103" s="2" t="str">
        <f>IF(AV103="","",VLOOKUP(LEFT(AV103,6),競技データ!$C$2:$C$300,1,FALSE))</f>
        <v/>
      </c>
      <c r="BB103" s="2" t="str">
        <f>IF(AX103="","",VLOOKUP(LEFT(AX103,6),競技データ!$C$2:$C$300,1,FALSE))</f>
        <v/>
      </c>
      <c r="BC103" s="2" t="str">
        <f>IF(AZ103="","",VLOOKUP(LEFT(AZ103,6),競技データ!$C$2:$C$300,1,FALSE))</f>
        <v/>
      </c>
      <c r="BD103" s="2" t="b">
        <f t="shared" si="31"/>
        <v>0</v>
      </c>
      <c r="BE103" s="2" t="b">
        <f t="shared" si="32"/>
        <v>0</v>
      </c>
      <c r="BF103" s="2" t="b">
        <f t="shared" si="32"/>
        <v>0</v>
      </c>
      <c r="BG103" s="2">
        <f t="shared" si="33"/>
        <v>0</v>
      </c>
      <c r="BH103" s="2" t="str">
        <f t="shared" si="34"/>
        <v/>
      </c>
    </row>
    <row r="104" spans="2:60" x14ac:dyDescent="0.2">
      <c r="B104" s="23">
        <v>96</v>
      </c>
      <c r="C104" s="27"/>
      <c r="D104" s="27"/>
      <c r="E104" s="24"/>
      <c r="F104" s="24"/>
      <c r="G104" s="22" t="str">
        <f>IF(C104="","",VLOOKUP($D$4,所属データ!$E:$H,4,FALSE))</f>
        <v/>
      </c>
      <c r="H104" s="16" t="str">
        <f>IF(G104="","",VLOOKUP(G104,所属データ!$C:$G,4,0))</f>
        <v/>
      </c>
      <c r="I104" s="27"/>
      <c r="J104" s="27">
        <v>0</v>
      </c>
      <c r="K104" s="27">
        <v>0</v>
      </c>
      <c r="L104" s="33" t="str">
        <f t="shared" si="20"/>
        <v/>
      </c>
      <c r="M104" s="27">
        <v>0</v>
      </c>
      <c r="N104" s="27">
        <v>0</v>
      </c>
      <c r="O104" s="34" t="str">
        <f t="shared" si="21"/>
        <v/>
      </c>
      <c r="P104" s="27"/>
      <c r="Q104" s="27"/>
      <c r="R104" s="27"/>
      <c r="S104" s="27">
        <v>0</v>
      </c>
      <c r="T104" s="27">
        <v>0</v>
      </c>
      <c r="U104" s="33" t="str">
        <f t="shared" si="18"/>
        <v/>
      </c>
      <c r="V104" s="27">
        <v>0</v>
      </c>
      <c r="W104" s="27">
        <v>0</v>
      </c>
      <c r="X104" s="34" t="str">
        <f t="shared" si="19"/>
        <v/>
      </c>
      <c r="Y104" s="27"/>
      <c r="Z104" s="27"/>
      <c r="AA104" s="27"/>
      <c r="AB104" s="27">
        <v>0</v>
      </c>
      <c r="AC104" s="27">
        <v>0</v>
      </c>
      <c r="AD104" s="33" t="str">
        <f t="shared" si="22"/>
        <v/>
      </c>
      <c r="AE104" s="27">
        <v>0</v>
      </c>
      <c r="AF104" s="27">
        <v>0</v>
      </c>
      <c r="AG104" s="34" t="str">
        <f t="shared" si="23"/>
        <v/>
      </c>
      <c r="AH104" s="27"/>
      <c r="AI104" s="27"/>
      <c r="AJ104" s="22"/>
      <c r="AM104" s="2">
        <v>96</v>
      </c>
      <c r="AN104" s="2" t="str">
        <f t="shared" si="24"/>
        <v/>
      </c>
      <c r="AO104" s="2" t="str">
        <f>IF(F104="","",VLOOKUP(F104,基礎データ!H:I,2,FALSE))</f>
        <v/>
      </c>
      <c r="AP104" s="2" t="str">
        <f t="shared" si="25"/>
        <v/>
      </c>
      <c r="AQ104" s="2" t="str">
        <f>IF($E104="","",VLOOKUP($E104,基礎データ!$E:$F,2,FALSE))</f>
        <v/>
      </c>
      <c r="AR104" s="2" t="str">
        <f t="shared" si="26"/>
        <v/>
      </c>
      <c r="AS104" s="2" t="str">
        <f t="shared" si="27"/>
        <v/>
      </c>
      <c r="AT104" s="2" t="str">
        <f>IF(G104="","",VLOOKUP(G104,所属データ!C:G,2,FALSE))</f>
        <v/>
      </c>
      <c r="AU104" s="2" t="str">
        <f>IF(I104="","",VLOOKUP(I104,基礎データ!K:L,2,FALSE))</f>
        <v/>
      </c>
      <c r="AV104" s="2" t="str">
        <f t="shared" si="28"/>
        <v/>
      </c>
      <c r="AW104" s="2" t="str">
        <f>IF(R104="","",VLOOKUP(R104,基礎データ!K:L,2,FALSE))</f>
        <v/>
      </c>
      <c r="AX104" s="2" t="str">
        <f t="shared" si="29"/>
        <v/>
      </c>
      <c r="AY104" s="2" t="str">
        <f>IF(AA104="","",VLOOKUP(AA104,基礎データ!K:L,2,FALSE))</f>
        <v/>
      </c>
      <c r="AZ104" s="2" t="str">
        <f t="shared" si="30"/>
        <v/>
      </c>
      <c r="BA104" s="2" t="str">
        <f>IF(AV104="","",VLOOKUP(LEFT(AV104,6),競技データ!$C$2:$C$300,1,FALSE))</f>
        <v/>
      </c>
      <c r="BB104" s="2" t="str">
        <f>IF(AX104="","",VLOOKUP(LEFT(AX104,6),競技データ!$C$2:$C$300,1,FALSE))</f>
        <v/>
      </c>
      <c r="BC104" s="2" t="str">
        <f>IF(AZ104="","",VLOOKUP(LEFT(AZ104,6),競技データ!$C$2:$C$300,1,FALSE))</f>
        <v/>
      </c>
      <c r="BD104" s="2" t="b">
        <f t="shared" si="31"/>
        <v>0</v>
      </c>
      <c r="BE104" s="2" t="b">
        <f t="shared" si="32"/>
        <v>0</v>
      </c>
      <c r="BF104" s="2" t="b">
        <f t="shared" si="32"/>
        <v>0</v>
      </c>
      <c r="BG104" s="2">
        <f t="shared" si="33"/>
        <v>0</v>
      </c>
      <c r="BH104" s="2" t="str">
        <f t="shared" si="34"/>
        <v/>
      </c>
    </row>
    <row r="105" spans="2:60" x14ac:dyDescent="0.2">
      <c r="B105" s="23">
        <v>97</v>
      </c>
      <c r="C105" s="27"/>
      <c r="D105" s="27"/>
      <c r="E105" s="24"/>
      <c r="F105" s="24"/>
      <c r="G105" s="22" t="str">
        <f>IF(C105="","",VLOOKUP($D$4,所属データ!$E:$H,4,FALSE))</f>
        <v/>
      </c>
      <c r="H105" s="16" t="str">
        <f>IF(G105="","",VLOOKUP(G105,所属データ!$C:$G,4,0))</f>
        <v/>
      </c>
      <c r="I105" s="27"/>
      <c r="J105" s="27">
        <v>0</v>
      </c>
      <c r="K105" s="27">
        <v>0</v>
      </c>
      <c r="L105" s="33" t="str">
        <f t="shared" si="20"/>
        <v/>
      </c>
      <c r="M105" s="27">
        <v>0</v>
      </c>
      <c r="N105" s="27">
        <v>0</v>
      </c>
      <c r="O105" s="34" t="str">
        <f t="shared" si="21"/>
        <v/>
      </c>
      <c r="P105" s="27"/>
      <c r="Q105" s="27"/>
      <c r="R105" s="27"/>
      <c r="S105" s="27">
        <v>0</v>
      </c>
      <c r="T105" s="27">
        <v>0</v>
      </c>
      <c r="U105" s="33" t="str">
        <f t="shared" si="18"/>
        <v/>
      </c>
      <c r="V105" s="27">
        <v>0</v>
      </c>
      <c r="W105" s="27">
        <v>0</v>
      </c>
      <c r="X105" s="34" t="str">
        <f t="shared" si="19"/>
        <v/>
      </c>
      <c r="Y105" s="27"/>
      <c r="Z105" s="27"/>
      <c r="AA105" s="27"/>
      <c r="AB105" s="27">
        <v>0</v>
      </c>
      <c r="AC105" s="27">
        <v>0</v>
      </c>
      <c r="AD105" s="33" t="str">
        <f t="shared" si="22"/>
        <v/>
      </c>
      <c r="AE105" s="27">
        <v>0</v>
      </c>
      <c r="AF105" s="27">
        <v>0</v>
      </c>
      <c r="AG105" s="34" t="str">
        <f t="shared" si="23"/>
        <v/>
      </c>
      <c r="AH105" s="27"/>
      <c r="AI105" s="27"/>
      <c r="AJ105" s="22"/>
      <c r="AM105" s="2">
        <v>97</v>
      </c>
      <c r="AN105" s="2" t="str">
        <f t="shared" si="24"/>
        <v/>
      </c>
      <c r="AO105" s="2" t="str">
        <f>IF(F105="","",VLOOKUP(F105,基礎データ!H:I,2,FALSE))</f>
        <v/>
      </c>
      <c r="AP105" s="2" t="str">
        <f t="shared" si="25"/>
        <v/>
      </c>
      <c r="AQ105" s="2" t="str">
        <f>IF($E105="","",VLOOKUP($E105,基礎データ!$E:$F,2,FALSE))</f>
        <v/>
      </c>
      <c r="AR105" s="2" t="str">
        <f t="shared" si="26"/>
        <v/>
      </c>
      <c r="AS105" s="2" t="str">
        <f t="shared" si="27"/>
        <v/>
      </c>
      <c r="AT105" s="2" t="str">
        <f>IF(G105="","",VLOOKUP(G105,所属データ!C:G,2,FALSE))</f>
        <v/>
      </c>
      <c r="AU105" s="2" t="str">
        <f>IF(I105="","",VLOOKUP(I105,基礎データ!K:L,2,FALSE))</f>
        <v/>
      </c>
      <c r="AV105" s="2" t="str">
        <f t="shared" si="28"/>
        <v/>
      </c>
      <c r="AW105" s="2" t="str">
        <f>IF(R105="","",VLOOKUP(R105,基礎データ!K:L,2,FALSE))</f>
        <v/>
      </c>
      <c r="AX105" s="2" t="str">
        <f t="shared" si="29"/>
        <v/>
      </c>
      <c r="AY105" s="2" t="str">
        <f>IF(AA105="","",VLOOKUP(AA105,基礎データ!K:L,2,FALSE))</f>
        <v/>
      </c>
      <c r="AZ105" s="2" t="str">
        <f t="shared" si="30"/>
        <v/>
      </c>
      <c r="BA105" s="2" t="str">
        <f>IF(AV105="","",VLOOKUP(LEFT(AV105,6),競技データ!$C$2:$C$300,1,FALSE))</f>
        <v/>
      </c>
      <c r="BB105" s="2" t="str">
        <f>IF(AX105="","",VLOOKUP(LEFT(AX105,6),競技データ!$C$2:$C$300,1,FALSE))</f>
        <v/>
      </c>
      <c r="BC105" s="2" t="str">
        <f>IF(AZ105="","",VLOOKUP(LEFT(AZ105,6),競技データ!$C$2:$C$300,1,FALSE))</f>
        <v/>
      </c>
      <c r="BD105" s="2" t="b">
        <f t="shared" si="31"/>
        <v>0</v>
      </c>
      <c r="BE105" s="2" t="b">
        <f t="shared" si="32"/>
        <v>0</v>
      </c>
      <c r="BF105" s="2" t="b">
        <f t="shared" si="32"/>
        <v>0</v>
      </c>
      <c r="BG105" s="2">
        <f t="shared" si="33"/>
        <v>0</v>
      </c>
      <c r="BH105" s="2" t="str">
        <f t="shared" si="34"/>
        <v/>
      </c>
    </row>
    <row r="106" spans="2:60" x14ac:dyDescent="0.2">
      <c r="B106" s="23">
        <v>98</v>
      </c>
      <c r="C106" s="27"/>
      <c r="D106" s="27"/>
      <c r="E106" s="24"/>
      <c r="F106" s="24"/>
      <c r="G106" s="22" t="str">
        <f>IF(C106="","",VLOOKUP($D$4,所属データ!$E:$H,4,FALSE))</f>
        <v/>
      </c>
      <c r="H106" s="16" t="str">
        <f>IF(G106="","",VLOOKUP(G106,所属データ!$C:$G,4,0))</f>
        <v/>
      </c>
      <c r="I106" s="27"/>
      <c r="J106" s="27">
        <v>0</v>
      </c>
      <c r="K106" s="27">
        <v>0</v>
      </c>
      <c r="L106" s="33" t="str">
        <f t="shared" si="20"/>
        <v/>
      </c>
      <c r="M106" s="27">
        <v>0</v>
      </c>
      <c r="N106" s="27">
        <v>0</v>
      </c>
      <c r="O106" s="34" t="str">
        <f t="shared" si="21"/>
        <v/>
      </c>
      <c r="P106" s="27"/>
      <c r="Q106" s="27"/>
      <c r="R106" s="27"/>
      <c r="S106" s="27">
        <v>0</v>
      </c>
      <c r="T106" s="27">
        <v>0</v>
      </c>
      <c r="U106" s="33" t="str">
        <f t="shared" si="18"/>
        <v/>
      </c>
      <c r="V106" s="27">
        <v>0</v>
      </c>
      <c r="W106" s="27">
        <v>0</v>
      </c>
      <c r="X106" s="34" t="str">
        <f t="shared" si="19"/>
        <v/>
      </c>
      <c r="Y106" s="27"/>
      <c r="Z106" s="27"/>
      <c r="AA106" s="27"/>
      <c r="AB106" s="27">
        <v>0</v>
      </c>
      <c r="AC106" s="27">
        <v>0</v>
      </c>
      <c r="AD106" s="33" t="str">
        <f t="shared" si="22"/>
        <v/>
      </c>
      <c r="AE106" s="27">
        <v>0</v>
      </c>
      <c r="AF106" s="27">
        <v>0</v>
      </c>
      <c r="AG106" s="34" t="str">
        <f t="shared" si="23"/>
        <v/>
      </c>
      <c r="AH106" s="27"/>
      <c r="AI106" s="27"/>
      <c r="AJ106" s="22"/>
      <c r="AM106" s="2">
        <v>98</v>
      </c>
      <c r="AN106" s="2" t="str">
        <f t="shared" si="24"/>
        <v/>
      </c>
      <c r="AO106" s="2" t="str">
        <f>IF(F106="","",VLOOKUP(F106,基礎データ!H:I,2,FALSE))</f>
        <v/>
      </c>
      <c r="AP106" s="2" t="str">
        <f t="shared" si="25"/>
        <v/>
      </c>
      <c r="AQ106" s="2" t="str">
        <f>IF($E106="","",VLOOKUP($E106,基礎データ!$E:$F,2,FALSE))</f>
        <v/>
      </c>
      <c r="AR106" s="2" t="str">
        <f t="shared" si="26"/>
        <v/>
      </c>
      <c r="AS106" s="2" t="str">
        <f t="shared" si="27"/>
        <v/>
      </c>
      <c r="AT106" s="2" t="str">
        <f>IF(G106="","",VLOOKUP(G106,所属データ!C:G,2,FALSE))</f>
        <v/>
      </c>
      <c r="AU106" s="2" t="str">
        <f>IF(I106="","",VLOOKUP(I106,基礎データ!K:L,2,FALSE))</f>
        <v/>
      </c>
      <c r="AV106" s="2" t="str">
        <f t="shared" si="28"/>
        <v/>
      </c>
      <c r="AW106" s="2" t="str">
        <f>IF(R106="","",VLOOKUP(R106,基礎データ!K:L,2,FALSE))</f>
        <v/>
      </c>
      <c r="AX106" s="2" t="str">
        <f t="shared" si="29"/>
        <v/>
      </c>
      <c r="AY106" s="2" t="str">
        <f>IF(AA106="","",VLOOKUP(AA106,基礎データ!K:L,2,FALSE))</f>
        <v/>
      </c>
      <c r="AZ106" s="2" t="str">
        <f t="shared" si="30"/>
        <v/>
      </c>
      <c r="BA106" s="2" t="str">
        <f>IF(AV106="","",VLOOKUP(LEFT(AV106,6),競技データ!$C$2:$C$300,1,FALSE))</f>
        <v/>
      </c>
      <c r="BB106" s="2" t="str">
        <f>IF(AX106="","",VLOOKUP(LEFT(AX106,6),競技データ!$C$2:$C$300,1,FALSE))</f>
        <v/>
      </c>
      <c r="BC106" s="2" t="str">
        <f>IF(AZ106="","",VLOOKUP(LEFT(AZ106,6),競技データ!$C$2:$C$300,1,FALSE))</f>
        <v/>
      </c>
      <c r="BD106" s="2" t="b">
        <f t="shared" si="31"/>
        <v>0</v>
      </c>
      <c r="BE106" s="2" t="b">
        <f t="shared" si="32"/>
        <v>0</v>
      </c>
      <c r="BF106" s="2" t="b">
        <f t="shared" si="32"/>
        <v>0</v>
      </c>
      <c r="BG106" s="2">
        <f t="shared" si="33"/>
        <v>0</v>
      </c>
      <c r="BH106" s="2" t="str">
        <f t="shared" si="34"/>
        <v/>
      </c>
    </row>
    <row r="107" spans="2:60" x14ac:dyDescent="0.2">
      <c r="B107" s="23">
        <v>99</v>
      </c>
      <c r="C107" s="27"/>
      <c r="D107" s="27"/>
      <c r="E107" s="24"/>
      <c r="F107" s="24"/>
      <c r="G107" s="22" t="str">
        <f>IF(C107="","",VLOOKUP($D$4,所属データ!$E:$H,4,FALSE))</f>
        <v/>
      </c>
      <c r="H107" s="16" t="str">
        <f>IF(G107="","",VLOOKUP(G107,所属データ!$C:$G,4,0))</f>
        <v/>
      </c>
      <c r="I107" s="27"/>
      <c r="J107" s="27">
        <v>0</v>
      </c>
      <c r="K107" s="27">
        <v>0</v>
      </c>
      <c r="L107" s="33" t="str">
        <f t="shared" si="20"/>
        <v/>
      </c>
      <c r="M107" s="27">
        <v>0</v>
      </c>
      <c r="N107" s="27">
        <v>0</v>
      </c>
      <c r="O107" s="34" t="str">
        <f t="shared" si="21"/>
        <v/>
      </c>
      <c r="P107" s="27"/>
      <c r="Q107" s="27"/>
      <c r="R107" s="27"/>
      <c r="S107" s="27">
        <v>0</v>
      </c>
      <c r="T107" s="27">
        <v>0</v>
      </c>
      <c r="U107" s="33" t="str">
        <f t="shared" si="18"/>
        <v/>
      </c>
      <c r="V107" s="27">
        <v>0</v>
      </c>
      <c r="W107" s="27">
        <v>0</v>
      </c>
      <c r="X107" s="34" t="str">
        <f t="shared" si="19"/>
        <v/>
      </c>
      <c r="Y107" s="27"/>
      <c r="Z107" s="27"/>
      <c r="AA107" s="27"/>
      <c r="AB107" s="27">
        <v>0</v>
      </c>
      <c r="AC107" s="27">
        <v>0</v>
      </c>
      <c r="AD107" s="33" t="str">
        <f t="shared" si="22"/>
        <v/>
      </c>
      <c r="AE107" s="27">
        <v>0</v>
      </c>
      <c r="AF107" s="27">
        <v>0</v>
      </c>
      <c r="AG107" s="34" t="str">
        <f t="shared" si="23"/>
        <v/>
      </c>
      <c r="AH107" s="27"/>
      <c r="AI107" s="27"/>
      <c r="AJ107" s="22"/>
      <c r="AM107" s="2">
        <v>99</v>
      </c>
      <c r="AN107" s="2" t="str">
        <f t="shared" si="24"/>
        <v/>
      </c>
      <c r="AO107" s="2" t="str">
        <f>IF(F107="","",VLOOKUP(F107,基礎データ!H:I,2,FALSE))</f>
        <v/>
      </c>
      <c r="AP107" s="2" t="str">
        <f t="shared" si="25"/>
        <v/>
      </c>
      <c r="AQ107" s="2" t="str">
        <f>IF($E107="","",VLOOKUP($E107,基礎データ!$E:$F,2,FALSE))</f>
        <v/>
      </c>
      <c r="AR107" s="2" t="str">
        <f t="shared" si="26"/>
        <v/>
      </c>
      <c r="AS107" s="2" t="str">
        <f t="shared" si="27"/>
        <v/>
      </c>
      <c r="AT107" s="2" t="str">
        <f>IF(G107="","",VLOOKUP(G107,所属データ!C:G,2,FALSE))</f>
        <v/>
      </c>
      <c r="AU107" s="2" t="str">
        <f>IF(I107="","",VLOOKUP(I107,基礎データ!K:L,2,FALSE))</f>
        <v/>
      </c>
      <c r="AV107" s="2" t="str">
        <f t="shared" si="28"/>
        <v/>
      </c>
      <c r="AW107" s="2" t="str">
        <f>IF(R107="","",VLOOKUP(R107,基礎データ!K:L,2,FALSE))</f>
        <v/>
      </c>
      <c r="AX107" s="2" t="str">
        <f t="shared" si="29"/>
        <v/>
      </c>
      <c r="AY107" s="2" t="str">
        <f>IF(AA107="","",VLOOKUP(AA107,基礎データ!K:L,2,FALSE))</f>
        <v/>
      </c>
      <c r="AZ107" s="2" t="str">
        <f t="shared" si="30"/>
        <v/>
      </c>
      <c r="BA107" s="2" t="str">
        <f>IF(AV107="","",VLOOKUP(LEFT(AV107,6),競技データ!$C$2:$C$300,1,FALSE))</f>
        <v/>
      </c>
      <c r="BB107" s="2" t="str">
        <f>IF(AX107="","",VLOOKUP(LEFT(AX107,6),競技データ!$C$2:$C$300,1,FALSE))</f>
        <v/>
      </c>
      <c r="BC107" s="2" t="str">
        <f>IF(AZ107="","",VLOOKUP(LEFT(AZ107,6),競技データ!$C$2:$C$300,1,FALSE))</f>
        <v/>
      </c>
      <c r="BD107" s="2" t="b">
        <f t="shared" si="31"/>
        <v>0</v>
      </c>
      <c r="BE107" s="2" t="b">
        <f t="shared" si="32"/>
        <v>0</v>
      </c>
      <c r="BF107" s="2" t="b">
        <f t="shared" si="32"/>
        <v>0</v>
      </c>
      <c r="BG107" s="2">
        <f t="shared" si="33"/>
        <v>0</v>
      </c>
      <c r="BH107" s="2" t="str">
        <f t="shared" si="34"/>
        <v/>
      </c>
    </row>
    <row r="108" spans="2:60" x14ac:dyDescent="0.2">
      <c r="B108" s="23">
        <v>100</v>
      </c>
      <c r="C108" s="27"/>
      <c r="D108" s="27"/>
      <c r="E108" s="24"/>
      <c r="F108" s="24"/>
      <c r="G108" s="22" t="str">
        <f>IF(C108="","",VLOOKUP($D$4,所属データ!$E:$H,4,FALSE))</f>
        <v/>
      </c>
      <c r="H108" s="16" t="str">
        <f>IF(G108="","",VLOOKUP(G108,所属データ!$C:$G,4,0))</f>
        <v/>
      </c>
      <c r="I108" s="27"/>
      <c r="J108" s="27">
        <v>0</v>
      </c>
      <c r="K108" s="27">
        <v>0</v>
      </c>
      <c r="L108" s="33" t="str">
        <f t="shared" si="20"/>
        <v/>
      </c>
      <c r="M108" s="27">
        <v>0</v>
      </c>
      <c r="N108" s="27">
        <v>0</v>
      </c>
      <c r="O108" s="34" t="str">
        <f t="shared" si="21"/>
        <v/>
      </c>
      <c r="P108" s="27"/>
      <c r="Q108" s="27"/>
      <c r="R108" s="27"/>
      <c r="S108" s="27">
        <v>0</v>
      </c>
      <c r="T108" s="27">
        <v>0</v>
      </c>
      <c r="U108" s="33" t="str">
        <f t="shared" si="18"/>
        <v/>
      </c>
      <c r="V108" s="27">
        <v>0</v>
      </c>
      <c r="W108" s="27">
        <v>0</v>
      </c>
      <c r="X108" s="34" t="str">
        <f t="shared" si="19"/>
        <v/>
      </c>
      <c r="Y108" s="27"/>
      <c r="Z108" s="27"/>
      <c r="AA108" s="27"/>
      <c r="AB108" s="27">
        <v>0</v>
      </c>
      <c r="AC108" s="27">
        <v>0</v>
      </c>
      <c r="AD108" s="33" t="str">
        <f t="shared" si="22"/>
        <v/>
      </c>
      <c r="AE108" s="27">
        <v>0</v>
      </c>
      <c r="AF108" s="27">
        <v>0</v>
      </c>
      <c r="AG108" s="34" t="str">
        <f t="shared" si="23"/>
        <v/>
      </c>
      <c r="AH108" s="27"/>
      <c r="AI108" s="27"/>
      <c r="AJ108" s="22"/>
      <c r="AM108" s="2">
        <v>100</v>
      </c>
      <c r="AN108" s="2" t="str">
        <f t="shared" si="24"/>
        <v/>
      </c>
      <c r="AO108" s="2" t="str">
        <f>IF(F108="","",VLOOKUP(F108,基礎データ!H:I,2,FALSE))</f>
        <v/>
      </c>
      <c r="AP108" s="2" t="str">
        <f t="shared" si="25"/>
        <v/>
      </c>
      <c r="AQ108" s="2" t="str">
        <f>IF($E108="","",VLOOKUP($E108,基礎データ!$E:$F,2,FALSE))</f>
        <v/>
      </c>
      <c r="AR108" s="2" t="str">
        <f t="shared" si="26"/>
        <v/>
      </c>
      <c r="AS108" s="2" t="str">
        <f t="shared" si="27"/>
        <v/>
      </c>
      <c r="AT108" s="2" t="str">
        <f>IF(G108="","",VLOOKUP(G108,所属データ!C:G,2,FALSE))</f>
        <v/>
      </c>
      <c r="AU108" s="2" t="str">
        <f>IF(I108="","",VLOOKUP(I108,基礎データ!K:L,2,FALSE))</f>
        <v/>
      </c>
      <c r="AV108" s="2" t="str">
        <f t="shared" si="28"/>
        <v/>
      </c>
      <c r="AW108" s="2" t="str">
        <f>IF(R108="","",VLOOKUP(R108,基礎データ!K:L,2,FALSE))</f>
        <v/>
      </c>
      <c r="AX108" s="2" t="str">
        <f t="shared" si="29"/>
        <v/>
      </c>
      <c r="AY108" s="2" t="str">
        <f>IF(AA108="","",VLOOKUP(AA108,基礎データ!K:L,2,FALSE))</f>
        <v/>
      </c>
      <c r="AZ108" s="2" t="str">
        <f t="shared" si="30"/>
        <v/>
      </c>
      <c r="BA108" s="2" t="str">
        <f>IF(AV108="","",VLOOKUP(LEFT(AV108,6),競技データ!$C$2:$C$300,1,FALSE))</f>
        <v/>
      </c>
      <c r="BB108" s="2" t="str">
        <f>IF(AX108="","",VLOOKUP(LEFT(AX108,6),競技データ!$C$2:$C$300,1,FALSE))</f>
        <v/>
      </c>
      <c r="BC108" s="2" t="str">
        <f>IF(AZ108="","",VLOOKUP(LEFT(AZ108,6),競技データ!$C$2:$C$300,1,FALSE))</f>
        <v/>
      </c>
      <c r="BD108" s="2" t="b">
        <f t="shared" si="31"/>
        <v>0</v>
      </c>
      <c r="BE108" s="2" t="b">
        <f t="shared" si="32"/>
        <v>0</v>
      </c>
      <c r="BF108" s="2" t="b">
        <f t="shared" si="32"/>
        <v>0</v>
      </c>
      <c r="BG108" s="2">
        <f t="shared" si="33"/>
        <v>0</v>
      </c>
      <c r="BH108" s="2" t="str">
        <f t="shared" si="34"/>
        <v/>
      </c>
    </row>
  </sheetData>
  <sheetProtection algorithmName="SHA-512" hashValue="RM9wii+Fi7OFGKUi8PHXRPIdNRPJY4NNJtWhEzbkoq28HgY4akIgOrxyWHRJAS1u+FRdfQiLZmJe6M51wC5pnw==" saltValue="vI5eKE2mFbxBc147Z84xyA==" spinCount="100000" sheet="1" objects="1" scenarios="1"/>
  <mergeCells count="42">
    <mergeCell ref="J2:M3"/>
    <mergeCell ref="N2:O3"/>
    <mergeCell ref="I2:I3"/>
    <mergeCell ref="J8:L8"/>
    <mergeCell ref="P7:Q7"/>
    <mergeCell ref="AE7:AG7"/>
    <mergeCell ref="B4:C4"/>
    <mergeCell ref="D4:H4"/>
    <mergeCell ref="N4:O4"/>
    <mergeCell ref="J4:M4"/>
    <mergeCell ref="AJ6:AJ8"/>
    <mergeCell ref="C6:C8"/>
    <mergeCell ref="D6:D8"/>
    <mergeCell ref="I6:I8"/>
    <mergeCell ref="G6:H7"/>
    <mergeCell ref="M7:O7"/>
    <mergeCell ref="E6:E8"/>
    <mergeCell ref="M8:O8"/>
    <mergeCell ref="J7:L7"/>
    <mergeCell ref="F6:F8"/>
    <mergeCell ref="AA6:AA8"/>
    <mergeCell ref="AB6:AI6"/>
    <mergeCell ref="Y8:Z8"/>
    <mergeCell ref="J6:Q6"/>
    <mergeCell ref="AH7:AI7"/>
    <mergeCell ref="AB8:AD8"/>
    <mergeCell ref="S2:Z2"/>
    <mergeCell ref="AE8:AG8"/>
    <mergeCell ref="AH8:AI8"/>
    <mergeCell ref="P8:Q8"/>
    <mergeCell ref="S7:U7"/>
    <mergeCell ref="S6:Z6"/>
    <mergeCell ref="Y7:Z7"/>
    <mergeCell ref="S8:U8"/>
    <mergeCell ref="V8:X8"/>
    <mergeCell ref="R6:R8"/>
    <mergeCell ref="V7:X7"/>
    <mergeCell ref="T4:V4"/>
    <mergeCell ref="P4:S4"/>
    <mergeCell ref="W4:Z4"/>
    <mergeCell ref="AA4:AC4"/>
    <mergeCell ref="AB7:AD7"/>
  </mergeCells>
  <phoneticPr fontId="2"/>
  <conditionalFormatting sqref="E9 E11 E13 E49:E52 E59:E108">
    <cfRule type="cellIs" dxfId="64" priority="67" stopIfTrue="1" operator="equal">
      <formula>6</formula>
    </cfRule>
    <cfRule type="cellIs" dxfId="63" priority="68" stopIfTrue="1" operator="equal">
      <formula>5</formula>
    </cfRule>
    <cfRule type="cellIs" dxfId="62" priority="69" stopIfTrue="1" operator="equal">
      <formula>4</formula>
    </cfRule>
  </conditionalFormatting>
  <conditionalFormatting sqref="F49:F52 F59:F108 F9:F18">
    <cfRule type="cellIs" dxfId="61" priority="70" stopIfTrue="1" operator="equal">
      <formula>"男"</formula>
    </cfRule>
    <cfRule type="cellIs" dxfId="60" priority="71" stopIfTrue="1" operator="equal">
      <formula>"女"</formula>
    </cfRule>
  </conditionalFormatting>
  <conditionalFormatting sqref="E10 E12 E14">
    <cfRule type="cellIs" dxfId="59" priority="62" stopIfTrue="1" operator="equal">
      <formula>6</formula>
    </cfRule>
    <cfRule type="cellIs" dxfId="58" priority="63" stopIfTrue="1" operator="equal">
      <formula>5</formula>
    </cfRule>
    <cfRule type="cellIs" dxfId="57" priority="64" stopIfTrue="1" operator="equal">
      <formula>4</formula>
    </cfRule>
  </conditionalFormatting>
  <conditionalFormatting sqref="F10:F12">
    <cfRule type="cellIs" dxfId="56" priority="65" stopIfTrue="1" operator="equal">
      <formula>"男"</formula>
    </cfRule>
    <cfRule type="cellIs" dxfId="55" priority="66" stopIfTrue="1" operator="equal">
      <formula>"女"</formula>
    </cfRule>
  </conditionalFormatting>
  <conditionalFormatting sqref="E15">
    <cfRule type="cellIs" dxfId="54" priority="59" stopIfTrue="1" operator="equal">
      <formula>6</formula>
    </cfRule>
    <cfRule type="cellIs" dxfId="53" priority="60" stopIfTrue="1" operator="equal">
      <formula>5</formula>
    </cfRule>
    <cfRule type="cellIs" dxfId="52" priority="61" stopIfTrue="1" operator="equal">
      <formula>4</formula>
    </cfRule>
  </conditionalFormatting>
  <conditionalFormatting sqref="E16">
    <cfRule type="cellIs" dxfId="51" priority="56" stopIfTrue="1" operator="equal">
      <formula>6</formula>
    </cfRule>
    <cfRule type="cellIs" dxfId="50" priority="57" stopIfTrue="1" operator="equal">
      <formula>5</formula>
    </cfRule>
    <cfRule type="cellIs" dxfId="49" priority="58" stopIfTrue="1" operator="equal">
      <formula>4</formula>
    </cfRule>
  </conditionalFormatting>
  <conditionalFormatting sqref="E29 E41:E48 E31 E33">
    <cfRule type="cellIs" dxfId="48" priority="51" stopIfTrue="1" operator="equal">
      <formula>6</formula>
    </cfRule>
    <cfRule type="cellIs" dxfId="47" priority="52" stopIfTrue="1" operator="equal">
      <formula>5</formula>
    </cfRule>
    <cfRule type="cellIs" dxfId="46" priority="53" stopIfTrue="1" operator="equal">
      <formula>4</formula>
    </cfRule>
  </conditionalFormatting>
  <conditionalFormatting sqref="F29:F48">
    <cfRule type="cellIs" dxfId="45" priority="54" stopIfTrue="1" operator="equal">
      <formula>"男"</formula>
    </cfRule>
    <cfRule type="cellIs" dxfId="44" priority="55" stopIfTrue="1" operator="equal">
      <formula>"女"</formula>
    </cfRule>
  </conditionalFormatting>
  <conditionalFormatting sqref="E30 E32 E34">
    <cfRule type="cellIs" dxfId="43" priority="46" stopIfTrue="1" operator="equal">
      <formula>6</formula>
    </cfRule>
    <cfRule type="cellIs" dxfId="42" priority="47" stopIfTrue="1" operator="equal">
      <formula>5</formula>
    </cfRule>
    <cfRule type="cellIs" dxfId="41" priority="48" stopIfTrue="1" operator="equal">
      <formula>4</formula>
    </cfRule>
  </conditionalFormatting>
  <conditionalFormatting sqref="F30:F32">
    <cfRule type="cellIs" dxfId="40" priority="49" stopIfTrue="1" operator="equal">
      <formula>"男"</formula>
    </cfRule>
    <cfRule type="cellIs" dxfId="39" priority="50" stopIfTrue="1" operator="equal">
      <formula>"女"</formula>
    </cfRule>
  </conditionalFormatting>
  <conditionalFormatting sqref="E35 E37 E39">
    <cfRule type="cellIs" dxfId="38" priority="43" stopIfTrue="1" operator="equal">
      <formula>6</formula>
    </cfRule>
    <cfRule type="cellIs" dxfId="37" priority="44" stopIfTrue="1" operator="equal">
      <formula>5</formula>
    </cfRule>
    <cfRule type="cellIs" dxfId="36" priority="45" stopIfTrue="1" operator="equal">
      <formula>4</formula>
    </cfRule>
  </conditionalFormatting>
  <conditionalFormatting sqref="E36 E38 E40">
    <cfRule type="cellIs" dxfId="35" priority="40" stopIfTrue="1" operator="equal">
      <formula>6</formula>
    </cfRule>
    <cfRule type="cellIs" dxfId="34" priority="41" stopIfTrue="1" operator="equal">
      <formula>5</formula>
    </cfRule>
    <cfRule type="cellIs" dxfId="33" priority="42" stopIfTrue="1" operator="equal">
      <formula>4</formula>
    </cfRule>
  </conditionalFormatting>
  <conditionalFormatting sqref="E53:E58">
    <cfRule type="cellIs" dxfId="32" priority="35" stopIfTrue="1" operator="equal">
      <formula>6</formula>
    </cfRule>
    <cfRule type="cellIs" dxfId="31" priority="36" stopIfTrue="1" operator="equal">
      <formula>5</formula>
    </cfRule>
    <cfRule type="cellIs" dxfId="30" priority="37" stopIfTrue="1" operator="equal">
      <formula>4</formula>
    </cfRule>
  </conditionalFormatting>
  <conditionalFormatting sqref="F53:F58">
    <cfRule type="cellIs" dxfId="29" priority="38" stopIfTrue="1" operator="equal">
      <formula>"男"</formula>
    </cfRule>
    <cfRule type="cellIs" dxfId="28" priority="39" stopIfTrue="1" operator="equal">
      <formula>"女"</formula>
    </cfRule>
  </conditionalFormatting>
  <conditionalFormatting sqref="E17">
    <cfRule type="cellIs" dxfId="27" priority="32" stopIfTrue="1" operator="equal">
      <formula>6</formula>
    </cfRule>
    <cfRule type="cellIs" dxfId="26" priority="33" stopIfTrue="1" operator="equal">
      <formula>5</formula>
    </cfRule>
    <cfRule type="cellIs" dxfId="25" priority="34" stopIfTrue="1" operator="equal">
      <formula>4</formula>
    </cfRule>
  </conditionalFormatting>
  <conditionalFormatting sqref="E18">
    <cfRule type="cellIs" dxfId="24" priority="29" stopIfTrue="1" operator="equal">
      <formula>6</formula>
    </cfRule>
    <cfRule type="cellIs" dxfId="23" priority="30" stopIfTrue="1" operator="equal">
      <formula>5</formula>
    </cfRule>
    <cfRule type="cellIs" dxfId="22" priority="31" stopIfTrue="1" operator="equal">
      <formula>4</formula>
    </cfRule>
  </conditionalFormatting>
  <conditionalFormatting sqref="E19 E21 E23">
    <cfRule type="cellIs" dxfId="21" priority="18" stopIfTrue="1" operator="equal">
      <formula>6</formula>
    </cfRule>
    <cfRule type="cellIs" dxfId="20" priority="19" stopIfTrue="1" operator="equal">
      <formula>5</formula>
    </cfRule>
    <cfRule type="cellIs" dxfId="19" priority="20" stopIfTrue="1" operator="equal">
      <formula>4</formula>
    </cfRule>
  </conditionalFormatting>
  <conditionalFormatting sqref="F19:F28">
    <cfRule type="cellIs" dxfId="18" priority="21" stopIfTrue="1" operator="equal">
      <formula>"男"</formula>
    </cfRule>
    <cfRule type="cellIs" dxfId="17" priority="22" stopIfTrue="1" operator="equal">
      <formula>"女"</formula>
    </cfRule>
  </conditionalFormatting>
  <conditionalFormatting sqref="E20 E22 E24">
    <cfRule type="cellIs" dxfId="16" priority="13" stopIfTrue="1" operator="equal">
      <formula>6</formula>
    </cfRule>
    <cfRule type="cellIs" dxfId="15" priority="14" stopIfTrue="1" operator="equal">
      <formula>5</formula>
    </cfRule>
    <cfRule type="cellIs" dxfId="14" priority="15" stopIfTrue="1" operator="equal">
      <formula>4</formula>
    </cfRule>
  </conditionalFormatting>
  <conditionalFormatting sqref="F20:F22">
    <cfRule type="cellIs" dxfId="13" priority="16" stopIfTrue="1" operator="equal">
      <formula>"男"</formula>
    </cfRule>
    <cfRule type="cellIs" dxfId="12" priority="17" stopIfTrue="1" operator="equal">
      <formula>"女"</formula>
    </cfRule>
  </conditionalFormatting>
  <conditionalFormatting sqref="E25">
    <cfRule type="cellIs" dxfId="11" priority="10" stopIfTrue="1" operator="equal">
      <formula>6</formula>
    </cfRule>
    <cfRule type="cellIs" dxfId="10" priority="11" stopIfTrue="1" operator="equal">
      <formula>5</formula>
    </cfRule>
    <cfRule type="cellIs" dxfId="9" priority="12" stopIfTrue="1" operator="equal">
      <formula>4</formula>
    </cfRule>
  </conditionalFormatting>
  <conditionalFormatting sqref="E26">
    <cfRule type="cellIs" dxfId="8" priority="7" stopIfTrue="1" operator="equal">
      <formula>6</formula>
    </cfRule>
    <cfRule type="cellIs" dxfId="7" priority="8" stopIfTrue="1" operator="equal">
      <formula>5</formula>
    </cfRule>
    <cfRule type="cellIs" dxfId="6" priority="9" stopIfTrue="1" operator="equal">
      <formula>4</formula>
    </cfRule>
  </conditionalFormatting>
  <conditionalFormatting sqref="E27">
    <cfRule type="cellIs" dxfId="5" priority="4" stopIfTrue="1" operator="equal">
      <formula>6</formula>
    </cfRule>
    <cfRule type="cellIs" dxfId="4" priority="5" stopIfTrue="1" operator="equal">
      <formula>5</formula>
    </cfRule>
    <cfRule type="cellIs" dxfId="3" priority="6" stopIfTrue="1" operator="equal">
      <formula>4</formula>
    </cfRule>
  </conditionalFormatting>
  <conditionalFormatting sqref="E28">
    <cfRule type="cellIs" dxfId="2" priority="1" stopIfTrue="1" operator="equal">
      <formula>6</formula>
    </cfRule>
    <cfRule type="cellIs" dxfId="1" priority="2" stopIfTrue="1" operator="equal">
      <formula>5</formula>
    </cfRule>
    <cfRule type="cellIs" dxfId="0" priority="3" stopIfTrue="1" operator="equal">
      <formula>4</formula>
    </cfRule>
  </conditionalFormatting>
  <dataValidations count="4">
    <dataValidation imeMode="halfKatakana" allowBlank="1" showInputMessage="1" showErrorMessage="1" sqref="D1:D3 D5:D108" xr:uid="{00000000-0002-0000-0100-000000000000}"/>
    <dataValidation imeMode="halfAlpha" allowBlank="1" showInputMessage="1" showErrorMessage="1" sqref="G9:G108" xr:uid="{00000000-0002-0000-0100-000001000000}"/>
    <dataValidation type="whole" imeMode="halfAlpha" allowBlank="1" showInputMessage="1" showErrorMessage="1" error="ちがうんじゃない？？" sqref="V9:W108 M9:N108 AH9:AI108 P9:Q108 S9:T108 Y9:Z108 AB9:AC108 AE9:AF108 J9:K108" xr:uid="{00000000-0002-0000-0100-000004000000}">
      <formula1>0</formula1>
      <formula2>9</formula2>
    </dataValidation>
    <dataValidation type="whole" imeMode="halfKatakana" allowBlank="1" showInputMessage="1" showErrorMessage="1" sqref="I4" xr:uid="{4C8A9568-3B97-42E5-A382-876FBDFC39E2}">
      <formula1>0</formula1>
      <formula2>256</formula2>
    </dataValidation>
  </dataValidations>
  <hyperlinks>
    <hyperlink ref="S2:Z2" location="所属データ!A1" display="コード一覧表を見る" xr:uid="{00000000-0004-0000-0100-000000000000}"/>
  </hyperlinks>
  <printOptions horizontalCentered="1"/>
  <pageMargins left="0.59055118110236227" right="0.59055118110236227" top="0.59055118110236227" bottom="0.39370078740157483" header="0" footer="0"/>
  <pageSetup paperSize="9" scale="77" fitToHeight="0" orientation="landscape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基礎データ!$E$3:$E$15</xm:f>
          </x14:formula1>
          <xm:sqref>E9:E108</xm:sqref>
        </x14:dataValidation>
        <x14:dataValidation type="list" allowBlank="1" showInputMessage="1" showErrorMessage="1" xr:uid="{00000000-0002-0000-0100-000003000000}">
          <x14:formula1>
            <xm:f>基礎データ!$H$3:$H$5</xm:f>
          </x14:formula1>
          <xm:sqref>F9:F108</xm:sqref>
        </x14:dataValidation>
        <x14:dataValidation type="list" allowBlank="1" showInputMessage="1" showErrorMessage="1" xr:uid="{65BA3BB1-F033-4CFF-A417-E338A24F24FD}">
          <x14:formula1>
            <xm:f>基礎データ!$K$3:$K$22</xm:f>
          </x14:formula1>
          <xm:sqref>R9:R108 I9:I1048576 AA9:AA1048576</xm:sqref>
        </x14:dataValidation>
        <x14:dataValidation type="list" allowBlank="1" showInputMessage="1" showErrorMessage="1" xr:uid="{3E5C9F6F-9009-4134-A5AA-959B6D172DB2}">
          <x14:formula1>
            <xm:f>基礎データ!$B$3:$B$30</xm:f>
          </x14:formula1>
          <xm:sqref>D4:H4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C6C1-2078-4AFE-8B25-41738E0ADCA3}">
  <sheetPr codeName="Sheet4">
    <tabColor indexed="51"/>
  </sheetPr>
  <dimension ref="B1:AN55"/>
  <sheetViews>
    <sheetView tabSelected="1" topLeftCell="A43" workbookViewId="0">
      <selection activeCell="O19" sqref="O19"/>
    </sheetView>
  </sheetViews>
  <sheetFormatPr defaultColWidth="9" defaultRowHeight="13" x14ac:dyDescent="0.2"/>
  <cols>
    <col min="1" max="1" width="3.08984375" style="42" customWidth="1"/>
    <col min="2" max="2" width="5.6328125" style="42" customWidth="1"/>
    <col min="3" max="3" width="2.90625" style="41" bestFit="1" customWidth="1"/>
    <col min="4" max="4" width="9" style="42" customWidth="1"/>
    <col min="5" max="5" width="22.6328125" style="42" customWidth="1"/>
    <col min="6" max="12" width="3.36328125" style="42" customWidth="1"/>
    <col min="13" max="20" width="15" style="42" customWidth="1"/>
    <col min="21" max="21" width="15" style="43" customWidth="1"/>
    <col min="22" max="22" width="21.6328125" style="42" customWidth="1"/>
    <col min="23" max="23" width="10.453125" style="42" customWidth="1"/>
    <col min="24" max="32" width="9" style="42" customWidth="1"/>
    <col min="33" max="33" width="10.453125" style="42" customWidth="1"/>
    <col min="34" max="40" width="9" style="42" customWidth="1"/>
    <col min="41" max="16384" width="9" style="42"/>
  </cols>
  <sheetData>
    <row r="1" spans="2:40" ht="21" x14ac:dyDescent="0.2">
      <c r="B1" s="40" t="s">
        <v>200</v>
      </c>
      <c r="N1" s="42" t="s">
        <v>196</v>
      </c>
      <c r="O1" s="42">
        <f>27-COUNTIF(E4:E55,"")</f>
        <v>0</v>
      </c>
    </row>
    <row r="2" spans="2:40" x14ac:dyDescent="0.2">
      <c r="B2" s="113"/>
      <c r="C2" s="113"/>
      <c r="D2" s="113" t="s">
        <v>107</v>
      </c>
      <c r="E2" s="113" t="s">
        <v>42</v>
      </c>
      <c r="F2" s="113" t="s">
        <v>99</v>
      </c>
      <c r="G2" s="113"/>
      <c r="H2" s="113"/>
      <c r="I2" s="113"/>
      <c r="J2" s="113"/>
      <c r="K2" s="113"/>
      <c r="L2" s="113"/>
      <c r="M2" s="121" t="s">
        <v>100</v>
      </c>
      <c r="N2" s="122"/>
      <c r="O2" s="122"/>
      <c r="P2" s="122"/>
      <c r="Q2" s="122"/>
      <c r="R2" s="122"/>
      <c r="S2" s="122"/>
      <c r="T2" s="123"/>
      <c r="U2" s="44"/>
    </row>
    <row r="3" spans="2:40" x14ac:dyDescent="0.2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45" t="s">
        <v>44</v>
      </c>
      <c r="N3" s="45" t="s">
        <v>45</v>
      </c>
      <c r="O3" s="45" t="s">
        <v>46</v>
      </c>
      <c r="P3" s="45" t="s">
        <v>47</v>
      </c>
      <c r="Q3" s="45" t="s">
        <v>127</v>
      </c>
      <c r="R3" s="45" t="s">
        <v>138</v>
      </c>
      <c r="S3" s="45" t="s">
        <v>139</v>
      </c>
      <c r="T3" s="45" t="s">
        <v>140</v>
      </c>
      <c r="Y3" s="42" t="s">
        <v>50</v>
      </c>
      <c r="Z3" s="42" t="s">
        <v>51</v>
      </c>
      <c r="AA3" s="42" t="s">
        <v>86</v>
      </c>
      <c r="AB3" s="42" t="s">
        <v>52</v>
      </c>
      <c r="AC3" s="42" t="s">
        <v>53</v>
      </c>
      <c r="AD3" s="42" t="s">
        <v>54</v>
      </c>
      <c r="AE3" s="42" t="s">
        <v>101</v>
      </c>
      <c r="AF3" s="42" t="s">
        <v>102</v>
      </c>
      <c r="AG3" s="42" t="s">
        <v>55</v>
      </c>
      <c r="AH3" s="42" t="s">
        <v>56</v>
      </c>
      <c r="AI3" s="42" t="s">
        <v>57</v>
      </c>
      <c r="AJ3" s="42" t="s">
        <v>58</v>
      </c>
      <c r="AK3" s="42" t="s">
        <v>103</v>
      </c>
      <c r="AL3" s="42" t="s">
        <v>104</v>
      </c>
      <c r="AM3" s="42" t="s">
        <v>105</v>
      </c>
      <c r="AN3" s="42" t="s">
        <v>106</v>
      </c>
    </row>
    <row r="4" spans="2:40" ht="18.75" customHeight="1" x14ac:dyDescent="0.2">
      <c r="B4" s="124" t="s">
        <v>225</v>
      </c>
      <c r="C4" s="113">
        <v>1</v>
      </c>
      <c r="D4" s="53" t="s">
        <v>153</v>
      </c>
      <c r="E4" s="53" t="str">
        <f>IF(M4="","",CONCATENATE(個人種目登録!$D$4,リレー登録!U4))</f>
        <v/>
      </c>
      <c r="F4" s="112">
        <v>0</v>
      </c>
      <c r="G4" s="117" t="s">
        <v>48</v>
      </c>
      <c r="H4" s="112">
        <v>0</v>
      </c>
      <c r="I4" s="112">
        <v>0</v>
      </c>
      <c r="J4" s="117" t="s">
        <v>49</v>
      </c>
      <c r="K4" s="112"/>
      <c r="L4" s="112"/>
      <c r="M4" s="35"/>
      <c r="N4" s="35"/>
      <c r="O4" s="35"/>
      <c r="P4" s="35"/>
      <c r="Q4" s="35"/>
      <c r="R4" s="35"/>
      <c r="S4" s="35"/>
      <c r="T4" s="35"/>
      <c r="U4" s="46" t="s">
        <v>227</v>
      </c>
      <c r="X4" s="42" t="s">
        <v>153</v>
      </c>
      <c r="Y4" s="42" t="str">
        <f>IF(E4="","",個人種目登録!$AN$7&amp;リレー登録!C4)</f>
        <v/>
      </c>
      <c r="Z4" s="42" t="str">
        <f>IF(Y4="","",Y4)</f>
        <v/>
      </c>
      <c r="AA4" s="42" t="str">
        <f>IF(Y4="","",個人種目登録!$AN$6)</f>
        <v/>
      </c>
      <c r="AB4" s="42" t="str">
        <f>IF(D4="","",E4)</f>
        <v/>
      </c>
      <c r="AD4" s="42" t="str">
        <f>IF(Y4="","",F4&amp;H4&amp;I4&amp;K4&amp;L4)</f>
        <v/>
      </c>
      <c r="AG4" s="42" t="str">
        <f>IF(M4="","",VLOOKUP(M4,個人種目登録!$AM$9:$AP$108,4,FALSE))</f>
        <v/>
      </c>
      <c r="AH4" s="42" t="str">
        <f>IF(N4="","",VLOOKUP(N4,個人種目登録!$AM$9:$AP$108,4,FALSE))</f>
        <v/>
      </c>
      <c r="AI4" s="42" t="str">
        <f>IF(O4="","",VLOOKUP(O4,個人種目登録!$AM$9:$AP$108,4,FALSE))</f>
        <v/>
      </c>
      <c r="AJ4" s="42" t="str">
        <f>IF(P4="","",VLOOKUP(P4,個人種目登録!$AM$9:$AP$108,4,FALSE))</f>
        <v/>
      </c>
      <c r="AK4" s="42" t="str">
        <f>IF(Q4="","",VLOOKUP(Q4,個人種目登録!$AM$9:$AP$108,4,FALSE))</f>
        <v/>
      </c>
      <c r="AL4" s="42" t="str">
        <f>IF(R4="","",VLOOKUP(R4,個人種目登録!$AM$9:$AP$108,4,FALSE))</f>
        <v/>
      </c>
      <c r="AM4" s="42" t="str">
        <f>IF(S4="","",VLOOKUP(S4,個人種目登録!$AM$9:$AP$108,4,FALSE))</f>
        <v/>
      </c>
      <c r="AN4" s="42" t="str">
        <f>IF(T4="","",VLOOKUP(T4,個人種目登録!$AM$9:$AP$108,4,FALSE))</f>
        <v/>
      </c>
    </row>
    <row r="5" spans="2:40" ht="18.75" customHeight="1" x14ac:dyDescent="0.2">
      <c r="B5" s="125"/>
      <c r="C5" s="113"/>
      <c r="D5" s="53" t="s">
        <v>141</v>
      </c>
      <c r="E5" s="53" t="s">
        <v>141</v>
      </c>
      <c r="F5" s="112"/>
      <c r="G5" s="117"/>
      <c r="H5" s="112"/>
      <c r="I5" s="112"/>
      <c r="J5" s="117"/>
      <c r="K5" s="112"/>
      <c r="L5" s="112"/>
      <c r="M5" s="47" t="str">
        <f>IF(M4="","",VLOOKUP(M4,個人種目登録!$AM:$AR,6,FALSE))</f>
        <v/>
      </c>
      <c r="N5" s="47" t="str">
        <f>IF(N4="","",VLOOKUP(N4,個人種目登録!$AM:$AR,6,FALSE))</f>
        <v/>
      </c>
      <c r="O5" s="47" t="str">
        <f>IF(O4="","",VLOOKUP(O4,個人種目登録!$AM:$AR,6,FALSE))</f>
        <v/>
      </c>
      <c r="P5" s="47" t="str">
        <f>IF(P4="","",VLOOKUP(P4,個人種目登録!$AM:$AR,6,FALSE))</f>
        <v/>
      </c>
      <c r="Q5" s="47" t="str">
        <f>IF(Q4="","",VLOOKUP(Q4,個人種目登録!$AM:$AR,6,FALSE))</f>
        <v/>
      </c>
      <c r="R5" s="47" t="str">
        <f>IF(R4="","",VLOOKUP(R4,個人種目登録!$AM:$AR,6,FALSE))</f>
        <v/>
      </c>
      <c r="S5" s="47" t="str">
        <f>IF(S4="","",VLOOKUP(S4,個人種目登録!$AM:$AR,6,FALSE))</f>
        <v/>
      </c>
      <c r="T5" s="47" t="str">
        <f>IF(T4="","",VLOOKUP(T4,個人種目登録!$AM:$AR,6,FALSE))</f>
        <v/>
      </c>
      <c r="U5" s="48"/>
      <c r="V5" s="42" t="str">
        <f t="shared" ref="V5:V23" si="0">IF(E5="","",IF(D5="中学男子",E5&amp;"(中)",E5))</f>
        <v>×</v>
      </c>
      <c r="X5" s="42" t="s">
        <v>154</v>
      </c>
      <c r="Y5" s="42" t="str">
        <f>IF(E4="","",個人種目登録!$AN$7&amp;リレー登録!C5)</f>
        <v/>
      </c>
      <c r="Z5" s="42" t="str">
        <f t="shared" ref="Z5:Z23" si="1">IF(Y5="","",Y5)</f>
        <v/>
      </c>
      <c r="AA5" s="42" t="str">
        <f>IF(Y5="","",個人種目登録!$AN$6)</f>
        <v/>
      </c>
      <c r="AB5" s="42" t="str">
        <f t="shared" ref="AB5:AB23" si="2">IF(D5="","",E5)</f>
        <v>×</v>
      </c>
      <c r="AD5" s="42" t="str">
        <f t="shared" ref="AD5:AD23" si="3">IF(Y5="","",F5&amp;H5&amp;I5&amp;K5&amp;L5)</f>
        <v/>
      </c>
      <c r="AG5" s="42" t="str">
        <f>IF(M5="","",VLOOKUP(M5,個人種目登録!$AM$9:$AP$108,4,FALSE))</f>
        <v/>
      </c>
      <c r="AH5" s="42" t="str">
        <f>IF(N5="","",VLOOKUP(N5,個人種目登録!$AM$9:$AP$108,4,FALSE))</f>
        <v/>
      </c>
      <c r="AI5" s="42" t="str">
        <f>IF(O5="","",VLOOKUP(O5,個人種目登録!$AM$9:$AP$108,4,FALSE))</f>
        <v/>
      </c>
      <c r="AJ5" s="42" t="str">
        <f>IF(P5="","",VLOOKUP(P5,個人種目登録!$AM$9:$AP$108,4,FALSE))</f>
        <v/>
      </c>
      <c r="AK5" s="42" t="str">
        <f>IF(Q5="","",VLOOKUP(Q5,個人種目登録!$AM$9:$AP$108,4,FALSE))</f>
        <v/>
      </c>
      <c r="AL5" s="42" t="str">
        <f>IF(R5="","",VLOOKUP(R5,個人種目登録!$AM$9:$AP$108,4,FALSE))</f>
        <v/>
      </c>
      <c r="AM5" s="42" t="str">
        <f>IF(S5="","",VLOOKUP(S5,個人種目登録!$AM$9:$AP$108,4,FALSE))</f>
        <v/>
      </c>
      <c r="AN5" s="42" t="str">
        <f>IF(T5="","",VLOOKUP(T5,個人種目登録!$AM$9:$AP$108,4,FALSE))</f>
        <v/>
      </c>
    </row>
    <row r="6" spans="2:40" ht="18.75" customHeight="1" x14ac:dyDescent="0.2">
      <c r="B6" s="125"/>
      <c r="C6" s="116">
        <v>2</v>
      </c>
      <c r="D6" s="53" t="s">
        <v>153</v>
      </c>
      <c r="E6" s="53" t="str">
        <f>IF(M6="","",CONCATENATE(個人種目登録!$D$4,リレー登録!U6))</f>
        <v/>
      </c>
      <c r="F6" s="115">
        <v>0</v>
      </c>
      <c r="G6" s="118" t="s">
        <v>48</v>
      </c>
      <c r="H6" s="115">
        <v>0</v>
      </c>
      <c r="I6" s="115">
        <v>0</v>
      </c>
      <c r="J6" s="118" t="s">
        <v>49</v>
      </c>
      <c r="K6" s="115"/>
      <c r="L6" s="115"/>
      <c r="M6" s="35"/>
      <c r="N6" s="35"/>
      <c r="O6" s="35"/>
      <c r="P6" s="35"/>
      <c r="Q6" s="35"/>
      <c r="R6" s="35"/>
      <c r="S6" s="35"/>
      <c r="T6" s="35"/>
      <c r="U6" s="46" t="s">
        <v>228</v>
      </c>
      <c r="V6" s="42" t="str">
        <f t="shared" si="0"/>
        <v/>
      </c>
      <c r="Y6" s="42" t="str">
        <f>IF(E6="","",個人種目登録!$AN$7&amp;リレー登録!C6)</f>
        <v/>
      </c>
      <c r="Z6" s="42" t="str">
        <f t="shared" si="1"/>
        <v/>
      </c>
      <c r="AA6" s="42" t="str">
        <f>IF(Y6="","",個人種目登録!$AN$6)</f>
        <v/>
      </c>
      <c r="AB6" s="42" t="str">
        <f t="shared" si="2"/>
        <v/>
      </c>
      <c r="AD6" s="42" t="str">
        <f t="shared" si="3"/>
        <v/>
      </c>
      <c r="AG6" s="42" t="str">
        <f>IF(M6="","",VLOOKUP(M6,個人種目登録!$AM$9:$AP$108,4,FALSE))</f>
        <v/>
      </c>
      <c r="AH6" s="42" t="str">
        <f>IF(N6="","",VLOOKUP(N6,個人種目登録!$AM$9:$AP$108,4,FALSE))</f>
        <v/>
      </c>
      <c r="AI6" s="42" t="str">
        <f>IF(O6="","",VLOOKUP(O6,個人種目登録!$AM$9:$AP$108,4,FALSE))</f>
        <v/>
      </c>
      <c r="AJ6" s="42" t="str">
        <f>IF(P6="","",VLOOKUP(P6,個人種目登録!$AM$9:$AP$108,4,FALSE))</f>
        <v/>
      </c>
      <c r="AK6" s="42" t="str">
        <f>IF(Q6="","",VLOOKUP(Q6,個人種目登録!$AM$9:$AP$108,4,FALSE))</f>
        <v/>
      </c>
      <c r="AL6" s="42" t="str">
        <f>IF(R6="","",VLOOKUP(R6,個人種目登録!$AM$9:$AP$108,4,FALSE))</f>
        <v/>
      </c>
      <c r="AM6" s="42" t="str">
        <f>IF(S6="","",VLOOKUP(S6,個人種目登録!$AM$9:$AP$108,4,FALSE))</f>
        <v/>
      </c>
      <c r="AN6" s="42" t="str">
        <f>IF(T6="","",VLOOKUP(T6,個人種目登録!$AM$9:$AP$108,4,FALSE))</f>
        <v/>
      </c>
    </row>
    <row r="7" spans="2:40" ht="18.75" customHeight="1" x14ac:dyDescent="0.2">
      <c r="B7" s="125"/>
      <c r="C7" s="113"/>
      <c r="D7" s="53" t="s">
        <v>141</v>
      </c>
      <c r="E7" s="53" t="s">
        <v>141</v>
      </c>
      <c r="F7" s="112"/>
      <c r="G7" s="117"/>
      <c r="H7" s="112"/>
      <c r="I7" s="112"/>
      <c r="J7" s="117"/>
      <c r="K7" s="112"/>
      <c r="L7" s="112"/>
      <c r="M7" s="47" t="str">
        <f>IF(M6="","",VLOOKUP(M6,個人種目登録!$AM:$AR,6,FALSE))</f>
        <v/>
      </c>
      <c r="N7" s="47" t="str">
        <f>IF(N6="","",VLOOKUP(N6,個人種目登録!$AM:$AR,6,FALSE))</f>
        <v/>
      </c>
      <c r="O7" s="47" t="str">
        <f>IF(O6="","",VLOOKUP(O6,個人種目登録!$AM:$AR,6,FALSE))</f>
        <v/>
      </c>
      <c r="P7" s="47" t="str">
        <f>IF(P6="","",VLOOKUP(P6,個人種目登録!$AM:$AR,6,FALSE))</f>
        <v/>
      </c>
      <c r="Q7" s="47" t="str">
        <f>IF(Q6="","",VLOOKUP(Q6,個人種目登録!$AM:$AR,6,FALSE))</f>
        <v/>
      </c>
      <c r="R7" s="47" t="str">
        <f>IF(R6="","",VLOOKUP(R6,個人種目登録!$AM:$AR,6,FALSE))</f>
        <v/>
      </c>
      <c r="S7" s="47" t="str">
        <f>IF(S6="","",VLOOKUP(S6,個人種目登録!$AM:$AR,6,FALSE))</f>
        <v/>
      </c>
      <c r="T7" s="47" t="str">
        <f>IF(T6="","",VLOOKUP(T6,個人種目登録!$AM:$AR,6,FALSE))</f>
        <v/>
      </c>
      <c r="U7" s="48"/>
      <c r="V7" s="42" t="str">
        <f t="shared" si="0"/>
        <v>×</v>
      </c>
      <c r="Y7" s="42" t="str">
        <f>IF(E6="","",個人種目登録!$AN$7&amp;リレー登録!C7)</f>
        <v/>
      </c>
      <c r="Z7" s="42" t="str">
        <f t="shared" si="1"/>
        <v/>
      </c>
      <c r="AA7" s="42" t="str">
        <f>IF(Y7="","",個人種目登録!$AN$6)</f>
        <v/>
      </c>
      <c r="AB7" s="42" t="str">
        <f t="shared" si="2"/>
        <v>×</v>
      </c>
      <c r="AD7" s="42" t="str">
        <f t="shared" si="3"/>
        <v/>
      </c>
      <c r="AG7" s="42" t="str">
        <f>IF(M7="","",VLOOKUP(M7,個人種目登録!$AM$9:$AP$108,4,FALSE))</f>
        <v/>
      </c>
      <c r="AH7" s="42" t="str">
        <f>IF(N7="","",VLOOKUP(N7,個人種目登録!$AM$9:$AP$108,4,FALSE))</f>
        <v/>
      </c>
      <c r="AI7" s="42" t="str">
        <f>IF(O7="","",VLOOKUP(O7,個人種目登録!$AM$9:$AP$108,4,FALSE))</f>
        <v/>
      </c>
      <c r="AJ7" s="42" t="str">
        <f>IF(P7="","",VLOOKUP(P7,個人種目登録!$AM$9:$AP$108,4,FALSE))</f>
        <v/>
      </c>
      <c r="AK7" s="42" t="str">
        <f>IF(Q7="","",VLOOKUP(Q7,個人種目登録!$AM$9:$AP$108,4,FALSE))</f>
        <v/>
      </c>
      <c r="AL7" s="42" t="str">
        <f>IF(R7="","",VLOOKUP(R7,個人種目登録!$AM$9:$AP$108,4,FALSE))</f>
        <v/>
      </c>
      <c r="AM7" s="42" t="str">
        <f>IF(S7="","",VLOOKUP(S7,個人種目登録!$AM$9:$AP$108,4,FALSE))</f>
        <v/>
      </c>
      <c r="AN7" s="42" t="str">
        <f>IF(T7="","",VLOOKUP(T7,個人種目登録!$AM$9:$AP$108,4,FALSE))</f>
        <v/>
      </c>
    </row>
    <row r="8" spans="2:40" ht="18.75" customHeight="1" x14ac:dyDescent="0.2">
      <c r="B8" s="125"/>
      <c r="C8" s="113">
        <v>3</v>
      </c>
      <c r="D8" s="53" t="s">
        <v>153</v>
      </c>
      <c r="E8" s="53" t="str">
        <f>IF(M8="","",CONCATENATE(個人種目登録!$D$4,リレー登録!U8))</f>
        <v/>
      </c>
      <c r="F8" s="112">
        <v>0</v>
      </c>
      <c r="G8" s="117" t="s">
        <v>48</v>
      </c>
      <c r="H8" s="112">
        <v>0</v>
      </c>
      <c r="I8" s="112">
        <v>0</v>
      </c>
      <c r="J8" s="117" t="s">
        <v>49</v>
      </c>
      <c r="K8" s="112"/>
      <c r="L8" s="112"/>
      <c r="M8" s="35"/>
      <c r="N8" s="35"/>
      <c r="O8" s="35"/>
      <c r="P8" s="35"/>
      <c r="Q8" s="35"/>
      <c r="R8" s="35"/>
      <c r="S8" s="35"/>
      <c r="T8" s="35"/>
      <c r="U8" s="46" t="s">
        <v>229</v>
      </c>
      <c r="V8" s="42" t="str">
        <f t="shared" si="0"/>
        <v/>
      </c>
      <c r="Y8" s="42" t="str">
        <f>IF(E8="","",個人種目登録!$AN$7&amp;リレー登録!C8)</f>
        <v/>
      </c>
      <c r="Z8" s="42" t="str">
        <f t="shared" si="1"/>
        <v/>
      </c>
      <c r="AA8" s="42" t="str">
        <f>IF(Y8="","",個人種目登録!$AN$6)</f>
        <v/>
      </c>
      <c r="AB8" s="42" t="str">
        <f t="shared" si="2"/>
        <v/>
      </c>
      <c r="AD8" s="42" t="str">
        <f t="shared" si="3"/>
        <v/>
      </c>
      <c r="AG8" s="42" t="str">
        <f>IF(M8="","",VLOOKUP(M8,個人種目登録!$AM$9:$AP$108,4,FALSE))</f>
        <v/>
      </c>
      <c r="AH8" s="42" t="str">
        <f>IF(N8="","",VLOOKUP(N8,個人種目登録!$AM$9:$AP$108,4,FALSE))</f>
        <v/>
      </c>
      <c r="AI8" s="42" t="str">
        <f>IF(O8="","",VLOOKUP(O8,個人種目登録!$AM$9:$AP$108,4,FALSE))</f>
        <v/>
      </c>
      <c r="AJ8" s="42" t="str">
        <f>IF(P8="","",VLOOKUP(P8,個人種目登録!$AM$9:$AP$108,4,FALSE))</f>
        <v/>
      </c>
      <c r="AK8" s="42" t="str">
        <f>IF(Q8="","",VLOOKUP(Q8,個人種目登録!$AM$9:$AP$108,4,FALSE))</f>
        <v/>
      </c>
      <c r="AL8" s="42" t="str">
        <f>IF(R8="","",VLOOKUP(R8,個人種目登録!$AM$9:$AP$108,4,FALSE))</f>
        <v/>
      </c>
      <c r="AM8" s="42" t="str">
        <f>IF(S8="","",VLOOKUP(S8,個人種目登録!$AM$9:$AP$108,4,FALSE))</f>
        <v/>
      </c>
      <c r="AN8" s="42" t="str">
        <f>IF(T8="","",VLOOKUP(T8,個人種目登録!$AM$9:$AP$108,4,FALSE))</f>
        <v/>
      </c>
    </row>
    <row r="9" spans="2:40" ht="18.75" customHeight="1" x14ac:dyDescent="0.2">
      <c r="B9" s="125"/>
      <c r="C9" s="113"/>
      <c r="D9" s="53" t="s">
        <v>141</v>
      </c>
      <c r="E9" s="53" t="s">
        <v>141</v>
      </c>
      <c r="F9" s="112"/>
      <c r="G9" s="117"/>
      <c r="H9" s="112"/>
      <c r="I9" s="112"/>
      <c r="J9" s="117"/>
      <c r="K9" s="112"/>
      <c r="L9" s="112"/>
      <c r="M9" s="47" t="str">
        <f>IF(M8="","",VLOOKUP(M8,個人種目登録!$AM:$AR,6,FALSE))</f>
        <v/>
      </c>
      <c r="N9" s="47" t="str">
        <f>IF(N8="","",VLOOKUP(N8,個人種目登録!$AM:$AR,6,FALSE))</f>
        <v/>
      </c>
      <c r="O9" s="47" t="str">
        <f>IF(O8="","",VLOOKUP(O8,個人種目登録!$AM:$AR,6,FALSE))</f>
        <v/>
      </c>
      <c r="P9" s="47" t="str">
        <f>IF(P8="","",VLOOKUP(P8,個人種目登録!$AM:$AR,6,FALSE))</f>
        <v/>
      </c>
      <c r="Q9" s="47" t="str">
        <f>IF(Q8="","",VLOOKUP(Q8,個人種目登録!$AM:$AR,6,FALSE))</f>
        <v/>
      </c>
      <c r="R9" s="47" t="str">
        <f>IF(R8="","",VLOOKUP(R8,個人種目登録!$AM:$AR,6,FALSE))</f>
        <v/>
      </c>
      <c r="S9" s="47" t="str">
        <f>IF(S8="","",VLOOKUP(S8,個人種目登録!$AM:$AR,6,FALSE))</f>
        <v/>
      </c>
      <c r="T9" s="47" t="str">
        <f>IF(T8="","",VLOOKUP(T8,個人種目登録!$AM:$AR,6,FALSE))</f>
        <v/>
      </c>
      <c r="U9" s="48"/>
      <c r="V9" s="42" t="str">
        <f t="shared" si="0"/>
        <v>×</v>
      </c>
      <c r="Y9" s="42" t="str">
        <f>IF(E8="","",個人種目登録!$AN$7&amp;リレー登録!C9)</f>
        <v/>
      </c>
      <c r="Z9" s="42" t="str">
        <f t="shared" si="1"/>
        <v/>
      </c>
      <c r="AA9" s="42" t="str">
        <f>IF(Y9="","",個人種目登録!$AN$6)</f>
        <v/>
      </c>
      <c r="AB9" s="42" t="str">
        <f t="shared" si="2"/>
        <v>×</v>
      </c>
      <c r="AD9" s="42" t="str">
        <f t="shared" si="3"/>
        <v/>
      </c>
      <c r="AG9" s="42" t="str">
        <f>IF(M9="","",VLOOKUP(M9,個人種目登録!$AM$9:$AP$108,4,FALSE))</f>
        <v/>
      </c>
      <c r="AH9" s="42" t="str">
        <f>IF(N9="","",VLOOKUP(N9,個人種目登録!$AM$9:$AP$108,4,FALSE))</f>
        <v/>
      </c>
      <c r="AI9" s="42" t="str">
        <f>IF(O9="","",VLOOKUP(O9,個人種目登録!$AM$9:$AP$108,4,FALSE))</f>
        <v/>
      </c>
      <c r="AJ9" s="42" t="str">
        <f>IF(P9="","",VLOOKUP(P9,個人種目登録!$AM$9:$AP$108,4,FALSE))</f>
        <v/>
      </c>
      <c r="AK9" s="42" t="str">
        <f>IF(Q9="","",VLOOKUP(Q9,個人種目登録!$AM$9:$AP$108,4,FALSE))</f>
        <v/>
      </c>
      <c r="AL9" s="42" t="str">
        <f>IF(R9="","",VLOOKUP(R9,個人種目登録!$AM$9:$AP$108,4,FALSE))</f>
        <v/>
      </c>
      <c r="AM9" s="42" t="str">
        <f>IF(S9="","",VLOOKUP(S9,個人種目登録!$AM$9:$AP$108,4,FALSE))</f>
        <v/>
      </c>
      <c r="AN9" s="42" t="str">
        <f>IF(T9="","",VLOOKUP(T9,個人種目登録!$AM$9:$AP$108,4,FALSE))</f>
        <v/>
      </c>
    </row>
    <row r="10" spans="2:40" ht="18.75" customHeight="1" x14ac:dyDescent="0.2">
      <c r="B10" s="125"/>
      <c r="C10" s="116">
        <v>4</v>
      </c>
      <c r="D10" s="53" t="s">
        <v>153</v>
      </c>
      <c r="E10" s="53" t="str">
        <f>IF(M10="","",CONCATENATE(個人種目登録!$D$4,リレー登録!U10))</f>
        <v/>
      </c>
      <c r="F10" s="112">
        <v>0</v>
      </c>
      <c r="G10" s="117" t="s">
        <v>48</v>
      </c>
      <c r="H10" s="112">
        <v>0</v>
      </c>
      <c r="I10" s="112">
        <v>0</v>
      </c>
      <c r="J10" s="117" t="s">
        <v>49</v>
      </c>
      <c r="K10" s="112"/>
      <c r="L10" s="112"/>
      <c r="M10" s="35"/>
      <c r="N10" s="35"/>
      <c r="O10" s="35"/>
      <c r="P10" s="35"/>
      <c r="Q10" s="35"/>
      <c r="R10" s="35"/>
      <c r="S10" s="35"/>
      <c r="T10" s="35"/>
      <c r="U10" s="46" t="s">
        <v>230</v>
      </c>
      <c r="V10" s="42" t="str">
        <f t="shared" si="0"/>
        <v/>
      </c>
      <c r="Y10" s="42" t="str">
        <f>IF(E10="","",個人種目登録!$AN$7&amp;リレー登録!C10)</f>
        <v/>
      </c>
      <c r="Z10" s="42" t="str">
        <f t="shared" si="1"/>
        <v/>
      </c>
      <c r="AA10" s="42" t="str">
        <f>IF(Y10="","",個人種目登録!$AN$6)</f>
        <v/>
      </c>
      <c r="AB10" s="42" t="str">
        <f t="shared" si="2"/>
        <v/>
      </c>
      <c r="AD10" s="42" t="str">
        <f t="shared" si="3"/>
        <v/>
      </c>
      <c r="AG10" s="42" t="str">
        <f>IF(M10="","",VLOOKUP(M10,個人種目登録!$AM$9:$AP$108,4,FALSE))</f>
        <v/>
      </c>
      <c r="AH10" s="42" t="str">
        <f>IF(N10="","",VLOOKUP(N10,個人種目登録!$AM$9:$AP$108,4,FALSE))</f>
        <v/>
      </c>
      <c r="AI10" s="42" t="str">
        <f>IF(O10="","",VLOOKUP(O10,個人種目登録!$AM$9:$AP$108,4,FALSE))</f>
        <v/>
      </c>
      <c r="AJ10" s="42" t="str">
        <f>IF(P10="","",VLOOKUP(P10,個人種目登録!$AM$9:$AP$108,4,FALSE))</f>
        <v/>
      </c>
      <c r="AK10" s="42" t="str">
        <f>IF(Q10="","",VLOOKUP(Q10,個人種目登録!$AM$9:$AP$108,4,FALSE))</f>
        <v/>
      </c>
      <c r="AL10" s="42" t="str">
        <f>IF(R10="","",VLOOKUP(R10,個人種目登録!$AM$9:$AP$108,4,FALSE))</f>
        <v/>
      </c>
      <c r="AM10" s="42" t="str">
        <f>IF(S10="","",VLOOKUP(S10,個人種目登録!$AM$9:$AP$108,4,FALSE))</f>
        <v/>
      </c>
      <c r="AN10" s="42" t="str">
        <f>IF(T10="","",VLOOKUP(T10,個人種目登録!$AM$9:$AP$108,4,FALSE))</f>
        <v/>
      </c>
    </row>
    <row r="11" spans="2:40" ht="18.75" customHeight="1" x14ac:dyDescent="0.2">
      <c r="B11" s="125"/>
      <c r="C11" s="113"/>
      <c r="D11" s="53" t="s">
        <v>141</v>
      </c>
      <c r="E11" s="53" t="s">
        <v>141</v>
      </c>
      <c r="F11" s="112"/>
      <c r="G11" s="117"/>
      <c r="H11" s="112"/>
      <c r="I11" s="112"/>
      <c r="J11" s="117"/>
      <c r="K11" s="112"/>
      <c r="L11" s="112"/>
      <c r="M11" s="47" t="str">
        <f>IF(M10="","",VLOOKUP(M10,個人種目登録!$AM:$AR,6,FALSE))</f>
        <v/>
      </c>
      <c r="N11" s="47" t="str">
        <f>IF(N10="","",VLOOKUP(N10,個人種目登録!$AM:$AR,6,FALSE))</f>
        <v/>
      </c>
      <c r="O11" s="47" t="str">
        <f>IF(O10="","",VLOOKUP(O10,個人種目登録!$AM:$AR,6,FALSE))</f>
        <v/>
      </c>
      <c r="P11" s="47" t="str">
        <f>IF(P10="","",VLOOKUP(P10,個人種目登録!$AM:$AR,6,FALSE))</f>
        <v/>
      </c>
      <c r="Q11" s="47" t="str">
        <f>IF(Q10="","",VLOOKUP(Q10,個人種目登録!$AM:$AR,6,FALSE))</f>
        <v/>
      </c>
      <c r="R11" s="47" t="str">
        <f>IF(R10="","",VLOOKUP(R10,個人種目登録!$AM:$AR,6,FALSE))</f>
        <v/>
      </c>
      <c r="S11" s="47" t="str">
        <f>IF(S10="","",VLOOKUP(S10,個人種目登録!$AM:$AR,6,FALSE))</f>
        <v/>
      </c>
      <c r="T11" s="47" t="str">
        <f>IF(T10="","",VLOOKUP(T10,個人種目登録!$AM:$AR,6,FALSE))</f>
        <v/>
      </c>
      <c r="U11" s="48"/>
      <c r="V11" s="42" t="str">
        <f t="shared" si="0"/>
        <v>×</v>
      </c>
      <c r="Y11" s="42" t="str">
        <f>IF(E10="","",個人種目登録!$AN$7&amp;リレー登録!C11)</f>
        <v/>
      </c>
      <c r="Z11" s="42" t="str">
        <f t="shared" si="1"/>
        <v/>
      </c>
      <c r="AA11" s="42" t="str">
        <f>IF(Y11="","",個人種目登録!$AN$6)</f>
        <v/>
      </c>
      <c r="AB11" s="42" t="str">
        <f t="shared" si="2"/>
        <v>×</v>
      </c>
      <c r="AD11" s="42" t="str">
        <f t="shared" si="3"/>
        <v/>
      </c>
      <c r="AG11" s="42" t="str">
        <f>IF(M11="","",VLOOKUP(M11,個人種目登録!$AM$9:$AP$108,4,FALSE))</f>
        <v/>
      </c>
      <c r="AH11" s="42" t="str">
        <f>IF(N11="","",VLOOKUP(N11,個人種目登録!$AM$9:$AP$108,4,FALSE))</f>
        <v/>
      </c>
      <c r="AI11" s="42" t="str">
        <f>IF(O11="","",VLOOKUP(O11,個人種目登録!$AM$9:$AP$108,4,FALSE))</f>
        <v/>
      </c>
      <c r="AJ11" s="42" t="str">
        <f>IF(P11="","",VLOOKUP(P11,個人種目登録!$AM$9:$AP$108,4,FALSE))</f>
        <v/>
      </c>
      <c r="AK11" s="42" t="str">
        <f>IF(Q11="","",VLOOKUP(Q11,個人種目登録!$AM$9:$AP$108,4,FALSE))</f>
        <v/>
      </c>
      <c r="AL11" s="42" t="str">
        <f>IF(R11="","",VLOOKUP(R11,個人種目登録!$AM$9:$AP$108,4,FALSE))</f>
        <v/>
      </c>
      <c r="AM11" s="42" t="str">
        <f>IF(S11="","",VLOOKUP(S11,個人種目登録!$AM$9:$AP$108,4,FALSE))</f>
        <v/>
      </c>
      <c r="AN11" s="42" t="str">
        <f>IF(T11="","",VLOOKUP(T11,個人種目登録!$AM$9:$AP$108,4,FALSE))</f>
        <v/>
      </c>
    </row>
    <row r="12" spans="2:40" ht="18.75" customHeight="1" x14ac:dyDescent="0.2">
      <c r="B12" s="125"/>
      <c r="C12" s="113">
        <v>5</v>
      </c>
      <c r="D12" s="53" t="s">
        <v>153</v>
      </c>
      <c r="E12" s="53" t="str">
        <f>IF(M12="","",CONCATENATE(個人種目登録!$D$4,リレー登録!U12))</f>
        <v/>
      </c>
      <c r="F12" s="112">
        <v>0</v>
      </c>
      <c r="G12" s="117" t="s">
        <v>48</v>
      </c>
      <c r="H12" s="112">
        <v>0</v>
      </c>
      <c r="I12" s="112">
        <v>0</v>
      </c>
      <c r="J12" s="117" t="s">
        <v>49</v>
      </c>
      <c r="K12" s="112"/>
      <c r="L12" s="112"/>
      <c r="M12" s="35"/>
      <c r="N12" s="35"/>
      <c r="O12" s="35"/>
      <c r="P12" s="35"/>
      <c r="Q12" s="35"/>
      <c r="R12" s="35"/>
      <c r="S12" s="35"/>
      <c r="T12" s="35"/>
      <c r="U12" s="46" t="s">
        <v>231</v>
      </c>
      <c r="V12" s="42" t="str">
        <f t="shared" si="0"/>
        <v/>
      </c>
      <c r="Y12" s="42" t="str">
        <f>IF(E12="","",個人種目登録!$AN$7&amp;リレー登録!C12)</f>
        <v/>
      </c>
      <c r="Z12" s="42" t="str">
        <f t="shared" si="1"/>
        <v/>
      </c>
      <c r="AA12" s="42" t="str">
        <f>IF(Y12="","",個人種目登録!$AN$6)</f>
        <v/>
      </c>
      <c r="AB12" s="42" t="str">
        <f t="shared" si="2"/>
        <v/>
      </c>
      <c r="AD12" s="42" t="str">
        <f t="shared" si="3"/>
        <v/>
      </c>
      <c r="AG12" s="42" t="str">
        <f>IF(M12="","",VLOOKUP(M12,個人種目登録!$AM$9:$AP$108,4,FALSE))</f>
        <v/>
      </c>
      <c r="AH12" s="42" t="str">
        <f>IF(N12="","",VLOOKUP(N12,個人種目登録!$AM$9:$AP$108,4,FALSE))</f>
        <v/>
      </c>
      <c r="AI12" s="42" t="str">
        <f>IF(O12="","",VLOOKUP(O12,個人種目登録!$AM$9:$AP$108,4,FALSE))</f>
        <v/>
      </c>
      <c r="AJ12" s="42" t="str">
        <f>IF(P12="","",VLOOKUP(P12,個人種目登録!$AM$9:$AP$108,4,FALSE))</f>
        <v/>
      </c>
      <c r="AK12" s="42" t="str">
        <f>IF(Q12="","",VLOOKUP(Q12,個人種目登録!$AM$9:$AP$108,4,FALSE))</f>
        <v/>
      </c>
      <c r="AL12" s="42" t="str">
        <f>IF(R12="","",VLOOKUP(R12,個人種目登録!$AM$9:$AP$108,4,FALSE))</f>
        <v/>
      </c>
      <c r="AM12" s="42" t="str">
        <f>IF(S12="","",VLOOKUP(S12,個人種目登録!$AM$9:$AP$108,4,FALSE))</f>
        <v/>
      </c>
      <c r="AN12" s="42" t="str">
        <f>IF(T12="","",VLOOKUP(T12,個人種目登録!$AM$9:$AP$108,4,FALSE))</f>
        <v/>
      </c>
    </row>
    <row r="13" spans="2:40" ht="18.75" customHeight="1" x14ac:dyDescent="0.2">
      <c r="B13" s="125"/>
      <c r="C13" s="113"/>
      <c r="D13" s="53" t="s">
        <v>141</v>
      </c>
      <c r="E13" s="53" t="s">
        <v>141</v>
      </c>
      <c r="F13" s="112"/>
      <c r="G13" s="117"/>
      <c r="H13" s="112"/>
      <c r="I13" s="112"/>
      <c r="J13" s="117"/>
      <c r="K13" s="112"/>
      <c r="L13" s="112"/>
      <c r="M13" s="47" t="str">
        <f>IF(M12="","",VLOOKUP(M12,個人種目登録!$AM:$AR,6,FALSE))</f>
        <v/>
      </c>
      <c r="N13" s="47" t="str">
        <f>IF(N12="","",VLOOKUP(N12,個人種目登録!$AM:$AR,6,FALSE))</f>
        <v/>
      </c>
      <c r="O13" s="47" t="str">
        <f>IF(O12="","",VLOOKUP(O12,個人種目登録!$AM:$AR,6,FALSE))</f>
        <v/>
      </c>
      <c r="P13" s="47" t="str">
        <f>IF(P12="","",VLOOKUP(P12,個人種目登録!$AM:$AR,6,FALSE))</f>
        <v/>
      </c>
      <c r="Q13" s="47" t="str">
        <f>IF(Q12="","",VLOOKUP(Q12,個人種目登録!$AM:$AR,6,FALSE))</f>
        <v/>
      </c>
      <c r="R13" s="47" t="str">
        <f>IF(R12="","",VLOOKUP(R12,個人種目登録!$AM:$AR,6,FALSE))</f>
        <v/>
      </c>
      <c r="S13" s="47" t="str">
        <f>IF(S12="","",VLOOKUP(S12,個人種目登録!$AM:$AR,6,FALSE))</f>
        <v/>
      </c>
      <c r="T13" s="47" t="str">
        <f>IF(T12="","",VLOOKUP(T12,個人種目登録!$AM:$AR,6,FALSE))</f>
        <v/>
      </c>
      <c r="U13" s="48"/>
      <c r="V13" s="42" t="str">
        <f t="shared" si="0"/>
        <v>×</v>
      </c>
      <c r="Y13" s="42" t="str">
        <f>IF(E12="","",個人種目登録!$AN$7&amp;リレー登録!C13)</f>
        <v/>
      </c>
      <c r="Z13" s="42" t="str">
        <f t="shared" si="1"/>
        <v/>
      </c>
      <c r="AA13" s="42" t="str">
        <f>IF(Y13="","",個人種目登録!$AN$6)</f>
        <v/>
      </c>
      <c r="AB13" s="42" t="str">
        <f t="shared" si="2"/>
        <v>×</v>
      </c>
      <c r="AD13" s="42" t="str">
        <f t="shared" si="3"/>
        <v/>
      </c>
      <c r="AG13" s="42" t="str">
        <f>IF(M13="","",VLOOKUP(M13,個人種目登録!$AM$9:$AP$108,4,FALSE))</f>
        <v/>
      </c>
      <c r="AH13" s="42" t="str">
        <f>IF(N13="","",VLOOKUP(N13,個人種目登録!$AM$9:$AP$108,4,FALSE))</f>
        <v/>
      </c>
      <c r="AI13" s="42" t="str">
        <f>IF(O13="","",VLOOKUP(O13,個人種目登録!$AM$9:$AP$108,4,FALSE))</f>
        <v/>
      </c>
      <c r="AJ13" s="42" t="str">
        <f>IF(P13="","",VLOOKUP(P13,個人種目登録!$AM$9:$AP$108,4,FALSE))</f>
        <v/>
      </c>
      <c r="AK13" s="42" t="str">
        <f>IF(Q13="","",VLOOKUP(Q13,個人種目登録!$AM$9:$AP$108,4,FALSE))</f>
        <v/>
      </c>
      <c r="AL13" s="42" t="str">
        <f>IF(R13="","",VLOOKUP(R13,個人種目登録!$AM$9:$AP$108,4,FALSE))</f>
        <v/>
      </c>
      <c r="AM13" s="42" t="str">
        <f>IF(S13="","",VLOOKUP(S13,個人種目登録!$AM$9:$AP$108,4,FALSE))</f>
        <v/>
      </c>
      <c r="AN13" s="42" t="str">
        <f>IF(T13="","",VLOOKUP(T13,個人種目登録!$AM$9:$AP$108,4,FALSE))</f>
        <v/>
      </c>
    </row>
    <row r="14" spans="2:40" ht="18.75" customHeight="1" x14ac:dyDescent="0.2">
      <c r="B14" s="126" t="s">
        <v>156</v>
      </c>
      <c r="C14" s="116">
        <v>1</v>
      </c>
      <c r="D14" s="54" t="s">
        <v>153</v>
      </c>
      <c r="E14" s="54" t="str">
        <f>IF(M14="","",CONCATENATE(個人種目登録!$D$4,リレー登録!U14))</f>
        <v/>
      </c>
      <c r="F14" s="112">
        <v>0</v>
      </c>
      <c r="G14" s="117" t="s">
        <v>48</v>
      </c>
      <c r="H14" s="112">
        <v>0</v>
      </c>
      <c r="I14" s="112">
        <v>0</v>
      </c>
      <c r="J14" s="117" t="s">
        <v>49</v>
      </c>
      <c r="K14" s="112"/>
      <c r="L14" s="112"/>
      <c r="M14" s="35"/>
      <c r="N14" s="35"/>
      <c r="O14" s="35"/>
      <c r="P14" s="35"/>
      <c r="Q14" s="35"/>
      <c r="R14" s="35"/>
      <c r="S14" s="35"/>
      <c r="T14" s="35"/>
      <c r="U14" s="46" t="s">
        <v>227</v>
      </c>
      <c r="V14" s="42" t="str">
        <f t="shared" si="0"/>
        <v/>
      </c>
      <c r="Y14" s="42" t="str">
        <f>IF(E14="","",個人種目登録!$AN$7&amp;リレー登録!C14)</f>
        <v/>
      </c>
      <c r="Z14" s="42" t="str">
        <f t="shared" si="1"/>
        <v/>
      </c>
      <c r="AA14" s="42" t="str">
        <f>IF(Y14="","",個人種目登録!$AN$6)</f>
        <v/>
      </c>
      <c r="AB14" s="42" t="str">
        <f t="shared" si="2"/>
        <v/>
      </c>
      <c r="AD14" s="42" t="str">
        <f t="shared" si="3"/>
        <v/>
      </c>
      <c r="AG14" s="42" t="str">
        <f>IF(M14="","",VLOOKUP(M14,個人種目登録!$AM$9:$AP$108,4,FALSE))</f>
        <v/>
      </c>
      <c r="AH14" s="42" t="str">
        <f>IF(N14="","",VLOOKUP(N14,個人種目登録!$AM$9:$AP$108,4,FALSE))</f>
        <v/>
      </c>
      <c r="AI14" s="42" t="str">
        <f>IF(O14="","",VLOOKUP(O14,個人種目登録!$AM$9:$AP$108,4,FALSE))</f>
        <v/>
      </c>
      <c r="AJ14" s="42" t="str">
        <f>IF(P14="","",VLOOKUP(P14,個人種目登録!$AM$9:$AP$108,4,FALSE))</f>
        <v/>
      </c>
      <c r="AK14" s="42" t="str">
        <f>IF(Q14="","",VLOOKUP(Q14,個人種目登録!$AM$9:$AP$108,4,FALSE))</f>
        <v/>
      </c>
      <c r="AL14" s="42" t="str">
        <f>IF(R14="","",VLOOKUP(R14,個人種目登録!$AM$9:$AP$108,4,FALSE))</f>
        <v/>
      </c>
      <c r="AM14" s="42" t="str">
        <f>IF(S14="","",VLOOKUP(S14,個人種目登録!$AM$9:$AP$108,4,FALSE))</f>
        <v/>
      </c>
      <c r="AN14" s="42" t="str">
        <f>IF(T14="","",VLOOKUP(T14,個人種目登録!$AM$9:$AP$108,4,FALSE))</f>
        <v/>
      </c>
    </row>
    <row r="15" spans="2:40" ht="18.75" customHeight="1" x14ac:dyDescent="0.2">
      <c r="B15" s="126"/>
      <c r="C15" s="113"/>
      <c r="D15" s="54" t="s">
        <v>141</v>
      </c>
      <c r="E15" s="54" t="s">
        <v>141</v>
      </c>
      <c r="F15" s="112"/>
      <c r="G15" s="117"/>
      <c r="H15" s="112"/>
      <c r="I15" s="112"/>
      <c r="J15" s="117"/>
      <c r="K15" s="112"/>
      <c r="L15" s="112"/>
      <c r="M15" s="47" t="str">
        <f>IF(M14="","",VLOOKUP(M14,個人種目登録!$AM:$AR,6,FALSE))</f>
        <v/>
      </c>
      <c r="N15" s="47" t="str">
        <f>IF(N14="","",VLOOKUP(N14,個人種目登録!$AM:$AR,6,FALSE))</f>
        <v/>
      </c>
      <c r="O15" s="47" t="str">
        <f>IF(O14="","",VLOOKUP(O14,個人種目登録!$AM:$AR,6,FALSE))</f>
        <v/>
      </c>
      <c r="P15" s="47" t="str">
        <f>IF(P14="","",VLOOKUP(P14,個人種目登録!$AM:$AR,6,FALSE))</f>
        <v/>
      </c>
      <c r="Q15" s="47" t="str">
        <f>IF(Q14="","",VLOOKUP(Q14,個人種目登録!$AM:$AR,6,FALSE))</f>
        <v/>
      </c>
      <c r="R15" s="47" t="str">
        <f>IF(R14="","",VLOOKUP(R14,個人種目登録!$AM:$AR,6,FALSE))</f>
        <v/>
      </c>
      <c r="S15" s="47" t="str">
        <f>IF(S14="","",VLOOKUP(S14,個人種目登録!$AM:$AR,6,FALSE))</f>
        <v/>
      </c>
      <c r="T15" s="47" t="str">
        <f>IF(T14="","",VLOOKUP(T14,個人種目登録!$AM:$AR,6,FALSE))</f>
        <v/>
      </c>
      <c r="U15" s="48"/>
      <c r="V15" s="42" t="str">
        <f t="shared" si="0"/>
        <v>×</v>
      </c>
      <c r="Y15" s="42" t="str">
        <f>IF(E14="","",個人種目登録!$AN$7&amp;リレー登録!C15)</f>
        <v/>
      </c>
      <c r="Z15" s="42" t="str">
        <f t="shared" si="1"/>
        <v/>
      </c>
      <c r="AA15" s="42" t="str">
        <f>IF(Y15="","",個人種目登録!$AN$6)</f>
        <v/>
      </c>
      <c r="AB15" s="42" t="str">
        <f t="shared" si="2"/>
        <v>×</v>
      </c>
      <c r="AD15" s="42" t="str">
        <f t="shared" si="3"/>
        <v/>
      </c>
      <c r="AG15" s="42" t="str">
        <f>IF(M15="","",VLOOKUP(M15,個人種目登録!$AM$9:$AP$108,4,FALSE))</f>
        <v/>
      </c>
      <c r="AH15" s="42" t="str">
        <f>IF(N15="","",VLOOKUP(N15,個人種目登録!$AM$9:$AP$108,4,FALSE))</f>
        <v/>
      </c>
      <c r="AI15" s="42" t="str">
        <f>IF(O15="","",VLOOKUP(O15,個人種目登録!$AM$9:$AP$108,4,FALSE))</f>
        <v/>
      </c>
      <c r="AJ15" s="42" t="str">
        <f>IF(P15="","",VLOOKUP(P15,個人種目登録!$AM$9:$AP$108,4,FALSE))</f>
        <v/>
      </c>
      <c r="AK15" s="42" t="str">
        <f>IF(Q15="","",VLOOKUP(Q15,個人種目登録!$AM$9:$AP$108,4,FALSE))</f>
        <v/>
      </c>
      <c r="AL15" s="42" t="str">
        <f>IF(R15="","",VLOOKUP(R15,個人種目登録!$AM$9:$AP$108,4,FALSE))</f>
        <v/>
      </c>
      <c r="AM15" s="42" t="str">
        <f>IF(S15="","",VLOOKUP(S15,個人種目登録!$AM$9:$AP$108,4,FALSE))</f>
        <v/>
      </c>
      <c r="AN15" s="42" t="str">
        <f>IF(T15="","",VLOOKUP(T15,個人種目登録!$AM$9:$AP$108,4,FALSE))</f>
        <v/>
      </c>
    </row>
    <row r="16" spans="2:40" ht="18.75" customHeight="1" x14ac:dyDescent="0.2">
      <c r="B16" s="126"/>
      <c r="C16" s="113">
        <v>2</v>
      </c>
      <c r="D16" s="54" t="s">
        <v>153</v>
      </c>
      <c r="E16" s="54" t="str">
        <f>IF(M16="","",CONCATENATE(個人種目登録!$D$4,リレー登録!U16))</f>
        <v/>
      </c>
      <c r="F16" s="112">
        <v>0</v>
      </c>
      <c r="G16" s="117" t="s">
        <v>48</v>
      </c>
      <c r="H16" s="112">
        <v>0</v>
      </c>
      <c r="I16" s="112">
        <v>0</v>
      </c>
      <c r="J16" s="117" t="s">
        <v>49</v>
      </c>
      <c r="K16" s="112"/>
      <c r="L16" s="112"/>
      <c r="M16" s="35"/>
      <c r="N16" s="35"/>
      <c r="O16" s="35"/>
      <c r="P16" s="35"/>
      <c r="Q16" s="35"/>
      <c r="R16" s="35"/>
      <c r="S16" s="35"/>
      <c r="T16" s="35"/>
      <c r="U16" s="46" t="s">
        <v>228</v>
      </c>
      <c r="V16" s="42" t="str">
        <f t="shared" si="0"/>
        <v/>
      </c>
      <c r="Y16" s="42" t="str">
        <f>IF(E16="","",個人種目登録!$AN$7&amp;リレー登録!C16)</f>
        <v/>
      </c>
      <c r="Z16" s="42" t="str">
        <f t="shared" si="1"/>
        <v/>
      </c>
      <c r="AA16" s="42" t="str">
        <f>IF(Y16="","",個人種目登録!$AN$6)</f>
        <v/>
      </c>
      <c r="AB16" s="42" t="str">
        <f t="shared" si="2"/>
        <v/>
      </c>
      <c r="AD16" s="42" t="str">
        <f t="shared" si="3"/>
        <v/>
      </c>
      <c r="AG16" s="42" t="str">
        <f>IF(M16="","",VLOOKUP(M16,個人種目登録!$AM$9:$AP$108,4,FALSE))</f>
        <v/>
      </c>
      <c r="AH16" s="42" t="str">
        <f>IF(N16="","",VLOOKUP(N16,個人種目登録!$AM$9:$AP$108,4,FALSE))</f>
        <v/>
      </c>
      <c r="AI16" s="42" t="str">
        <f>IF(O16="","",VLOOKUP(O16,個人種目登録!$AM$9:$AP$108,4,FALSE))</f>
        <v/>
      </c>
      <c r="AJ16" s="42" t="str">
        <f>IF(P16="","",VLOOKUP(P16,個人種目登録!$AM$9:$AP$108,4,FALSE))</f>
        <v/>
      </c>
      <c r="AK16" s="42" t="str">
        <f>IF(Q16="","",VLOOKUP(Q16,個人種目登録!$AM$9:$AP$108,4,FALSE))</f>
        <v/>
      </c>
      <c r="AL16" s="42" t="str">
        <f>IF(R16="","",VLOOKUP(R16,個人種目登録!$AM$9:$AP$108,4,FALSE))</f>
        <v/>
      </c>
      <c r="AM16" s="42" t="str">
        <f>IF(S16="","",VLOOKUP(S16,個人種目登録!$AM$9:$AP$108,4,FALSE))</f>
        <v/>
      </c>
      <c r="AN16" s="42" t="str">
        <f>IF(T16="","",VLOOKUP(T16,個人種目登録!$AM$9:$AP$108,4,FALSE))</f>
        <v/>
      </c>
    </row>
    <row r="17" spans="2:40" ht="18.75" customHeight="1" x14ac:dyDescent="0.2">
      <c r="B17" s="126"/>
      <c r="C17" s="113"/>
      <c r="D17" s="54" t="s">
        <v>141</v>
      </c>
      <c r="E17" s="54" t="s">
        <v>141</v>
      </c>
      <c r="F17" s="112"/>
      <c r="G17" s="117"/>
      <c r="H17" s="112"/>
      <c r="I17" s="112"/>
      <c r="J17" s="117"/>
      <c r="K17" s="112"/>
      <c r="L17" s="112"/>
      <c r="M17" s="47" t="str">
        <f>IF(M16="","",VLOOKUP(M16,個人種目登録!$AM:$AR,6,FALSE))</f>
        <v/>
      </c>
      <c r="N17" s="47" t="str">
        <f>IF(N16="","",VLOOKUP(N16,個人種目登録!$AM:$AR,6,FALSE))</f>
        <v/>
      </c>
      <c r="O17" s="47" t="str">
        <f>IF(O16="","",VLOOKUP(O16,個人種目登録!$AM:$AR,6,FALSE))</f>
        <v/>
      </c>
      <c r="P17" s="47" t="str">
        <f>IF(P16="","",VLOOKUP(P16,個人種目登録!$AM:$AR,6,FALSE))</f>
        <v/>
      </c>
      <c r="Q17" s="47" t="str">
        <f>IF(Q16="","",VLOOKUP(Q16,個人種目登録!$AM:$AR,6,FALSE))</f>
        <v/>
      </c>
      <c r="R17" s="47" t="str">
        <f>IF(R16="","",VLOOKUP(R16,個人種目登録!$AM:$AR,6,FALSE))</f>
        <v/>
      </c>
      <c r="S17" s="47" t="str">
        <f>IF(S16="","",VLOOKUP(S16,個人種目登録!$AM:$AR,6,FALSE))</f>
        <v/>
      </c>
      <c r="T17" s="47" t="str">
        <f>IF(T16="","",VLOOKUP(T16,個人種目登録!$AM:$AR,6,FALSE))</f>
        <v/>
      </c>
      <c r="U17" s="48"/>
      <c r="V17" s="42" t="str">
        <f t="shared" si="0"/>
        <v>×</v>
      </c>
      <c r="Y17" s="42" t="str">
        <f>IF(E16="","",個人種目登録!$AN$7&amp;リレー登録!C17)</f>
        <v/>
      </c>
      <c r="Z17" s="42" t="str">
        <f t="shared" si="1"/>
        <v/>
      </c>
      <c r="AA17" s="42" t="str">
        <f>IF(Y17="","",個人種目登録!$AN$6)</f>
        <v/>
      </c>
      <c r="AB17" s="42" t="str">
        <f t="shared" si="2"/>
        <v>×</v>
      </c>
      <c r="AD17" s="42" t="str">
        <f t="shared" si="3"/>
        <v/>
      </c>
      <c r="AG17" s="42" t="str">
        <f>IF(M17="","",VLOOKUP(M17,個人種目登録!$AM$9:$AP$108,4,FALSE))</f>
        <v/>
      </c>
      <c r="AH17" s="42" t="str">
        <f>IF(N17="","",VLOOKUP(N17,個人種目登録!$AM$9:$AP$108,4,FALSE))</f>
        <v/>
      </c>
      <c r="AI17" s="42" t="str">
        <f>IF(O17="","",VLOOKUP(O17,個人種目登録!$AM$9:$AP$108,4,FALSE))</f>
        <v/>
      </c>
      <c r="AJ17" s="42" t="str">
        <f>IF(P17="","",VLOOKUP(P17,個人種目登録!$AM$9:$AP$108,4,FALSE))</f>
        <v/>
      </c>
      <c r="AK17" s="42" t="str">
        <f>IF(Q17="","",VLOOKUP(Q17,個人種目登録!$AM$9:$AP$108,4,FALSE))</f>
        <v/>
      </c>
      <c r="AL17" s="42" t="str">
        <f>IF(R17="","",VLOOKUP(R17,個人種目登録!$AM$9:$AP$108,4,FALSE))</f>
        <v/>
      </c>
      <c r="AM17" s="42" t="str">
        <f>IF(S17="","",VLOOKUP(S17,個人種目登録!$AM$9:$AP$108,4,FALSE))</f>
        <v/>
      </c>
      <c r="AN17" s="42" t="str">
        <f>IF(T17="","",VLOOKUP(T17,個人種目登録!$AM$9:$AP$108,4,FALSE))</f>
        <v/>
      </c>
    </row>
    <row r="18" spans="2:40" ht="18.75" customHeight="1" x14ac:dyDescent="0.2">
      <c r="B18" s="126"/>
      <c r="C18" s="116">
        <v>3</v>
      </c>
      <c r="D18" s="54" t="s">
        <v>153</v>
      </c>
      <c r="E18" s="54" t="str">
        <f>IF(M18="","",CONCATENATE(個人種目登録!$D$4,リレー登録!U18))</f>
        <v/>
      </c>
      <c r="F18" s="112">
        <v>0</v>
      </c>
      <c r="G18" s="117" t="s">
        <v>48</v>
      </c>
      <c r="H18" s="112">
        <v>0</v>
      </c>
      <c r="I18" s="112">
        <v>0</v>
      </c>
      <c r="J18" s="117" t="s">
        <v>49</v>
      </c>
      <c r="K18" s="112"/>
      <c r="L18" s="112"/>
      <c r="M18" s="35"/>
      <c r="N18" s="35"/>
      <c r="O18" s="35"/>
      <c r="P18" s="35"/>
      <c r="Q18" s="35"/>
      <c r="R18" s="35"/>
      <c r="S18" s="35"/>
      <c r="T18" s="35"/>
      <c r="U18" s="46" t="s">
        <v>229</v>
      </c>
      <c r="V18" s="42" t="str">
        <f t="shared" si="0"/>
        <v/>
      </c>
      <c r="Y18" s="42" t="str">
        <f>IF(E18="","",個人種目登録!$AN$7&amp;リレー登録!C18)</f>
        <v/>
      </c>
      <c r="Z18" s="42" t="str">
        <f t="shared" si="1"/>
        <v/>
      </c>
      <c r="AA18" s="42" t="str">
        <f>IF(Y18="","",個人種目登録!$AN$6)</f>
        <v/>
      </c>
      <c r="AB18" s="42" t="str">
        <f t="shared" si="2"/>
        <v/>
      </c>
      <c r="AD18" s="42" t="str">
        <f t="shared" si="3"/>
        <v/>
      </c>
      <c r="AG18" s="42" t="str">
        <f>IF(M18="","",VLOOKUP(M18,個人種目登録!$AM$9:$AP$108,4,FALSE))</f>
        <v/>
      </c>
      <c r="AH18" s="42" t="str">
        <f>IF(N18="","",VLOOKUP(N18,個人種目登録!$AM$9:$AP$108,4,FALSE))</f>
        <v/>
      </c>
      <c r="AI18" s="42" t="str">
        <f>IF(O18="","",VLOOKUP(O18,個人種目登録!$AM$9:$AP$108,4,FALSE))</f>
        <v/>
      </c>
      <c r="AJ18" s="42" t="str">
        <f>IF(P18="","",VLOOKUP(P18,個人種目登録!$AM$9:$AP$108,4,FALSE))</f>
        <v/>
      </c>
      <c r="AK18" s="42" t="str">
        <f>IF(Q18="","",VLOOKUP(Q18,個人種目登録!$AM$9:$AP$108,4,FALSE))</f>
        <v/>
      </c>
      <c r="AL18" s="42" t="str">
        <f>IF(R18="","",VLOOKUP(R18,個人種目登録!$AM$9:$AP$108,4,FALSE))</f>
        <v/>
      </c>
      <c r="AM18" s="42" t="str">
        <f>IF(S18="","",VLOOKUP(S18,個人種目登録!$AM$9:$AP$108,4,FALSE))</f>
        <v/>
      </c>
      <c r="AN18" s="42" t="str">
        <f>IF(T18="","",VLOOKUP(T18,個人種目登録!$AM$9:$AP$108,4,FALSE))</f>
        <v/>
      </c>
    </row>
    <row r="19" spans="2:40" ht="18.75" customHeight="1" x14ac:dyDescent="0.2">
      <c r="B19" s="126"/>
      <c r="C19" s="113"/>
      <c r="D19" s="54" t="s">
        <v>141</v>
      </c>
      <c r="E19" s="54" t="s">
        <v>141</v>
      </c>
      <c r="F19" s="112"/>
      <c r="G19" s="117"/>
      <c r="H19" s="112"/>
      <c r="I19" s="112"/>
      <c r="J19" s="117"/>
      <c r="K19" s="112"/>
      <c r="L19" s="112"/>
      <c r="M19" s="47" t="str">
        <f>IF(M18="","",VLOOKUP(M18,個人種目登録!$AM:$AR,6,FALSE))</f>
        <v/>
      </c>
      <c r="N19" s="47" t="str">
        <f>IF(N18="","",VLOOKUP(N18,個人種目登録!$AM:$AR,6,FALSE))</f>
        <v/>
      </c>
      <c r="O19" s="47" t="str">
        <f>IF(O18="","",VLOOKUP(O18,個人種目登録!$AM:$AR,6,FALSE))</f>
        <v/>
      </c>
      <c r="P19" s="47" t="str">
        <f>IF(P18="","",VLOOKUP(P18,個人種目登録!$AM:$AR,6,FALSE))</f>
        <v/>
      </c>
      <c r="Q19" s="47" t="str">
        <f>IF(Q18="","",VLOOKUP(Q18,個人種目登録!$AM:$AR,6,FALSE))</f>
        <v/>
      </c>
      <c r="R19" s="47" t="str">
        <f>IF(R18="","",VLOOKUP(R18,個人種目登録!$AM:$AR,6,FALSE))</f>
        <v/>
      </c>
      <c r="S19" s="47" t="str">
        <f>IF(S18="","",VLOOKUP(S18,個人種目登録!$AM:$AR,6,FALSE))</f>
        <v/>
      </c>
      <c r="T19" s="47" t="str">
        <f>IF(T18="","",VLOOKUP(T18,個人種目登録!$AM:$AR,6,FALSE))</f>
        <v/>
      </c>
      <c r="U19" s="48"/>
      <c r="V19" s="42" t="str">
        <f t="shared" si="0"/>
        <v>×</v>
      </c>
      <c r="Y19" s="42" t="str">
        <f>IF(E18="","",個人種目登録!$AN$7&amp;リレー登録!C19)</f>
        <v/>
      </c>
      <c r="Z19" s="42" t="str">
        <f t="shared" si="1"/>
        <v/>
      </c>
      <c r="AA19" s="42" t="str">
        <f>IF(Y19="","",個人種目登録!$AN$6)</f>
        <v/>
      </c>
      <c r="AB19" s="42" t="str">
        <f t="shared" si="2"/>
        <v>×</v>
      </c>
      <c r="AD19" s="42" t="str">
        <f t="shared" si="3"/>
        <v/>
      </c>
      <c r="AG19" s="42" t="str">
        <f>IF(M19="","",VLOOKUP(M19,個人種目登録!$AM$9:$AP$108,4,FALSE))</f>
        <v/>
      </c>
      <c r="AH19" s="42" t="str">
        <f>IF(N19="","",VLOOKUP(N19,個人種目登録!$AM$9:$AP$108,4,FALSE))</f>
        <v/>
      </c>
      <c r="AI19" s="42" t="str">
        <f>IF(O19="","",VLOOKUP(O19,個人種目登録!$AM$9:$AP$108,4,FALSE))</f>
        <v/>
      </c>
      <c r="AJ19" s="42" t="str">
        <f>IF(P19="","",VLOOKUP(P19,個人種目登録!$AM$9:$AP$108,4,FALSE))</f>
        <v/>
      </c>
      <c r="AK19" s="42" t="str">
        <f>IF(Q19="","",VLOOKUP(Q19,個人種目登録!$AM$9:$AP$108,4,FALSE))</f>
        <v/>
      </c>
      <c r="AL19" s="42" t="str">
        <f>IF(R19="","",VLOOKUP(R19,個人種目登録!$AM$9:$AP$108,4,FALSE))</f>
        <v/>
      </c>
      <c r="AM19" s="42" t="str">
        <f>IF(S19="","",VLOOKUP(S19,個人種目登録!$AM$9:$AP$108,4,FALSE))</f>
        <v/>
      </c>
      <c r="AN19" s="42" t="str">
        <f>IF(T19="","",VLOOKUP(T19,個人種目登録!$AM$9:$AP$108,4,FALSE))</f>
        <v/>
      </c>
    </row>
    <row r="20" spans="2:40" ht="18.75" customHeight="1" x14ac:dyDescent="0.2">
      <c r="B20" s="126"/>
      <c r="C20" s="113">
        <v>4</v>
      </c>
      <c r="D20" s="54" t="s">
        <v>153</v>
      </c>
      <c r="E20" s="54" t="str">
        <f>IF(M20="","",CONCATENATE(個人種目登録!$D$4,リレー登録!U20))</f>
        <v/>
      </c>
      <c r="F20" s="112">
        <v>0</v>
      </c>
      <c r="G20" s="117" t="s">
        <v>48</v>
      </c>
      <c r="H20" s="112">
        <v>0</v>
      </c>
      <c r="I20" s="112">
        <v>0</v>
      </c>
      <c r="J20" s="117" t="s">
        <v>49</v>
      </c>
      <c r="K20" s="112"/>
      <c r="L20" s="112"/>
      <c r="M20" s="35"/>
      <c r="N20" s="35"/>
      <c r="O20" s="35"/>
      <c r="P20" s="35"/>
      <c r="Q20" s="35"/>
      <c r="R20" s="35"/>
      <c r="S20" s="35"/>
      <c r="T20" s="35"/>
      <c r="U20" s="46" t="s">
        <v>230</v>
      </c>
      <c r="V20" s="42" t="str">
        <f t="shared" si="0"/>
        <v/>
      </c>
      <c r="Y20" s="42" t="str">
        <f>IF(E20="","",個人種目登録!$AN$7&amp;リレー登録!C20)</f>
        <v/>
      </c>
      <c r="Z20" s="42" t="str">
        <f t="shared" si="1"/>
        <v/>
      </c>
      <c r="AA20" s="42" t="str">
        <f>IF(Y20="","",個人種目登録!$AN$6)</f>
        <v/>
      </c>
      <c r="AB20" s="42" t="str">
        <f t="shared" si="2"/>
        <v/>
      </c>
      <c r="AD20" s="42" t="str">
        <f t="shared" si="3"/>
        <v/>
      </c>
      <c r="AG20" s="42" t="str">
        <f>IF(M20="","",VLOOKUP(M20,個人種目登録!$AM$9:$AP$108,4,FALSE))</f>
        <v/>
      </c>
      <c r="AH20" s="42" t="str">
        <f>IF(N20="","",VLOOKUP(N20,個人種目登録!$AM$9:$AP$108,4,FALSE))</f>
        <v/>
      </c>
      <c r="AI20" s="42" t="str">
        <f>IF(O20="","",VLOOKUP(O20,個人種目登録!$AM$9:$AP$108,4,FALSE))</f>
        <v/>
      </c>
      <c r="AJ20" s="42" t="str">
        <f>IF(P20="","",VLOOKUP(P20,個人種目登録!$AM$9:$AP$108,4,FALSE))</f>
        <v/>
      </c>
      <c r="AK20" s="42" t="str">
        <f>IF(Q20="","",VLOOKUP(Q20,個人種目登録!$AM$9:$AP$108,4,FALSE))</f>
        <v/>
      </c>
      <c r="AL20" s="42" t="str">
        <f>IF(R20="","",VLOOKUP(R20,個人種目登録!$AM$9:$AP$108,4,FALSE))</f>
        <v/>
      </c>
      <c r="AM20" s="42" t="str">
        <f>IF(S20="","",VLOOKUP(S20,個人種目登録!$AM$9:$AP$108,4,FALSE))</f>
        <v/>
      </c>
      <c r="AN20" s="42" t="str">
        <f>IF(T20="","",VLOOKUP(T20,個人種目登録!$AM$9:$AP$108,4,FALSE))</f>
        <v/>
      </c>
    </row>
    <row r="21" spans="2:40" ht="18.75" customHeight="1" x14ac:dyDescent="0.2">
      <c r="B21" s="126"/>
      <c r="C21" s="113"/>
      <c r="D21" s="54" t="s">
        <v>141</v>
      </c>
      <c r="E21" s="54" t="s">
        <v>141</v>
      </c>
      <c r="F21" s="112"/>
      <c r="G21" s="117"/>
      <c r="H21" s="112"/>
      <c r="I21" s="112"/>
      <c r="J21" s="117"/>
      <c r="K21" s="112"/>
      <c r="L21" s="112"/>
      <c r="M21" s="47" t="str">
        <f>IF(M20="","",VLOOKUP(M20,個人種目登録!$AM:$AR,6,FALSE))</f>
        <v/>
      </c>
      <c r="N21" s="47" t="str">
        <f>IF(N20="","",VLOOKUP(N20,個人種目登録!$AM:$AR,6,FALSE))</f>
        <v/>
      </c>
      <c r="O21" s="47" t="str">
        <f>IF(O20="","",VLOOKUP(O20,個人種目登録!$AM:$AR,6,FALSE))</f>
        <v/>
      </c>
      <c r="P21" s="47" t="str">
        <f>IF(P20="","",VLOOKUP(P20,個人種目登録!$AM:$AR,6,FALSE))</f>
        <v/>
      </c>
      <c r="Q21" s="47" t="str">
        <f>IF(Q20="","",VLOOKUP(Q20,個人種目登録!$AM:$AR,6,FALSE))</f>
        <v/>
      </c>
      <c r="R21" s="47" t="str">
        <f>IF(R20="","",VLOOKUP(R20,個人種目登録!$AM:$AR,6,FALSE))</f>
        <v/>
      </c>
      <c r="S21" s="47" t="str">
        <f>IF(S20="","",VLOOKUP(S20,個人種目登録!$AM:$AR,6,FALSE))</f>
        <v/>
      </c>
      <c r="T21" s="47" t="str">
        <f>IF(T20="","",VLOOKUP(T20,個人種目登録!$AM:$AR,6,FALSE))</f>
        <v/>
      </c>
      <c r="U21" s="48"/>
      <c r="V21" s="42" t="str">
        <f t="shared" si="0"/>
        <v>×</v>
      </c>
      <c r="Y21" s="42" t="str">
        <f>IF(E20="","",個人種目登録!$AN$7&amp;リレー登録!C21)</f>
        <v/>
      </c>
      <c r="Z21" s="42" t="str">
        <f t="shared" si="1"/>
        <v/>
      </c>
      <c r="AA21" s="42" t="str">
        <f>IF(Y21="","",個人種目登録!$AN$6)</f>
        <v/>
      </c>
      <c r="AB21" s="42" t="str">
        <f t="shared" si="2"/>
        <v>×</v>
      </c>
      <c r="AD21" s="42" t="str">
        <f t="shared" si="3"/>
        <v/>
      </c>
      <c r="AG21" s="42" t="str">
        <f>IF(M21="","",VLOOKUP(M21,個人種目登録!$AM$9:$AP$108,4,FALSE))</f>
        <v/>
      </c>
      <c r="AH21" s="42" t="str">
        <f>IF(N21="","",VLOOKUP(N21,個人種目登録!$AM$9:$AP$108,4,FALSE))</f>
        <v/>
      </c>
      <c r="AI21" s="42" t="str">
        <f>IF(O21="","",VLOOKUP(O21,個人種目登録!$AM$9:$AP$108,4,FALSE))</f>
        <v/>
      </c>
      <c r="AJ21" s="42" t="str">
        <f>IF(P21="","",VLOOKUP(P21,個人種目登録!$AM$9:$AP$108,4,FALSE))</f>
        <v/>
      </c>
      <c r="AK21" s="42" t="str">
        <f>IF(Q21="","",VLOOKUP(Q21,個人種目登録!$AM$9:$AP$108,4,FALSE))</f>
        <v/>
      </c>
      <c r="AL21" s="42" t="str">
        <f>IF(R21="","",VLOOKUP(R21,個人種目登録!$AM$9:$AP$108,4,FALSE))</f>
        <v/>
      </c>
      <c r="AM21" s="42" t="str">
        <f>IF(S21="","",VLOOKUP(S21,個人種目登録!$AM$9:$AP$108,4,FALSE))</f>
        <v/>
      </c>
      <c r="AN21" s="42" t="str">
        <f>IF(T21="","",VLOOKUP(T21,個人種目登録!$AM$9:$AP$108,4,FALSE))</f>
        <v/>
      </c>
    </row>
    <row r="22" spans="2:40" ht="18.75" customHeight="1" x14ac:dyDescent="0.2">
      <c r="B22" s="126"/>
      <c r="C22" s="116">
        <v>5</v>
      </c>
      <c r="D22" s="54" t="s">
        <v>153</v>
      </c>
      <c r="E22" s="54" t="str">
        <f>IF(M22="","",CONCATENATE(個人種目登録!$D$4,リレー登録!U22))</f>
        <v/>
      </c>
      <c r="F22" s="112">
        <v>0</v>
      </c>
      <c r="G22" s="117" t="s">
        <v>48</v>
      </c>
      <c r="H22" s="112">
        <v>0</v>
      </c>
      <c r="I22" s="112">
        <v>0</v>
      </c>
      <c r="J22" s="117" t="s">
        <v>49</v>
      </c>
      <c r="K22" s="112"/>
      <c r="L22" s="112"/>
      <c r="M22" s="35"/>
      <c r="N22" s="35"/>
      <c r="O22" s="35"/>
      <c r="P22" s="35"/>
      <c r="Q22" s="35"/>
      <c r="R22" s="35"/>
      <c r="S22" s="35"/>
      <c r="T22" s="35"/>
      <c r="U22" s="46" t="s">
        <v>231</v>
      </c>
      <c r="V22" s="42" t="str">
        <f t="shared" si="0"/>
        <v/>
      </c>
      <c r="Y22" s="42" t="str">
        <f>IF(E22="","",個人種目登録!$AN$7&amp;リレー登録!C22)</f>
        <v/>
      </c>
      <c r="Z22" s="42" t="str">
        <f t="shared" si="1"/>
        <v/>
      </c>
      <c r="AA22" s="42" t="str">
        <f>IF(Y22="","",個人種目登録!$AN$6)</f>
        <v/>
      </c>
      <c r="AB22" s="42" t="str">
        <f t="shared" si="2"/>
        <v/>
      </c>
      <c r="AD22" s="42" t="str">
        <f t="shared" si="3"/>
        <v/>
      </c>
      <c r="AG22" s="42" t="str">
        <f>IF(M22="","",VLOOKUP(M22,個人種目登録!$AM$9:$AP$108,4,FALSE))</f>
        <v/>
      </c>
      <c r="AH22" s="42" t="str">
        <f>IF(N22="","",VLOOKUP(N22,個人種目登録!$AM$9:$AP$108,4,FALSE))</f>
        <v/>
      </c>
      <c r="AI22" s="42" t="str">
        <f>IF(O22="","",VLOOKUP(O22,個人種目登録!$AM$9:$AP$108,4,FALSE))</f>
        <v/>
      </c>
      <c r="AJ22" s="42" t="str">
        <f>IF(P22="","",VLOOKUP(P22,個人種目登録!$AM$9:$AP$108,4,FALSE))</f>
        <v/>
      </c>
      <c r="AK22" s="42" t="str">
        <f>IF(Q22="","",VLOOKUP(Q22,個人種目登録!$AM$9:$AP$108,4,FALSE))</f>
        <v/>
      </c>
      <c r="AL22" s="42" t="str">
        <f>IF(R22="","",VLOOKUP(R22,個人種目登録!$AM$9:$AP$108,4,FALSE))</f>
        <v/>
      </c>
      <c r="AM22" s="42" t="str">
        <f>IF(S22="","",VLOOKUP(S22,個人種目登録!$AM$9:$AP$108,4,FALSE))</f>
        <v/>
      </c>
      <c r="AN22" s="42" t="str">
        <f>IF(T22="","",VLOOKUP(T22,個人種目登録!$AM$9:$AP$108,4,FALSE))</f>
        <v/>
      </c>
    </row>
    <row r="23" spans="2:40" ht="18.75" customHeight="1" x14ac:dyDescent="0.2">
      <c r="B23" s="126"/>
      <c r="C23" s="113"/>
      <c r="D23" s="54" t="s">
        <v>141</v>
      </c>
      <c r="E23" s="54" t="s">
        <v>141</v>
      </c>
      <c r="F23" s="112"/>
      <c r="G23" s="117"/>
      <c r="H23" s="112"/>
      <c r="I23" s="112"/>
      <c r="J23" s="117"/>
      <c r="K23" s="112"/>
      <c r="L23" s="112"/>
      <c r="M23" s="47" t="str">
        <f>IF(M22="","",VLOOKUP(M22,個人種目登録!$AM:$AR,6,FALSE))</f>
        <v/>
      </c>
      <c r="N23" s="47" t="str">
        <f>IF(N22="","",VLOOKUP(N22,個人種目登録!$AM:$AR,6,FALSE))</f>
        <v/>
      </c>
      <c r="O23" s="47" t="str">
        <f>IF(O22="","",VLOOKUP(O22,個人種目登録!$AM:$AR,6,FALSE))</f>
        <v/>
      </c>
      <c r="P23" s="47" t="str">
        <f>IF(P22="","",VLOOKUP(P22,個人種目登録!$AM:$AR,6,FALSE))</f>
        <v/>
      </c>
      <c r="Q23" s="47" t="str">
        <f>IF(Q22="","",VLOOKUP(Q22,個人種目登録!$AM:$AR,6,FALSE))</f>
        <v/>
      </c>
      <c r="R23" s="47" t="str">
        <f>IF(R22="","",VLOOKUP(R22,個人種目登録!$AM:$AR,6,FALSE))</f>
        <v/>
      </c>
      <c r="S23" s="47" t="str">
        <f>IF(S22="","",VLOOKUP(S22,個人種目登録!$AM:$AR,6,FALSE))</f>
        <v/>
      </c>
      <c r="T23" s="47" t="str">
        <f>IF(T22="","",VLOOKUP(T22,個人種目登録!$AM:$AR,6,FALSE))</f>
        <v/>
      </c>
      <c r="U23" s="48"/>
      <c r="V23" s="42" t="str">
        <f t="shared" si="0"/>
        <v>×</v>
      </c>
      <c r="Y23" s="42" t="str">
        <f>IF(E22="","",個人種目登録!$AN$7&amp;リレー登録!C23)</f>
        <v/>
      </c>
      <c r="Z23" s="42" t="str">
        <f t="shared" si="1"/>
        <v/>
      </c>
      <c r="AA23" s="42" t="str">
        <f>IF(Y23="","",個人種目登録!$AN$6)</f>
        <v/>
      </c>
      <c r="AB23" s="42" t="str">
        <f t="shared" si="2"/>
        <v>×</v>
      </c>
      <c r="AD23" s="42" t="str">
        <f t="shared" si="3"/>
        <v/>
      </c>
      <c r="AG23" s="42" t="str">
        <f>IF(M23="","",VLOOKUP(M23,個人種目登録!$AM$9:$AP$108,4,FALSE))</f>
        <v/>
      </c>
      <c r="AH23" s="42" t="str">
        <f>IF(N23="","",VLOOKUP(N23,個人種目登録!$AM$9:$AP$108,4,FALSE))</f>
        <v/>
      </c>
      <c r="AI23" s="42" t="str">
        <f>IF(O23="","",VLOOKUP(O23,個人種目登録!$AM$9:$AP$108,4,FALSE))</f>
        <v/>
      </c>
      <c r="AJ23" s="42" t="str">
        <f>IF(P23="","",VLOOKUP(P23,個人種目登録!$AM$9:$AP$108,4,FALSE))</f>
        <v/>
      </c>
      <c r="AK23" s="42" t="str">
        <f>IF(Q23="","",VLOOKUP(Q23,個人種目登録!$AM$9:$AP$108,4,FALSE))</f>
        <v/>
      </c>
      <c r="AL23" s="42" t="str">
        <f>IF(R23="","",VLOOKUP(R23,個人種目登録!$AM$9:$AP$108,4,FALSE))</f>
        <v/>
      </c>
      <c r="AM23" s="42" t="str">
        <f>IF(S23="","",VLOOKUP(S23,個人種目登録!$AM$9:$AP$108,4,FALSE))</f>
        <v/>
      </c>
      <c r="AN23" s="42" t="str">
        <f>IF(T23="","",VLOOKUP(T23,個人種目登録!$AM$9:$AP$108,4,FALSE))</f>
        <v/>
      </c>
    </row>
    <row r="24" spans="2:40" x14ac:dyDescent="0.2">
      <c r="B24" s="49"/>
      <c r="C24" s="50"/>
      <c r="D24" s="66"/>
      <c r="E24" s="66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2:40" x14ac:dyDescent="0.2">
      <c r="B25" s="119"/>
      <c r="C25" s="119"/>
      <c r="D25" s="119" t="s">
        <v>107</v>
      </c>
      <c r="E25" s="119" t="s">
        <v>42</v>
      </c>
      <c r="F25" s="120" t="s">
        <v>99</v>
      </c>
      <c r="G25" s="120"/>
      <c r="H25" s="120"/>
      <c r="I25" s="120"/>
      <c r="J25" s="120"/>
      <c r="K25" s="120"/>
      <c r="L25" s="120"/>
      <c r="M25" s="120" t="s">
        <v>100</v>
      </c>
      <c r="N25" s="120"/>
      <c r="O25" s="120"/>
      <c r="P25" s="120"/>
      <c r="Q25" s="120" t="s">
        <v>100</v>
      </c>
      <c r="R25" s="120"/>
      <c r="S25" s="120"/>
      <c r="T25" s="120"/>
      <c r="U25" s="44"/>
    </row>
    <row r="26" spans="2:40" x14ac:dyDescent="0.2">
      <c r="B26" s="119"/>
      <c r="C26" s="119"/>
      <c r="D26" s="119"/>
      <c r="E26" s="119"/>
      <c r="F26" s="120"/>
      <c r="G26" s="120"/>
      <c r="H26" s="120"/>
      <c r="I26" s="120"/>
      <c r="J26" s="120"/>
      <c r="K26" s="120"/>
      <c r="L26" s="120"/>
      <c r="M26" s="52" t="s">
        <v>44</v>
      </c>
      <c r="N26" s="52" t="s">
        <v>45</v>
      </c>
      <c r="O26" s="52" t="s">
        <v>46</v>
      </c>
      <c r="P26" s="52" t="s">
        <v>47</v>
      </c>
      <c r="Q26" s="52" t="s">
        <v>127</v>
      </c>
      <c r="R26" s="52" t="s">
        <v>138</v>
      </c>
      <c r="S26" s="52" t="s">
        <v>139</v>
      </c>
      <c r="T26" s="52" t="s">
        <v>140</v>
      </c>
    </row>
    <row r="27" spans="2:40" ht="18.75" customHeight="1" x14ac:dyDescent="0.2">
      <c r="B27" s="127" t="s">
        <v>226</v>
      </c>
      <c r="C27" s="119">
        <v>1</v>
      </c>
      <c r="D27" s="53" t="s">
        <v>153</v>
      </c>
      <c r="E27" s="53" t="str">
        <f>IF(M27="","",CONCATENATE(個人種目登録!$D$4,リレー登録!U27))</f>
        <v/>
      </c>
      <c r="F27" s="112">
        <v>0</v>
      </c>
      <c r="G27" s="117" t="s">
        <v>48</v>
      </c>
      <c r="H27" s="112">
        <v>0</v>
      </c>
      <c r="I27" s="112">
        <v>0</v>
      </c>
      <c r="J27" s="117" t="s">
        <v>49</v>
      </c>
      <c r="K27" s="112"/>
      <c r="L27" s="112"/>
      <c r="M27" s="35"/>
      <c r="N27" s="35"/>
      <c r="O27" s="35"/>
      <c r="P27" s="35"/>
      <c r="Q27" s="35"/>
      <c r="R27" s="35"/>
      <c r="S27" s="35"/>
      <c r="T27" s="35"/>
      <c r="U27" s="46" t="s">
        <v>227</v>
      </c>
      <c r="V27" s="42">
        <f>(20-COUNTIF(D27:D46,""))/2</f>
        <v>10</v>
      </c>
      <c r="Y27" s="42" t="str">
        <f>IF(E27="","",個人種目登録!$AN$7&amp;リレー登録!C27)</f>
        <v/>
      </c>
      <c r="Z27" s="42" t="str">
        <f t="shared" ref="Z27:Z46" si="4">IF(Y27="","",Y27)</f>
        <v/>
      </c>
      <c r="AA27" s="42" t="str">
        <f>IF(Y27="","",個人種目登録!$AN$6)</f>
        <v/>
      </c>
      <c r="AB27" s="42" t="str">
        <f t="shared" ref="AB27:AB46" si="5">IF(D27="","",E27)</f>
        <v/>
      </c>
      <c r="AD27" s="42" t="str">
        <f t="shared" ref="AD27:AD46" si="6">IF(Y27="","",F27&amp;H27&amp;I27&amp;K27&amp;L27)</f>
        <v/>
      </c>
      <c r="AG27" s="42" t="str">
        <f>IF(M27="","",VLOOKUP(M27,個人種目登録!$AM$9:$AP$108,4,FALSE))</f>
        <v/>
      </c>
      <c r="AH27" s="42" t="str">
        <f>IF(N27="","",VLOOKUP(N27,個人種目登録!$AM$9:$AP$108,4,FALSE))</f>
        <v/>
      </c>
      <c r="AI27" s="42" t="str">
        <f>IF(O27="","",VLOOKUP(O27,個人種目登録!$AM$9:$AP$108,4,FALSE))</f>
        <v/>
      </c>
      <c r="AJ27" s="42" t="str">
        <f>IF(P27="","",VLOOKUP(P27,個人種目登録!$AM$9:$AP$108,4,FALSE))</f>
        <v/>
      </c>
      <c r="AK27" s="42" t="str">
        <f>IF(Q27="","",VLOOKUP(Q27,個人種目登録!$AM$9:$AP$108,4,FALSE))</f>
        <v/>
      </c>
      <c r="AL27" s="42" t="str">
        <f>IF(R27="","",VLOOKUP(R27,個人種目登録!$AM$9:$AP$108,4,FALSE))</f>
        <v/>
      </c>
      <c r="AM27" s="42" t="str">
        <f>IF(S27="","",VLOOKUP(S27,個人種目登録!$AM$9:$AP$108,4,FALSE))</f>
        <v/>
      </c>
      <c r="AN27" s="42" t="str">
        <f>IF(T27="","",VLOOKUP(T27,個人種目登録!$AM$9:$AP$108,4,FALSE))</f>
        <v/>
      </c>
    </row>
    <row r="28" spans="2:40" ht="18.75" customHeight="1" x14ac:dyDescent="0.2">
      <c r="B28" s="128"/>
      <c r="C28" s="119"/>
      <c r="D28" s="53" t="s">
        <v>141</v>
      </c>
      <c r="E28" s="53" t="s">
        <v>141</v>
      </c>
      <c r="F28" s="112"/>
      <c r="G28" s="117"/>
      <c r="H28" s="112"/>
      <c r="I28" s="112"/>
      <c r="J28" s="117"/>
      <c r="K28" s="112"/>
      <c r="L28" s="112"/>
      <c r="M28" s="47" t="str">
        <f>IF(M27="","",VLOOKUP(M27,個人種目登録!$AM:$AR,6,FALSE))</f>
        <v/>
      </c>
      <c r="N28" s="47" t="str">
        <f>IF(N27="","",VLOOKUP(N27,個人種目登録!$AM:$AR,6,FALSE))</f>
        <v/>
      </c>
      <c r="O28" s="47" t="str">
        <f>IF(O27="","",VLOOKUP(O27,個人種目登録!$AM:$AR,6,FALSE))</f>
        <v/>
      </c>
      <c r="P28" s="47" t="str">
        <f>IF(P27="","",VLOOKUP(P27,個人種目登録!$AM:$AR,6,FALSE))</f>
        <v/>
      </c>
      <c r="Q28" s="47" t="str">
        <f>IF(Q27="","",VLOOKUP(Q27,個人種目登録!$AM:$AR,6,FALSE))</f>
        <v/>
      </c>
      <c r="R28" s="47" t="str">
        <f>IF(R27="","",VLOOKUP(R27,個人種目登録!$AM:$AR,6,FALSE))</f>
        <v/>
      </c>
      <c r="S28" s="47" t="str">
        <f>IF(S27="","",VLOOKUP(S27,個人種目登録!$AM:$AR,6,FALSE))</f>
        <v/>
      </c>
      <c r="T28" s="47" t="str">
        <f>IF(T27="","",VLOOKUP(T27,個人種目登録!$AM:$AR,6,FALSE))</f>
        <v/>
      </c>
      <c r="U28" s="48"/>
      <c r="V28" s="42" t="str">
        <f t="shared" ref="V28:V46" si="7">IF(E28="","",IF(D28="中学女子",E28&amp;"(中)",E28))</f>
        <v>×</v>
      </c>
      <c r="Y28" s="42" t="str">
        <f>IF(E27="","",個人種目登録!$AN$7&amp;リレー登録!C28)</f>
        <v/>
      </c>
      <c r="Z28" s="42" t="str">
        <f t="shared" si="4"/>
        <v/>
      </c>
      <c r="AA28" s="42" t="str">
        <f>IF(Y28="","",個人種目登録!$AN$6)</f>
        <v/>
      </c>
      <c r="AB28" s="42" t="str">
        <f t="shared" si="5"/>
        <v>×</v>
      </c>
      <c r="AD28" s="42" t="str">
        <f t="shared" si="6"/>
        <v/>
      </c>
      <c r="AG28" s="42" t="str">
        <f>IF(M28="","",VLOOKUP(M28,個人種目登録!$AM$9:$AP$108,4,FALSE))</f>
        <v/>
      </c>
      <c r="AH28" s="42" t="str">
        <f>IF(N28="","",VLOOKUP(N28,個人種目登録!$AM$9:$AP$108,4,FALSE))</f>
        <v/>
      </c>
      <c r="AI28" s="42" t="str">
        <f>IF(O28="","",VLOOKUP(O28,個人種目登録!$AM$9:$AP$108,4,FALSE))</f>
        <v/>
      </c>
      <c r="AJ28" s="42" t="str">
        <f>IF(P28="","",VLOOKUP(P28,個人種目登録!$AM$9:$AP$108,4,FALSE))</f>
        <v/>
      </c>
      <c r="AK28" s="42" t="str">
        <f>IF(Q28="","",VLOOKUP(Q28,個人種目登録!$AM$9:$AP$108,4,FALSE))</f>
        <v/>
      </c>
      <c r="AL28" s="42" t="str">
        <f>IF(R28="","",VLOOKUP(R28,個人種目登録!$AM$9:$AP$108,4,FALSE))</f>
        <v/>
      </c>
      <c r="AM28" s="42" t="str">
        <f>IF(S28="","",VLOOKUP(S28,個人種目登録!$AM$9:$AP$108,4,FALSE))</f>
        <v/>
      </c>
      <c r="AN28" s="42" t="str">
        <f>IF(T28="","",VLOOKUP(T28,個人種目登録!$AM$9:$AP$108,4,FALSE))</f>
        <v/>
      </c>
    </row>
    <row r="29" spans="2:40" ht="18.75" customHeight="1" x14ac:dyDescent="0.2">
      <c r="B29" s="128"/>
      <c r="C29" s="119">
        <v>2</v>
      </c>
      <c r="D29" s="53" t="s">
        <v>153</v>
      </c>
      <c r="E29" s="53" t="str">
        <f>IF(M29="","",CONCATENATE(個人種目登録!$D$4,リレー登録!U29))</f>
        <v/>
      </c>
      <c r="F29" s="112">
        <v>0</v>
      </c>
      <c r="G29" s="117" t="s">
        <v>48</v>
      </c>
      <c r="H29" s="112">
        <v>0</v>
      </c>
      <c r="I29" s="112">
        <v>0</v>
      </c>
      <c r="J29" s="117" t="s">
        <v>49</v>
      </c>
      <c r="K29" s="112"/>
      <c r="L29" s="112"/>
      <c r="M29" s="35"/>
      <c r="N29" s="35"/>
      <c r="O29" s="35"/>
      <c r="P29" s="35"/>
      <c r="Q29" s="35"/>
      <c r="R29" s="35"/>
      <c r="S29" s="35"/>
      <c r="T29" s="35"/>
      <c r="U29" s="46" t="s">
        <v>228</v>
      </c>
      <c r="V29" s="42" t="str">
        <f t="shared" si="7"/>
        <v/>
      </c>
      <c r="Y29" s="42" t="str">
        <f>IF(E29="","",個人種目登録!$AN$7&amp;リレー登録!C29)</f>
        <v/>
      </c>
      <c r="Z29" s="42" t="str">
        <f t="shared" si="4"/>
        <v/>
      </c>
      <c r="AA29" s="42" t="str">
        <f>IF(Y29="","",個人種目登録!$AN$6)</f>
        <v/>
      </c>
      <c r="AB29" s="42" t="str">
        <f t="shared" si="5"/>
        <v/>
      </c>
      <c r="AD29" s="42" t="str">
        <f t="shared" si="6"/>
        <v/>
      </c>
      <c r="AG29" s="42" t="str">
        <f>IF(M29="","",VLOOKUP(M29,個人種目登録!$AM$9:$AP$108,4,FALSE))</f>
        <v/>
      </c>
      <c r="AH29" s="42" t="str">
        <f>IF(N29="","",VLOOKUP(N29,個人種目登録!$AM$9:$AP$108,4,FALSE))</f>
        <v/>
      </c>
      <c r="AI29" s="42" t="str">
        <f>IF(O29="","",VLOOKUP(O29,個人種目登録!$AM$9:$AP$108,4,FALSE))</f>
        <v/>
      </c>
      <c r="AJ29" s="42" t="str">
        <f>IF(P29="","",VLOOKUP(P29,個人種目登録!$AM$9:$AP$108,4,FALSE))</f>
        <v/>
      </c>
      <c r="AK29" s="42" t="str">
        <f>IF(Q29="","",VLOOKUP(Q29,個人種目登録!$AM$9:$AP$108,4,FALSE))</f>
        <v/>
      </c>
      <c r="AL29" s="42" t="str">
        <f>IF(R29="","",VLOOKUP(R29,個人種目登録!$AM$9:$AP$108,4,FALSE))</f>
        <v/>
      </c>
      <c r="AM29" s="42" t="str">
        <f>IF(S29="","",VLOOKUP(S29,個人種目登録!$AM$9:$AP$108,4,FALSE))</f>
        <v/>
      </c>
      <c r="AN29" s="42" t="str">
        <f>IF(T29="","",VLOOKUP(T29,個人種目登録!$AM$9:$AP$108,4,FALSE))</f>
        <v/>
      </c>
    </row>
    <row r="30" spans="2:40" ht="18.75" customHeight="1" x14ac:dyDescent="0.2">
      <c r="B30" s="128"/>
      <c r="C30" s="119"/>
      <c r="D30" s="53" t="s">
        <v>141</v>
      </c>
      <c r="E30" s="53" t="s">
        <v>141</v>
      </c>
      <c r="F30" s="112"/>
      <c r="G30" s="117"/>
      <c r="H30" s="112"/>
      <c r="I30" s="112"/>
      <c r="J30" s="117"/>
      <c r="K30" s="112"/>
      <c r="L30" s="112"/>
      <c r="M30" s="47" t="str">
        <f>IF(M29="","",VLOOKUP(M29,個人種目登録!$AM:$AR,6,FALSE))</f>
        <v/>
      </c>
      <c r="N30" s="47" t="str">
        <f>IF(N29="","",VLOOKUP(N29,個人種目登録!$AM:$AR,6,FALSE))</f>
        <v/>
      </c>
      <c r="O30" s="47" t="str">
        <f>IF(O29="","",VLOOKUP(O29,個人種目登録!$AM:$AR,6,FALSE))</f>
        <v/>
      </c>
      <c r="P30" s="47" t="str">
        <f>IF(P29="","",VLOOKUP(P29,個人種目登録!$AM:$AR,6,FALSE))</f>
        <v/>
      </c>
      <c r="Q30" s="47" t="str">
        <f>IF(Q29="","",VLOOKUP(Q29,個人種目登録!$AM:$AR,6,FALSE))</f>
        <v/>
      </c>
      <c r="R30" s="47" t="str">
        <f>IF(R29="","",VLOOKUP(R29,個人種目登録!$AM:$AR,6,FALSE))</f>
        <v/>
      </c>
      <c r="S30" s="47" t="str">
        <f>IF(S29="","",VLOOKUP(S29,個人種目登録!$AM:$AR,6,FALSE))</f>
        <v/>
      </c>
      <c r="T30" s="47" t="str">
        <f>IF(T29="","",VLOOKUP(T29,個人種目登録!$AM:$AR,6,FALSE))</f>
        <v/>
      </c>
      <c r="U30" s="48"/>
      <c r="V30" s="42" t="str">
        <f t="shared" si="7"/>
        <v>×</v>
      </c>
      <c r="Y30" s="42" t="str">
        <f>IF(E29="","",個人種目登録!$AN$7&amp;リレー登録!C30)</f>
        <v/>
      </c>
      <c r="Z30" s="42" t="str">
        <f t="shared" si="4"/>
        <v/>
      </c>
      <c r="AA30" s="42" t="str">
        <f>IF(Y30="","",個人種目登録!$AN$6)</f>
        <v/>
      </c>
      <c r="AB30" s="42" t="str">
        <f t="shared" si="5"/>
        <v>×</v>
      </c>
      <c r="AD30" s="42" t="str">
        <f t="shared" si="6"/>
        <v/>
      </c>
      <c r="AG30" s="42" t="str">
        <f>IF(M30="","",VLOOKUP(M30,個人種目登録!$AM$9:$AP$108,4,FALSE))</f>
        <v/>
      </c>
      <c r="AH30" s="42" t="str">
        <f>IF(N30="","",VLOOKUP(N30,個人種目登録!$AM$9:$AP$108,4,FALSE))</f>
        <v/>
      </c>
      <c r="AI30" s="42" t="str">
        <f>IF(O30="","",VLOOKUP(O30,個人種目登録!$AM$9:$AP$108,4,FALSE))</f>
        <v/>
      </c>
      <c r="AJ30" s="42" t="str">
        <f>IF(P30="","",VLOOKUP(P30,個人種目登録!$AM$9:$AP$108,4,FALSE))</f>
        <v/>
      </c>
      <c r="AK30" s="42" t="str">
        <f>IF(Q30="","",VLOOKUP(Q30,個人種目登録!$AM$9:$AP$108,4,FALSE))</f>
        <v/>
      </c>
      <c r="AL30" s="42" t="str">
        <f>IF(R30="","",VLOOKUP(R30,個人種目登録!$AM$9:$AP$108,4,FALSE))</f>
        <v/>
      </c>
      <c r="AM30" s="42" t="str">
        <f>IF(S30="","",VLOOKUP(S30,個人種目登録!$AM$9:$AP$108,4,FALSE))</f>
        <v/>
      </c>
      <c r="AN30" s="42" t="str">
        <f>IF(T30="","",VLOOKUP(T30,個人種目登録!$AM$9:$AP$108,4,FALSE))</f>
        <v/>
      </c>
    </row>
    <row r="31" spans="2:40" ht="18.75" customHeight="1" x14ac:dyDescent="0.2">
      <c r="B31" s="128"/>
      <c r="C31" s="119">
        <v>3</v>
      </c>
      <c r="D31" s="53" t="s">
        <v>153</v>
      </c>
      <c r="E31" s="53" t="str">
        <f>IF(M31="","",CONCATENATE(個人種目登録!$D$4,リレー登録!U31))</f>
        <v/>
      </c>
      <c r="F31" s="112">
        <v>0</v>
      </c>
      <c r="G31" s="117" t="s">
        <v>48</v>
      </c>
      <c r="H31" s="112">
        <v>0</v>
      </c>
      <c r="I31" s="112">
        <v>0</v>
      </c>
      <c r="J31" s="117" t="s">
        <v>49</v>
      </c>
      <c r="K31" s="112"/>
      <c r="L31" s="112"/>
      <c r="M31" s="35"/>
      <c r="N31" s="35"/>
      <c r="O31" s="35"/>
      <c r="P31" s="35"/>
      <c r="Q31" s="35"/>
      <c r="R31" s="35"/>
      <c r="S31" s="35"/>
      <c r="T31" s="35"/>
      <c r="U31" s="46" t="s">
        <v>229</v>
      </c>
      <c r="V31" s="42" t="str">
        <f t="shared" si="7"/>
        <v/>
      </c>
      <c r="Y31" s="42" t="str">
        <f>IF(E31="","",個人種目登録!$AN$7&amp;リレー登録!C31)</f>
        <v/>
      </c>
      <c r="Z31" s="42" t="str">
        <f t="shared" si="4"/>
        <v/>
      </c>
      <c r="AA31" s="42" t="str">
        <f>IF(Y31="","",個人種目登録!$AN$6)</f>
        <v/>
      </c>
      <c r="AB31" s="42" t="str">
        <f t="shared" si="5"/>
        <v/>
      </c>
      <c r="AD31" s="42" t="str">
        <f t="shared" si="6"/>
        <v/>
      </c>
      <c r="AG31" s="42" t="str">
        <f>IF(M31="","",VLOOKUP(M31,個人種目登録!$AM$9:$AP$108,4,FALSE))</f>
        <v/>
      </c>
      <c r="AH31" s="42" t="str">
        <f>IF(N31="","",VLOOKUP(N31,個人種目登録!$AM$9:$AP$108,4,FALSE))</f>
        <v/>
      </c>
      <c r="AI31" s="42" t="str">
        <f>IF(O31="","",VLOOKUP(O31,個人種目登録!$AM$9:$AP$108,4,FALSE))</f>
        <v/>
      </c>
      <c r="AJ31" s="42" t="str">
        <f>IF(P31="","",VLOOKUP(P31,個人種目登録!$AM$9:$AP$108,4,FALSE))</f>
        <v/>
      </c>
      <c r="AK31" s="42" t="str">
        <f>IF(Q31="","",VLOOKUP(Q31,個人種目登録!$AM$9:$AP$108,4,FALSE))</f>
        <v/>
      </c>
      <c r="AL31" s="42" t="str">
        <f>IF(R31="","",VLOOKUP(R31,個人種目登録!$AM$9:$AP$108,4,FALSE))</f>
        <v/>
      </c>
      <c r="AM31" s="42" t="str">
        <f>IF(S31="","",VLOOKUP(S31,個人種目登録!$AM$9:$AP$108,4,FALSE))</f>
        <v/>
      </c>
      <c r="AN31" s="42" t="str">
        <f>IF(T31="","",VLOOKUP(T31,個人種目登録!$AM$9:$AP$108,4,FALSE))</f>
        <v/>
      </c>
    </row>
    <row r="32" spans="2:40" ht="18.75" customHeight="1" x14ac:dyDescent="0.2">
      <c r="B32" s="128"/>
      <c r="C32" s="119"/>
      <c r="D32" s="53" t="s">
        <v>141</v>
      </c>
      <c r="E32" s="53" t="s">
        <v>141</v>
      </c>
      <c r="F32" s="112"/>
      <c r="G32" s="117"/>
      <c r="H32" s="112"/>
      <c r="I32" s="112"/>
      <c r="J32" s="117"/>
      <c r="K32" s="112"/>
      <c r="L32" s="112"/>
      <c r="M32" s="47" t="str">
        <f>IF(M31="","",VLOOKUP(M31,個人種目登録!$AM:$AR,6,FALSE))</f>
        <v/>
      </c>
      <c r="N32" s="47" t="str">
        <f>IF(N31="","",VLOOKUP(N31,個人種目登録!$AM:$AR,6,FALSE))</f>
        <v/>
      </c>
      <c r="O32" s="47" t="str">
        <f>IF(O31="","",VLOOKUP(O31,個人種目登録!$AM:$AR,6,FALSE))</f>
        <v/>
      </c>
      <c r="P32" s="47" t="str">
        <f>IF(P31="","",VLOOKUP(P31,個人種目登録!$AM:$AR,6,FALSE))</f>
        <v/>
      </c>
      <c r="Q32" s="47" t="str">
        <f>IF(Q31="","",VLOOKUP(Q31,個人種目登録!$AM:$AR,6,FALSE))</f>
        <v/>
      </c>
      <c r="R32" s="47" t="str">
        <f>IF(R31="","",VLOOKUP(R31,個人種目登録!$AM:$AR,6,FALSE))</f>
        <v/>
      </c>
      <c r="S32" s="47" t="str">
        <f>IF(S31="","",VLOOKUP(S31,個人種目登録!$AM:$AR,6,FALSE))</f>
        <v/>
      </c>
      <c r="T32" s="47" t="str">
        <f>IF(T31="","",VLOOKUP(T31,個人種目登録!$AM:$AR,6,FALSE))</f>
        <v/>
      </c>
      <c r="U32" s="48"/>
      <c r="V32" s="42" t="str">
        <f t="shared" si="7"/>
        <v>×</v>
      </c>
      <c r="Y32" s="42" t="str">
        <f>IF(E31="","",個人種目登録!$AN$7&amp;リレー登録!C32)</f>
        <v/>
      </c>
      <c r="Z32" s="42" t="str">
        <f t="shared" si="4"/>
        <v/>
      </c>
      <c r="AA32" s="42" t="str">
        <f>IF(Y32="","",個人種目登録!$AN$6)</f>
        <v/>
      </c>
      <c r="AB32" s="42" t="str">
        <f t="shared" si="5"/>
        <v>×</v>
      </c>
      <c r="AD32" s="42" t="str">
        <f t="shared" si="6"/>
        <v/>
      </c>
      <c r="AG32" s="42" t="str">
        <f>IF(M32="","",VLOOKUP(M32,個人種目登録!$AM$9:$AP$108,4,FALSE))</f>
        <v/>
      </c>
      <c r="AH32" s="42" t="str">
        <f>IF(N32="","",VLOOKUP(N32,個人種目登録!$AM$9:$AP$108,4,FALSE))</f>
        <v/>
      </c>
      <c r="AI32" s="42" t="str">
        <f>IF(O32="","",VLOOKUP(O32,個人種目登録!$AM$9:$AP$108,4,FALSE))</f>
        <v/>
      </c>
      <c r="AJ32" s="42" t="str">
        <f>IF(P32="","",VLOOKUP(P32,個人種目登録!$AM$9:$AP$108,4,FALSE))</f>
        <v/>
      </c>
      <c r="AK32" s="42" t="str">
        <f>IF(Q32="","",VLOOKUP(Q32,個人種目登録!$AM$9:$AP$108,4,FALSE))</f>
        <v/>
      </c>
      <c r="AL32" s="42" t="str">
        <f>IF(R32="","",VLOOKUP(R32,個人種目登録!$AM$9:$AP$108,4,FALSE))</f>
        <v/>
      </c>
      <c r="AM32" s="42" t="str">
        <f>IF(S32="","",VLOOKUP(S32,個人種目登録!$AM$9:$AP$108,4,FALSE))</f>
        <v/>
      </c>
      <c r="AN32" s="42" t="str">
        <f>IF(T32="","",VLOOKUP(T32,個人種目登録!$AM$9:$AP$108,4,FALSE))</f>
        <v/>
      </c>
    </row>
    <row r="33" spans="2:40" ht="18.75" customHeight="1" x14ac:dyDescent="0.2">
      <c r="B33" s="128"/>
      <c r="C33" s="119">
        <v>4</v>
      </c>
      <c r="D33" s="53" t="s">
        <v>153</v>
      </c>
      <c r="E33" s="53" t="str">
        <f>IF(M33="","",CONCATENATE(個人種目登録!$D$4,リレー登録!U33))</f>
        <v/>
      </c>
      <c r="F33" s="112">
        <v>0</v>
      </c>
      <c r="G33" s="117" t="s">
        <v>48</v>
      </c>
      <c r="H33" s="112">
        <v>0</v>
      </c>
      <c r="I33" s="112">
        <v>0</v>
      </c>
      <c r="J33" s="117" t="s">
        <v>49</v>
      </c>
      <c r="K33" s="112"/>
      <c r="L33" s="112"/>
      <c r="M33" s="35"/>
      <c r="N33" s="35"/>
      <c r="O33" s="35"/>
      <c r="P33" s="35"/>
      <c r="Q33" s="35"/>
      <c r="R33" s="35"/>
      <c r="S33" s="35"/>
      <c r="T33" s="35"/>
      <c r="U33" s="46" t="s">
        <v>230</v>
      </c>
      <c r="V33" s="42" t="str">
        <f t="shared" si="7"/>
        <v/>
      </c>
      <c r="Y33" s="42" t="str">
        <f>IF(E33="","",個人種目登録!$AN$7&amp;リレー登録!C33)</f>
        <v/>
      </c>
      <c r="Z33" s="42" t="str">
        <f t="shared" si="4"/>
        <v/>
      </c>
      <c r="AA33" s="42" t="str">
        <f>IF(Y33="","",個人種目登録!$AN$6)</f>
        <v/>
      </c>
      <c r="AB33" s="42" t="str">
        <f t="shared" si="5"/>
        <v/>
      </c>
      <c r="AD33" s="42" t="str">
        <f t="shared" si="6"/>
        <v/>
      </c>
      <c r="AG33" s="42" t="str">
        <f>IF(M33="","",VLOOKUP(M33,個人種目登録!$AM$9:$AP$108,4,FALSE))</f>
        <v/>
      </c>
      <c r="AH33" s="42" t="str">
        <f>IF(N33="","",VLOOKUP(N33,個人種目登録!$AM$9:$AP$108,4,FALSE))</f>
        <v/>
      </c>
      <c r="AI33" s="42" t="str">
        <f>IF(O33="","",VLOOKUP(O33,個人種目登録!$AM$9:$AP$108,4,FALSE))</f>
        <v/>
      </c>
      <c r="AJ33" s="42" t="str">
        <f>IF(P33="","",VLOOKUP(P33,個人種目登録!$AM$9:$AP$108,4,FALSE))</f>
        <v/>
      </c>
      <c r="AK33" s="42" t="str">
        <f>IF(Q33="","",VLOOKUP(Q33,個人種目登録!$AM$9:$AP$108,4,FALSE))</f>
        <v/>
      </c>
      <c r="AL33" s="42" t="str">
        <f>IF(R33="","",VLOOKUP(R33,個人種目登録!$AM$9:$AP$108,4,FALSE))</f>
        <v/>
      </c>
      <c r="AM33" s="42" t="str">
        <f>IF(S33="","",VLOOKUP(S33,個人種目登録!$AM$9:$AP$108,4,FALSE))</f>
        <v/>
      </c>
      <c r="AN33" s="42" t="str">
        <f>IF(T33="","",VLOOKUP(T33,個人種目登録!$AM$9:$AP$108,4,FALSE))</f>
        <v/>
      </c>
    </row>
    <row r="34" spans="2:40" ht="18.75" customHeight="1" x14ac:dyDescent="0.2">
      <c r="B34" s="128"/>
      <c r="C34" s="119"/>
      <c r="D34" s="53" t="s">
        <v>141</v>
      </c>
      <c r="E34" s="53" t="s">
        <v>141</v>
      </c>
      <c r="F34" s="112"/>
      <c r="G34" s="117"/>
      <c r="H34" s="112"/>
      <c r="I34" s="112"/>
      <c r="J34" s="117"/>
      <c r="K34" s="112"/>
      <c r="L34" s="112"/>
      <c r="M34" s="47" t="str">
        <f>IF(M33="","",VLOOKUP(M33,個人種目登録!$AM:$AR,6,FALSE))</f>
        <v/>
      </c>
      <c r="N34" s="47" t="str">
        <f>IF(N33="","",VLOOKUP(N33,個人種目登録!$AM:$AR,6,FALSE))</f>
        <v/>
      </c>
      <c r="O34" s="47" t="str">
        <f>IF(O33="","",VLOOKUP(O33,個人種目登録!$AM:$AR,6,FALSE))</f>
        <v/>
      </c>
      <c r="P34" s="47" t="str">
        <f>IF(P33="","",VLOOKUP(P33,個人種目登録!$AM:$AR,6,FALSE))</f>
        <v/>
      </c>
      <c r="Q34" s="47" t="str">
        <f>IF(Q33="","",VLOOKUP(Q33,個人種目登録!$AM:$AR,6,FALSE))</f>
        <v/>
      </c>
      <c r="R34" s="47" t="str">
        <f>IF(R33="","",VLOOKUP(R33,個人種目登録!$AM:$AR,6,FALSE))</f>
        <v/>
      </c>
      <c r="S34" s="47" t="str">
        <f>IF(S33="","",VLOOKUP(S33,個人種目登録!$AM:$AR,6,FALSE))</f>
        <v/>
      </c>
      <c r="T34" s="47" t="str">
        <f>IF(T33="","",VLOOKUP(T33,個人種目登録!$AM:$AR,6,FALSE))</f>
        <v/>
      </c>
      <c r="U34" s="48"/>
      <c r="V34" s="42" t="str">
        <f t="shared" si="7"/>
        <v>×</v>
      </c>
      <c r="Y34" s="42" t="str">
        <f>IF(E33="","",個人種目登録!$AN$7&amp;リレー登録!C34)</f>
        <v/>
      </c>
      <c r="Z34" s="42" t="str">
        <f t="shared" si="4"/>
        <v/>
      </c>
      <c r="AA34" s="42" t="str">
        <f>IF(Y34="","",個人種目登録!$AN$6)</f>
        <v/>
      </c>
      <c r="AB34" s="42" t="str">
        <f t="shared" si="5"/>
        <v>×</v>
      </c>
      <c r="AD34" s="42" t="str">
        <f t="shared" si="6"/>
        <v/>
      </c>
      <c r="AG34" s="42" t="str">
        <f>IF(M34="","",VLOOKUP(M34,個人種目登録!$AM$9:$AP$108,4,FALSE))</f>
        <v/>
      </c>
      <c r="AH34" s="42" t="str">
        <f>IF(N34="","",VLOOKUP(N34,個人種目登録!$AM$9:$AP$108,4,FALSE))</f>
        <v/>
      </c>
      <c r="AI34" s="42" t="str">
        <f>IF(O34="","",VLOOKUP(O34,個人種目登録!$AM$9:$AP$108,4,FALSE))</f>
        <v/>
      </c>
      <c r="AJ34" s="42" t="str">
        <f>IF(P34="","",VLOOKUP(P34,個人種目登録!$AM$9:$AP$108,4,FALSE))</f>
        <v/>
      </c>
      <c r="AK34" s="42" t="str">
        <f>IF(Q34="","",VLOOKUP(Q34,個人種目登録!$AM$9:$AP$108,4,FALSE))</f>
        <v/>
      </c>
      <c r="AL34" s="42" t="str">
        <f>IF(R34="","",VLOOKUP(R34,個人種目登録!$AM$9:$AP$108,4,FALSE))</f>
        <v/>
      </c>
      <c r="AM34" s="42" t="str">
        <f>IF(S34="","",VLOOKUP(S34,個人種目登録!$AM$9:$AP$108,4,FALSE))</f>
        <v/>
      </c>
      <c r="AN34" s="42" t="str">
        <f>IF(T34="","",VLOOKUP(T34,個人種目登録!$AM$9:$AP$108,4,FALSE))</f>
        <v/>
      </c>
    </row>
    <row r="35" spans="2:40" ht="18.75" customHeight="1" x14ac:dyDescent="0.2">
      <c r="B35" s="128"/>
      <c r="C35" s="119">
        <v>5</v>
      </c>
      <c r="D35" s="53" t="s">
        <v>153</v>
      </c>
      <c r="E35" s="53" t="str">
        <f>IF(M35="","",CONCATENATE(個人種目登録!$D$4,リレー登録!U35))</f>
        <v/>
      </c>
      <c r="F35" s="112">
        <v>0</v>
      </c>
      <c r="G35" s="117" t="s">
        <v>48</v>
      </c>
      <c r="H35" s="112">
        <v>0</v>
      </c>
      <c r="I35" s="112">
        <v>0</v>
      </c>
      <c r="J35" s="117" t="s">
        <v>49</v>
      </c>
      <c r="K35" s="112"/>
      <c r="L35" s="112"/>
      <c r="M35" s="35"/>
      <c r="N35" s="35"/>
      <c r="O35" s="35"/>
      <c r="P35" s="35"/>
      <c r="Q35" s="35"/>
      <c r="R35" s="35"/>
      <c r="S35" s="35"/>
      <c r="T35" s="35"/>
      <c r="U35" s="46" t="s">
        <v>231</v>
      </c>
      <c r="V35" s="42" t="str">
        <f t="shared" si="7"/>
        <v/>
      </c>
      <c r="Y35" s="42" t="str">
        <f>IF(E35="","",個人種目登録!$AN$7&amp;リレー登録!C35)</f>
        <v/>
      </c>
      <c r="Z35" s="42" t="str">
        <f t="shared" si="4"/>
        <v/>
      </c>
      <c r="AA35" s="42" t="str">
        <f>IF(Y35="","",個人種目登録!$AN$6)</f>
        <v/>
      </c>
      <c r="AB35" s="42" t="str">
        <f t="shared" si="5"/>
        <v/>
      </c>
      <c r="AD35" s="42" t="str">
        <f t="shared" si="6"/>
        <v/>
      </c>
      <c r="AG35" s="42" t="str">
        <f>IF(M35="","",VLOOKUP(M35,個人種目登録!$AM$9:$AP$108,4,FALSE))</f>
        <v/>
      </c>
      <c r="AH35" s="42" t="str">
        <f>IF(N35="","",VLOOKUP(N35,個人種目登録!$AM$9:$AP$108,4,FALSE))</f>
        <v/>
      </c>
      <c r="AI35" s="42" t="str">
        <f>IF(O35="","",VLOOKUP(O35,個人種目登録!$AM$9:$AP$108,4,FALSE))</f>
        <v/>
      </c>
      <c r="AJ35" s="42" t="str">
        <f>IF(P35="","",VLOOKUP(P35,個人種目登録!$AM$9:$AP$108,4,FALSE))</f>
        <v/>
      </c>
      <c r="AK35" s="42" t="str">
        <f>IF(Q35="","",VLOOKUP(Q35,個人種目登録!$AM$9:$AP$108,4,FALSE))</f>
        <v/>
      </c>
      <c r="AL35" s="42" t="str">
        <f>IF(R35="","",VLOOKUP(R35,個人種目登録!$AM$9:$AP$108,4,FALSE))</f>
        <v/>
      </c>
      <c r="AM35" s="42" t="str">
        <f>IF(S35="","",VLOOKUP(S35,個人種目登録!$AM$9:$AP$108,4,FALSE))</f>
        <v/>
      </c>
      <c r="AN35" s="42" t="str">
        <f>IF(T35="","",VLOOKUP(T35,個人種目登録!$AM$9:$AP$108,4,FALSE))</f>
        <v/>
      </c>
    </row>
    <row r="36" spans="2:40" ht="18.75" customHeight="1" x14ac:dyDescent="0.2">
      <c r="B36" s="128"/>
      <c r="C36" s="119"/>
      <c r="D36" s="53" t="s">
        <v>141</v>
      </c>
      <c r="E36" s="53" t="s">
        <v>141</v>
      </c>
      <c r="F36" s="112"/>
      <c r="G36" s="117"/>
      <c r="H36" s="112"/>
      <c r="I36" s="112"/>
      <c r="J36" s="117"/>
      <c r="K36" s="112"/>
      <c r="L36" s="112"/>
      <c r="M36" s="47" t="str">
        <f>IF(M35="","",VLOOKUP(M35,個人種目登録!$AM:$AR,6,FALSE))</f>
        <v/>
      </c>
      <c r="N36" s="47" t="str">
        <f>IF(N35="","",VLOOKUP(N35,個人種目登録!$AM:$AR,6,FALSE))</f>
        <v/>
      </c>
      <c r="O36" s="47" t="str">
        <f>IF(O35="","",VLOOKUP(O35,個人種目登録!$AM:$AR,6,FALSE))</f>
        <v/>
      </c>
      <c r="P36" s="47" t="str">
        <f>IF(P35="","",VLOOKUP(P35,個人種目登録!$AM:$AR,6,FALSE))</f>
        <v/>
      </c>
      <c r="Q36" s="47" t="str">
        <f>IF(Q35="","",VLOOKUP(Q35,個人種目登録!$AM:$AR,6,FALSE))</f>
        <v/>
      </c>
      <c r="R36" s="47" t="str">
        <f>IF(R35="","",VLOOKUP(R35,個人種目登録!$AM:$AR,6,FALSE))</f>
        <v/>
      </c>
      <c r="S36" s="47" t="str">
        <f>IF(S35="","",VLOOKUP(S35,個人種目登録!$AM:$AR,6,FALSE))</f>
        <v/>
      </c>
      <c r="T36" s="47" t="str">
        <f>IF(T35="","",VLOOKUP(T35,個人種目登録!$AM:$AR,6,FALSE))</f>
        <v/>
      </c>
      <c r="U36" s="48"/>
      <c r="V36" s="42" t="str">
        <f t="shared" si="7"/>
        <v>×</v>
      </c>
      <c r="Y36" s="42" t="str">
        <f>IF(E35="","",個人種目登録!$AN$7&amp;リレー登録!C36)</f>
        <v/>
      </c>
      <c r="Z36" s="42" t="str">
        <f t="shared" si="4"/>
        <v/>
      </c>
      <c r="AA36" s="42" t="str">
        <f>IF(Y36="","",個人種目登録!$AN$6)</f>
        <v/>
      </c>
      <c r="AB36" s="42" t="str">
        <f t="shared" si="5"/>
        <v>×</v>
      </c>
      <c r="AD36" s="42" t="str">
        <f t="shared" si="6"/>
        <v/>
      </c>
      <c r="AG36" s="42" t="str">
        <f>IF(M36="","",VLOOKUP(M36,個人種目登録!$AM$9:$AP$108,4,FALSE))</f>
        <v/>
      </c>
      <c r="AH36" s="42" t="str">
        <f>IF(N36="","",VLOOKUP(N36,個人種目登録!$AM$9:$AP$108,4,FALSE))</f>
        <v/>
      </c>
      <c r="AI36" s="42" t="str">
        <f>IF(O36="","",VLOOKUP(O36,個人種目登録!$AM$9:$AP$108,4,FALSE))</f>
        <v/>
      </c>
      <c r="AJ36" s="42" t="str">
        <f>IF(P36="","",VLOOKUP(P36,個人種目登録!$AM$9:$AP$108,4,FALSE))</f>
        <v/>
      </c>
      <c r="AK36" s="42" t="str">
        <f>IF(Q36="","",VLOOKUP(Q36,個人種目登録!$AM$9:$AP$108,4,FALSE))</f>
        <v/>
      </c>
      <c r="AL36" s="42" t="str">
        <f>IF(R36="","",VLOOKUP(R36,個人種目登録!$AM$9:$AP$108,4,FALSE))</f>
        <v/>
      </c>
      <c r="AM36" s="42" t="str">
        <f>IF(S36="","",VLOOKUP(S36,個人種目登録!$AM$9:$AP$108,4,FALSE))</f>
        <v/>
      </c>
      <c r="AN36" s="42" t="str">
        <f>IF(T36="","",VLOOKUP(T36,個人種目登録!$AM$9:$AP$108,4,FALSE))</f>
        <v/>
      </c>
    </row>
    <row r="37" spans="2:40" ht="18.75" customHeight="1" x14ac:dyDescent="0.2">
      <c r="B37" s="127" t="s">
        <v>157</v>
      </c>
      <c r="C37" s="119">
        <v>1</v>
      </c>
      <c r="D37" s="54" t="s">
        <v>153</v>
      </c>
      <c r="E37" s="54" t="str">
        <f>IF(M37="","",CONCATENATE(個人種目登録!$D$4,リレー登録!U37))</f>
        <v/>
      </c>
      <c r="F37" s="112">
        <v>0</v>
      </c>
      <c r="G37" s="117" t="s">
        <v>48</v>
      </c>
      <c r="H37" s="112">
        <v>0</v>
      </c>
      <c r="I37" s="112">
        <v>0</v>
      </c>
      <c r="J37" s="117" t="s">
        <v>49</v>
      </c>
      <c r="K37" s="112"/>
      <c r="L37" s="112"/>
      <c r="M37" s="35"/>
      <c r="N37" s="35"/>
      <c r="O37" s="35"/>
      <c r="P37" s="35"/>
      <c r="Q37" s="35"/>
      <c r="R37" s="35"/>
      <c r="S37" s="35"/>
      <c r="T37" s="35"/>
      <c r="U37" s="46" t="s">
        <v>227</v>
      </c>
      <c r="V37" s="42" t="str">
        <f t="shared" si="7"/>
        <v/>
      </c>
      <c r="Y37" s="42" t="str">
        <f>IF(E37="","",個人種目登録!$AN$7&amp;リレー登録!C37)</f>
        <v/>
      </c>
      <c r="Z37" s="42" t="str">
        <f t="shared" si="4"/>
        <v/>
      </c>
      <c r="AA37" s="42" t="str">
        <f>IF(Y37="","",個人種目登録!$AN$6)</f>
        <v/>
      </c>
      <c r="AB37" s="42" t="str">
        <f t="shared" si="5"/>
        <v/>
      </c>
      <c r="AD37" s="42" t="str">
        <f t="shared" si="6"/>
        <v/>
      </c>
      <c r="AG37" s="42" t="str">
        <f>IF(M37="","",VLOOKUP(M37,個人種目登録!$AM$9:$AP$108,4,FALSE))</f>
        <v/>
      </c>
      <c r="AH37" s="42" t="str">
        <f>IF(N37="","",VLOOKUP(N37,個人種目登録!$AM$9:$AP$108,4,FALSE))</f>
        <v/>
      </c>
      <c r="AI37" s="42" t="str">
        <f>IF(O37="","",VLOOKUP(O37,個人種目登録!$AM$9:$AP$108,4,FALSE))</f>
        <v/>
      </c>
      <c r="AJ37" s="42" t="str">
        <f>IF(P37="","",VLOOKUP(P37,個人種目登録!$AM$9:$AP$108,4,FALSE))</f>
        <v/>
      </c>
      <c r="AK37" s="42" t="str">
        <f>IF(Q37="","",VLOOKUP(Q37,個人種目登録!$AM$9:$AP$108,4,FALSE))</f>
        <v/>
      </c>
      <c r="AL37" s="42" t="str">
        <f>IF(R37="","",VLOOKUP(R37,個人種目登録!$AM$9:$AP$108,4,FALSE))</f>
        <v/>
      </c>
      <c r="AM37" s="42" t="str">
        <f>IF(S37="","",VLOOKUP(S37,個人種目登録!$AM$9:$AP$108,4,FALSE))</f>
        <v/>
      </c>
      <c r="AN37" s="42" t="str">
        <f>IF(T37="","",VLOOKUP(T37,個人種目登録!$AM$9:$AP$108,4,FALSE))</f>
        <v/>
      </c>
    </row>
    <row r="38" spans="2:40" ht="18.75" customHeight="1" x14ac:dyDescent="0.2">
      <c r="B38" s="128"/>
      <c r="C38" s="119"/>
      <c r="D38" s="54" t="s">
        <v>141</v>
      </c>
      <c r="E38" s="54" t="s">
        <v>141</v>
      </c>
      <c r="F38" s="112"/>
      <c r="G38" s="117"/>
      <c r="H38" s="112"/>
      <c r="I38" s="112"/>
      <c r="J38" s="117"/>
      <c r="K38" s="112"/>
      <c r="L38" s="112"/>
      <c r="M38" s="47" t="str">
        <f>IF(M37="","",VLOOKUP(M37,個人種目登録!$AM:$AR,6,FALSE))</f>
        <v/>
      </c>
      <c r="N38" s="47" t="str">
        <f>IF(N37="","",VLOOKUP(N37,個人種目登録!$AM:$AR,6,FALSE))</f>
        <v/>
      </c>
      <c r="O38" s="47" t="str">
        <f>IF(O37="","",VLOOKUP(O37,個人種目登録!$AM:$AR,6,FALSE))</f>
        <v/>
      </c>
      <c r="P38" s="47" t="str">
        <f>IF(P37="","",VLOOKUP(P37,個人種目登録!$AM:$AR,6,FALSE))</f>
        <v/>
      </c>
      <c r="Q38" s="47" t="str">
        <f>IF(Q37="","",VLOOKUP(Q37,個人種目登録!$AM:$AR,6,FALSE))</f>
        <v/>
      </c>
      <c r="R38" s="47" t="str">
        <f>IF(R37="","",VLOOKUP(R37,個人種目登録!$AM:$AR,6,FALSE))</f>
        <v/>
      </c>
      <c r="S38" s="47" t="str">
        <f>IF(S37="","",VLOOKUP(S37,個人種目登録!$AM:$AR,6,FALSE))</f>
        <v/>
      </c>
      <c r="T38" s="47" t="str">
        <f>IF(T37="","",VLOOKUP(T37,個人種目登録!$AM:$AR,6,FALSE))</f>
        <v/>
      </c>
      <c r="U38" s="48"/>
      <c r="V38" s="42" t="str">
        <f t="shared" si="7"/>
        <v>×</v>
      </c>
      <c r="Y38" s="42" t="str">
        <f>IF(E37="","",個人種目登録!$AN$7&amp;リレー登録!C38)</f>
        <v/>
      </c>
      <c r="Z38" s="42" t="str">
        <f t="shared" si="4"/>
        <v/>
      </c>
      <c r="AA38" s="42" t="str">
        <f>IF(Y38="","",個人種目登録!$AN$6)</f>
        <v/>
      </c>
      <c r="AB38" s="42" t="str">
        <f t="shared" si="5"/>
        <v>×</v>
      </c>
      <c r="AD38" s="42" t="str">
        <f t="shared" si="6"/>
        <v/>
      </c>
      <c r="AG38" s="42" t="str">
        <f>IF(M38="","",VLOOKUP(M38,個人種目登録!$AM$9:$AP$108,4,FALSE))</f>
        <v/>
      </c>
      <c r="AH38" s="42" t="str">
        <f>IF(N38="","",VLOOKUP(N38,個人種目登録!$AM$9:$AP$108,4,FALSE))</f>
        <v/>
      </c>
      <c r="AI38" s="42" t="str">
        <f>IF(O38="","",VLOOKUP(O38,個人種目登録!$AM$9:$AP$108,4,FALSE))</f>
        <v/>
      </c>
      <c r="AJ38" s="42" t="str">
        <f>IF(P38="","",VLOOKUP(P38,個人種目登録!$AM$9:$AP$108,4,FALSE))</f>
        <v/>
      </c>
      <c r="AK38" s="42" t="str">
        <f>IF(Q38="","",VLOOKUP(Q38,個人種目登録!$AM$9:$AP$108,4,FALSE))</f>
        <v/>
      </c>
      <c r="AL38" s="42" t="str">
        <f>IF(R38="","",VLOOKUP(R38,個人種目登録!$AM$9:$AP$108,4,FALSE))</f>
        <v/>
      </c>
      <c r="AM38" s="42" t="str">
        <f>IF(S38="","",VLOOKUP(S38,個人種目登録!$AM$9:$AP$108,4,FALSE))</f>
        <v/>
      </c>
      <c r="AN38" s="42" t="str">
        <f>IF(T38="","",VLOOKUP(T38,個人種目登録!$AM$9:$AP$108,4,FALSE))</f>
        <v/>
      </c>
    </row>
    <row r="39" spans="2:40" ht="18.75" customHeight="1" x14ac:dyDescent="0.2">
      <c r="B39" s="128"/>
      <c r="C39" s="119">
        <v>2</v>
      </c>
      <c r="D39" s="54" t="s">
        <v>153</v>
      </c>
      <c r="E39" s="54" t="str">
        <f>IF(M39="","",CONCATENATE(個人種目登録!$D$4,リレー登録!U39))</f>
        <v/>
      </c>
      <c r="F39" s="112">
        <v>0</v>
      </c>
      <c r="G39" s="117" t="s">
        <v>48</v>
      </c>
      <c r="H39" s="112">
        <v>0</v>
      </c>
      <c r="I39" s="112">
        <v>0</v>
      </c>
      <c r="J39" s="117" t="s">
        <v>49</v>
      </c>
      <c r="K39" s="112"/>
      <c r="L39" s="112"/>
      <c r="M39" s="35"/>
      <c r="N39" s="35"/>
      <c r="O39" s="35"/>
      <c r="P39" s="35"/>
      <c r="Q39" s="35"/>
      <c r="R39" s="35"/>
      <c r="S39" s="35"/>
      <c r="T39" s="35"/>
      <c r="U39" s="46" t="s">
        <v>228</v>
      </c>
      <c r="V39" s="42" t="str">
        <f t="shared" si="7"/>
        <v/>
      </c>
      <c r="Y39" s="42" t="str">
        <f>IF(E39="","",個人種目登録!$AN$7&amp;リレー登録!C39)</f>
        <v/>
      </c>
      <c r="Z39" s="42" t="str">
        <f t="shared" si="4"/>
        <v/>
      </c>
      <c r="AA39" s="42" t="str">
        <f>IF(Y39="","",個人種目登録!$AN$6)</f>
        <v/>
      </c>
      <c r="AB39" s="42" t="str">
        <f t="shared" si="5"/>
        <v/>
      </c>
      <c r="AD39" s="42" t="str">
        <f t="shared" si="6"/>
        <v/>
      </c>
      <c r="AG39" s="42" t="str">
        <f>IF(M39="","",VLOOKUP(M39,個人種目登録!$AM$9:$AP$108,4,FALSE))</f>
        <v/>
      </c>
      <c r="AH39" s="42" t="str">
        <f>IF(N39="","",VLOOKUP(N39,個人種目登録!$AM$9:$AP$108,4,FALSE))</f>
        <v/>
      </c>
      <c r="AI39" s="42" t="str">
        <f>IF(O39="","",VLOOKUP(O39,個人種目登録!$AM$9:$AP$108,4,FALSE))</f>
        <v/>
      </c>
      <c r="AJ39" s="42" t="str">
        <f>IF(P39="","",VLOOKUP(P39,個人種目登録!$AM$9:$AP$108,4,FALSE))</f>
        <v/>
      </c>
      <c r="AK39" s="42" t="str">
        <f>IF(Q39="","",VLOOKUP(Q39,個人種目登録!$AM$9:$AP$108,4,FALSE))</f>
        <v/>
      </c>
      <c r="AL39" s="42" t="str">
        <f>IF(R39="","",VLOOKUP(R39,個人種目登録!$AM$9:$AP$108,4,FALSE))</f>
        <v/>
      </c>
      <c r="AM39" s="42" t="str">
        <f>IF(S39="","",VLOOKUP(S39,個人種目登録!$AM$9:$AP$108,4,FALSE))</f>
        <v/>
      </c>
      <c r="AN39" s="42" t="str">
        <f>IF(T39="","",VLOOKUP(T39,個人種目登録!$AM$9:$AP$108,4,FALSE))</f>
        <v/>
      </c>
    </row>
    <row r="40" spans="2:40" ht="18.75" customHeight="1" x14ac:dyDescent="0.2">
      <c r="B40" s="128"/>
      <c r="C40" s="119"/>
      <c r="D40" s="54" t="s">
        <v>141</v>
      </c>
      <c r="E40" s="54" t="s">
        <v>141</v>
      </c>
      <c r="F40" s="112"/>
      <c r="G40" s="117"/>
      <c r="H40" s="112"/>
      <c r="I40" s="112"/>
      <c r="J40" s="117"/>
      <c r="K40" s="112"/>
      <c r="L40" s="112"/>
      <c r="M40" s="47" t="str">
        <f>IF(M39="","",VLOOKUP(M39,個人種目登録!$AM:$AR,6,FALSE))</f>
        <v/>
      </c>
      <c r="N40" s="47" t="str">
        <f>IF(N39="","",VLOOKUP(N39,個人種目登録!$AM:$AR,6,FALSE))</f>
        <v/>
      </c>
      <c r="O40" s="47" t="str">
        <f>IF(O39="","",VLOOKUP(O39,個人種目登録!$AM:$AR,6,FALSE))</f>
        <v/>
      </c>
      <c r="P40" s="47" t="str">
        <f>IF(P39="","",VLOOKUP(P39,個人種目登録!$AM:$AR,6,FALSE))</f>
        <v/>
      </c>
      <c r="Q40" s="47" t="str">
        <f>IF(Q39="","",VLOOKUP(Q39,個人種目登録!$AM:$AR,6,FALSE))</f>
        <v/>
      </c>
      <c r="R40" s="47" t="str">
        <f>IF(R39="","",VLOOKUP(R39,個人種目登録!$AM:$AR,6,FALSE))</f>
        <v/>
      </c>
      <c r="S40" s="47" t="str">
        <f>IF(S39="","",VLOOKUP(S39,個人種目登録!$AM:$AR,6,FALSE))</f>
        <v/>
      </c>
      <c r="T40" s="47" t="str">
        <f>IF(T39="","",VLOOKUP(T39,個人種目登録!$AM:$AR,6,FALSE))</f>
        <v/>
      </c>
      <c r="U40" s="48"/>
      <c r="V40" s="42" t="str">
        <f t="shared" si="7"/>
        <v>×</v>
      </c>
      <c r="Y40" s="42" t="str">
        <f>IF(E39="","",個人種目登録!$AN$7&amp;リレー登録!C40)</f>
        <v/>
      </c>
      <c r="Z40" s="42" t="str">
        <f t="shared" si="4"/>
        <v/>
      </c>
      <c r="AA40" s="42" t="str">
        <f>IF(Y40="","",個人種目登録!$AN$6)</f>
        <v/>
      </c>
      <c r="AB40" s="42" t="str">
        <f t="shared" si="5"/>
        <v>×</v>
      </c>
      <c r="AD40" s="42" t="str">
        <f t="shared" si="6"/>
        <v/>
      </c>
      <c r="AG40" s="42" t="str">
        <f>IF(M40="","",VLOOKUP(M40,個人種目登録!$AM$9:$AP$108,4,FALSE))</f>
        <v/>
      </c>
      <c r="AH40" s="42" t="str">
        <f>IF(N40="","",VLOOKUP(N40,個人種目登録!$AM$9:$AP$108,4,FALSE))</f>
        <v/>
      </c>
      <c r="AI40" s="42" t="str">
        <f>IF(O40="","",VLOOKUP(O40,個人種目登録!$AM$9:$AP$108,4,FALSE))</f>
        <v/>
      </c>
      <c r="AJ40" s="42" t="str">
        <f>IF(P40="","",VLOOKUP(P40,個人種目登録!$AM$9:$AP$108,4,FALSE))</f>
        <v/>
      </c>
      <c r="AK40" s="42" t="str">
        <f>IF(Q40="","",VLOOKUP(Q40,個人種目登録!$AM$9:$AP$108,4,FALSE))</f>
        <v/>
      </c>
      <c r="AL40" s="42" t="str">
        <f>IF(R40="","",VLOOKUP(R40,個人種目登録!$AM$9:$AP$108,4,FALSE))</f>
        <v/>
      </c>
      <c r="AM40" s="42" t="str">
        <f>IF(S40="","",VLOOKUP(S40,個人種目登録!$AM$9:$AP$108,4,FALSE))</f>
        <v/>
      </c>
      <c r="AN40" s="42" t="str">
        <f>IF(T40="","",VLOOKUP(T40,個人種目登録!$AM$9:$AP$108,4,FALSE))</f>
        <v/>
      </c>
    </row>
    <row r="41" spans="2:40" ht="18.75" customHeight="1" x14ac:dyDescent="0.2">
      <c r="B41" s="128"/>
      <c r="C41" s="119">
        <v>3</v>
      </c>
      <c r="D41" s="54" t="s">
        <v>153</v>
      </c>
      <c r="E41" s="54" t="str">
        <f>IF(M41="","",CONCATENATE(個人種目登録!$D$4,リレー登録!U41))</f>
        <v/>
      </c>
      <c r="F41" s="112">
        <v>0</v>
      </c>
      <c r="G41" s="117" t="s">
        <v>48</v>
      </c>
      <c r="H41" s="112">
        <v>0</v>
      </c>
      <c r="I41" s="112">
        <v>0</v>
      </c>
      <c r="J41" s="117" t="s">
        <v>49</v>
      </c>
      <c r="K41" s="112"/>
      <c r="L41" s="112"/>
      <c r="M41" s="35"/>
      <c r="N41" s="35"/>
      <c r="O41" s="35"/>
      <c r="P41" s="35"/>
      <c r="Q41" s="35"/>
      <c r="R41" s="35"/>
      <c r="S41" s="35"/>
      <c r="T41" s="35"/>
      <c r="U41" s="46" t="s">
        <v>229</v>
      </c>
      <c r="V41" s="42" t="str">
        <f t="shared" si="7"/>
        <v/>
      </c>
      <c r="Y41" s="42" t="str">
        <f>IF(E41="","",個人種目登録!$AN$7&amp;リレー登録!C41)</f>
        <v/>
      </c>
      <c r="Z41" s="42" t="str">
        <f t="shared" si="4"/>
        <v/>
      </c>
      <c r="AA41" s="42" t="str">
        <f>IF(Y41="","",個人種目登録!$AN$6)</f>
        <v/>
      </c>
      <c r="AB41" s="42" t="str">
        <f t="shared" si="5"/>
        <v/>
      </c>
      <c r="AD41" s="42" t="str">
        <f t="shared" si="6"/>
        <v/>
      </c>
      <c r="AG41" s="42" t="str">
        <f>IF(M41="","",VLOOKUP(M41,個人種目登録!$AM$9:$AP$108,4,FALSE))</f>
        <v/>
      </c>
      <c r="AH41" s="42" t="str">
        <f>IF(N41="","",VLOOKUP(N41,個人種目登録!$AM$9:$AP$108,4,FALSE))</f>
        <v/>
      </c>
      <c r="AI41" s="42" t="str">
        <f>IF(O41="","",VLOOKUP(O41,個人種目登録!$AM$9:$AP$108,4,FALSE))</f>
        <v/>
      </c>
      <c r="AJ41" s="42" t="str">
        <f>IF(P41="","",VLOOKUP(P41,個人種目登録!$AM$9:$AP$108,4,FALSE))</f>
        <v/>
      </c>
      <c r="AK41" s="42" t="str">
        <f>IF(Q41="","",VLOOKUP(Q41,個人種目登録!$AM$9:$AP$108,4,FALSE))</f>
        <v/>
      </c>
      <c r="AL41" s="42" t="str">
        <f>IF(R41="","",VLOOKUP(R41,個人種目登録!$AM$9:$AP$108,4,FALSE))</f>
        <v/>
      </c>
      <c r="AM41" s="42" t="str">
        <f>IF(S41="","",VLOOKUP(S41,個人種目登録!$AM$9:$AP$108,4,FALSE))</f>
        <v/>
      </c>
      <c r="AN41" s="42" t="str">
        <f>IF(T41="","",VLOOKUP(T41,個人種目登録!$AM$9:$AP$108,4,FALSE))</f>
        <v/>
      </c>
    </row>
    <row r="42" spans="2:40" ht="18.75" customHeight="1" x14ac:dyDescent="0.2">
      <c r="B42" s="128"/>
      <c r="C42" s="119"/>
      <c r="D42" s="54" t="s">
        <v>141</v>
      </c>
      <c r="E42" s="54" t="s">
        <v>141</v>
      </c>
      <c r="F42" s="112"/>
      <c r="G42" s="117"/>
      <c r="H42" s="112"/>
      <c r="I42" s="112"/>
      <c r="J42" s="117"/>
      <c r="K42" s="112"/>
      <c r="L42" s="112"/>
      <c r="M42" s="47" t="str">
        <f>IF(M41="","",VLOOKUP(M41,個人種目登録!$AM:$AR,6,FALSE))</f>
        <v/>
      </c>
      <c r="N42" s="47" t="str">
        <f>IF(N41="","",VLOOKUP(N41,個人種目登録!$AM:$AR,6,FALSE))</f>
        <v/>
      </c>
      <c r="O42" s="47" t="str">
        <f>IF(O41="","",VLOOKUP(O41,個人種目登録!$AM:$AR,6,FALSE))</f>
        <v/>
      </c>
      <c r="P42" s="47" t="str">
        <f>IF(P41="","",VLOOKUP(P41,個人種目登録!$AM:$AR,6,FALSE))</f>
        <v/>
      </c>
      <c r="Q42" s="47" t="str">
        <f>IF(Q41="","",VLOOKUP(Q41,個人種目登録!$AM:$AR,6,FALSE))</f>
        <v/>
      </c>
      <c r="R42" s="47" t="str">
        <f>IF(R41="","",VLOOKUP(R41,個人種目登録!$AM:$AR,6,FALSE))</f>
        <v/>
      </c>
      <c r="S42" s="47" t="str">
        <f>IF(S41="","",VLOOKUP(S41,個人種目登録!$AM:$AR,6,FALSE))</f>
        <v/>
      </c>
      <c r="T42" s="47" t="str">
        <f>IF(T41="","",VLOOKUP(T41,個人種目登録!$AM:$AR,6,FALSE))</f>
        <v/>
      </c>
      <c r="U42" s="48"/>
      <c r="V42" s="42" t="str">
        <f t="shared" si="7"/>
        <v>×</v>
      </c>
      <c r="Y42" s="42" t="str">
        <f>IF(E41="","",個人種目登録!$AN$7&amp;リレー登録!C42)</f>
        <v/>
      </c>
      <c r="Z42" s="42" t="str">
        <f t="shared" si="4"/>
        <v/>
      </c>
      <c r="AA42" s="42" t="str">
        <f>IF(Y42="","",個人種目登録!$AN$6)</f>
        <v/>
      </c>
      <c r="AB42" s="42" t="str">
        <f t="shared" si="5"/>
        <v>×</v>
      </c>
      <c r="AD42" s="42" t="str">
        <f t="shared" si="6"/>
        <v/>
      </c>
      <c r="AG42" s="42" t="str">
        <f>IF(M42="","",VLOOKUP(M42,個人種目登録!$AM$9:$AP$108,4,FALSE))</f>
        <v/>
      </c>
      <c r="AH42" s="42" t="str">
        <f>IF(N42="","",VLOOKUP(N42,個人種目登録!$AM$9:$AP$108,4,FALSE))</f>
        <v/>
      </c>
      <c r="AI42" s="42" t="str">
        <f>IF(O42="","",VLOOKUP(O42,個人種目登録!$AM$9:$AP$108,4,FALSE))</f>
        <v/>
      </c>
      <c r="AJ42" s="42" t="str">
        <f>IF(P42="","",VLOOKUP(P42,個人種目登録!$AM$9:$AP$108,4,FALSE))</f>
        <v/>
      </c>
      <c r="AK42" s="42" t="str">
        <f>IF(Q42="","",VLOOKUP(Q42,個人種目登録!$AM$9:$AP$108,4,FALSE))</f>
        <v/>
      </c>
      <c r="AL42" s="42" t="str">
        <f>IF(R42="","",VLOOKUP(R42,個人種目登録!$AM$9:$AP$108,4,FALSE))</f>
        <v/>
      </c>
      <c r="AM42" s="42" t="str">
        <f>IF(S42="","",VLOOKUP(S42,個人種目登録!$AM$9:$AP$108,4,FALSE))</f>
        <v/>
      </c>
      <c r="AN42" s="42" t="str">
        <f>IF(T42="","",VLOOKUP(T42,個人種目登録!$AM$9:$AP$108,4,FALSE))</f>
        <v/>
      </c>
    </row>
    <row r="43" spans="2:40" ht="18.75" customHeight="1" x14ac:dyDescent="0.2">
      <c r="B43" s="128"/>
      <c r="C43" s="119">
        <v>4</v>
      </c>
      <c r="D43" s="54" t="s">
        <v>153</v>
      </c>
      <c r="E43" s="54" t="str">
        <f>IF(M43="","",CONCATENATE(個人種目登録!$D$4,リレー登録!U43))</f>
        <v/>
      </c>
      <c r="F43" s="112">
        <v>0</v>
      </c>
      <c r="G43" s="117" t="s">
        <v>48</v>
      </c>
      <c r="H43" s="112">
        <v>0</v>
      </c>
      <c r="I43" s="112">
        <v>0</v>
      </c>
      <c r="J43" s="117" t="s">
        <v>49</v>
      </c>
      <c r="K43" s="112"/>
      <c r="L43" s="112"/>
      <c r="M43" s="35"/>
      <c r="N43" s="35"/>
      <c r="O43" s="35"/>
      <c r="P43" s="35"/>
      <c r="Q43" s="35"/>
      <c r="R43" s="35"/>
      <c r="S43" s="35"/>
      <c r="T43" s="35"/>
      <c r="U43" s="46" t="s">
        <v>230</v>
      </c>
      <c r="V43" s="42" t="str">
        <f t="shared" si="7"/>
        <v/>
      </c>
      <c r="Y43" s="42" t="str">
        <f>IF(E43="","",個人種目登録!$AN$7&amp;リレー登録!C43)</f>
        <v/>
      </c>
      <c r="Z43" s="42" t="str">
        <f t="shared" si="4"/>
        <v/>
      </c>
      <c r="AA43" s="42" t="str">
        <f>IF(Y43="","",個人種目登録!$AN$6)</f>
        <v/>
      </c>
      <c r="AB43" s="42" t="str">
        <f t="shared" si="5"/>
        <v/>
      </c>
      <c r="AD43" s="42" t="str">
        <f t="shared" si="6"/>
        <v/>
      </c>
      <c r="AG43" s="42" t="str">
        <f>IF(M43="","",VLOOKUP(M43,個人種目登録!$AM$9:$AP$108,4,FALSE))</f>
        <v/>
      </c>
      <c r="AH43" s="42" t="str">
        <f>IF(N43="","",VLOOKUP(N43,個人種目登録!$AM$9:$AP$108,4,FALSE))</f>
        <v/>
      </c>
      <c r="AI43" s="42" t="str">
        <f>IF(O43="","",VLOOKUP(O43,個人種目登録!$AM$9:$AP$108,4,FALSE))</f>
        <v/>
      </c>
      <c r="AJ43" s="42" t="str">
        <f>IF(P43="","",VLOOKUP(P43,個人種目登録!$AM$9:$AP$108,4,FALSE))</f>
        <v/>
      </c>
      <c r="AK43" s="42" t="str">
        <f>IF(Q43="","",VLOOKUP(Q43,個人種目登録!$AM$9:$AP$108,4,FALSE))</f>
        <v/>
      </c>
      <c r="AL43" s="42" t="str">
        <f>IF(R43="","",VLOOKUP(R43,個人種目登録!$AM$9:$AP$108,4,FALSE))</f>
        <v/>
      </c>
      <c r="AM43" s="42" t="str">
        <f>IF(S43="","",VLOOKUP(S43,個人種目登録!$AM$9:$AP$108,4,FALSE))</f>
        <v/>
      </c>
      <c r="AN43" s="42" t="str">
        <f>IF(T43="","",VLOOKUP(T43,個人種目登録!$AM$9:$AP$108,4,FALSE))</f>
        <v/>
      </c>
    </row>
    <row r="44" spans="2:40" ht="18.75" customHeight="1" x14ac:dyDescent="0.2">
      <c r="B44" s="128"/>
      <c r="C44" s="119"/>
      <c r="D44" s="54" t="s">
        <v>141</v>
      </c>
      <c r="E44" s="54" t="s">
        <v>141</v>
      </c>
      <c r="F44" s="112"/>
      <c r="G44" s="117"/>
      <c r="H44" s="112"/>
      <c r="I44" s="112"/>
      <c r="J44" s="117"/>
      <c r="K44" s="112"/>
      <c r="L44" s="112"/>
      <c r="M44" s="47" t="str">
        <f>IF(M43="","",VLOOKUP(M43,個人種目登録!$AM:$AR,6,FALSE))</f>
        <v/>
      </c>
      <c r="N44" s="47" t="str">
        <f>IF(N43="","",VLOOKUP(N43,個人種目登録!$AM:$AR,6,FALSE))</f>
        <v/>
      </c>
      <c r="O44" s="47" t="str">
        <f>IF(O43="","",VLOOKUP(O43,個人種目登録!$AM:$AR,6,FALSE))</f>
        <v/>
      </c>
      <c r="P44" s="47" t="str">
        <f>IF(P43="","",VLOOKUP(P43,個人種目登録!$AM:$AR,6,FALSE))</f>
        <v/>
      </c>
      <c r="Q44" s="47" t="str">
        <f>IF(Q43="","",VLOOKUP(Q43,個人種目登録!$AM:$AR,6,FALSE))</f>
        <v/>
      </c>
      <c r="R44" s="47" t="str">
        <f>IF(R43="","",VLOOKUP(R43,個人種目登録!$AM:$AR,6,FALSE))</f>
        <v/>
      </c>
      <c r="S44" s="47" t="str">
        <f>IF(S43="","",VLOOKUP(S43,個人種目登録!$AM:$AR,6,FALSE))</f>
        <v/>
      </c>
      <c r="T44" s="47" t="str">
        <f>IF(T43="","",VLOOKUP(T43,個人種目登録!$AM:$AR,6,FALSE))</f>
        <v/>
      </c>
      <c r="U44" s="48"/>
      <c r="V44" s="42" t="str">
        <f t="shared" si="7"/>
        <v>×</v>
      </c>
      <c r="Y44" s="42" t="str">
        <f>IF(E43="","",個人種目登録!$AN$7&amp;リレー登録!C44)</f>
        <v/>
      </c>
      <c r="Z44" s="42" t="str">
        <f t="shared" si="4"/>
        <v/>
      </c>
      <c r="AA44" s="42" t="str">
        <f>IF(Y44="","",個人種目登録!$AN$6)</f>
        <v/>
      </c>
      <c r="AB44" s="42" t="str">
        <f t="shared" si="5"/>
        <v>×</v>
      </c>
      <c r="AD44" s="42" t="str">
        <f t="shared" si="6"/>
        <v/>
      </c>
      <c r="AG44" s="42" t="str">
        <f>IF(M44="","",VLOOKUP(M44,個人種目登録!$AM$9:$AP$108,4,FALSE))</f>
        <v/>
      </c>
      <c r="AH44" s="42" t="str">
        <f>IF(N44="","",VLOOKUP(N44,個人種目登録!$AM$9:$AP$108,4,FALSE))</f>
        <v/>
      </c>
      <c r="AI44" s="42" t="str">
        <f>IF(O44="","",VLOOKUP(O44,個人種目登録!$AM$9:$AP$108,4,FALSE))</f>
        <v/>
      </c>
      <c r="AJ44" s="42" t="str">
        <f>IF(P44="","",VLOOKUP(P44,個人種目登録!$AM$9:$AP$108,4,FALSE))</f>
        <v/>
      </c>
      <c r="AK44" s="42" t="str">
        <f>IF(Q44="","",VLOOKUP(Q44,個人種目登録!$AM$9:$AP$108,4,FALSE))</f>
        <v/>
      </c>
      <c r="AL44" s="42" t="str">
        <f>IF(R44="","",VLOOKUP(R44,個人種目登録!$AM$9:$AP$108,4,FALSE))</f>
        <v/>
      </c>
      <c r="AM44" s="42" t="str">
        <f>IF(S44="","",VLOOKUP(S44,個人種目登録!$AM$9:$AP$108,4,FALSE))</f>
        <v/>
      </c>
      <c r="AN44" s="42" t="str">
        <f>IF(T44="","",VLOOKUP(T44,個人種目登録!$AM$9:$AP$108,4,FALSE))</f>
        <v/>
      </c>
    </row>
    <row r="45" spans="2:40" ht="18.75" customHeight="1" x14ac:dyDescent="0.2">
      <c r="B45" s="128"/>
      <c r="C45" s="119">
        <v>5</v>
      </c>
      <c r="D45" s="54" t="s">
        <v>153</v>
      </c>
      <c r="E45" s="54" t="str">
        <f>IF(M45="","",CONCATENATE(個人種目登録!$D$4,リレー登録!U45))</f>
        <v/>
      </c>
      <c r="F45" s="112">
        <v>0</v>
      </c>
      <c r="G45" s="117" t="s">
        <v>48</v>
      </c>
      <c r="H45" s="112">
        <v>0</v>
      </c>
      <c r="I45" s="112">
        <v>0</v>
      </c>
      <c r="J45" s="117" t="s">
        <v>49</v>
      </c>
      <c r="K45" s="112"/>
      <c r="L45" s="112"/>
      <c r="M45" s="35"/>
      <c r="N45" s="35"/>
      <c r="O45" s="35"/>
      <c r="P45" s="35"/>
      <c r="Q45" s="35"/>
      <c r="R45" s="35"/>
      <c r="S45" s="35"/>
      <c r="T45" s="35"/>
      <c r="U45" s="46" t="s">
        <v>231</v>
      </c>
      <c r="V45" s="42" t="str">
        <f t="shared" si="7"/>
        <v/>
      </c>
      <c r="Y45" s="42" t="str">
        <f>IF(E45="","",個人種目登録!$AN$7&amp;リレー登録!C45)</f>
        <v/>
      </c>
      <c r="Z45" s="42" t="str">
        <f t="shared" si="4"/>
        <v/>
      </c>
      <c r="AA45" s="42" t="str">
        <f>IF(Y45="","",個人種目登録!$AN$6)</f>
        <v/>
      </c>
      <c r="AB45" s="42" t="str">
        <f t="shared" si="5"/>
        <v/>
      </c>
      <c r="AD45" s="42" t="str">
        <f t="shared" si="6"/>
        <v/>
      </c>
      <c r="AG45" s="42" t="str">
        <f>IF(M45="","",VLOOKUP(M45,個人種目登録!$AM$9:$AP$108,4,FALSE))</f>
        <v/>
      </c>
      <c r="AH45" s="42" t="str">
        <f>IF(N45="","",VLOOKUP(N45,個人種目登録!$AM$9:$AP$108,4,FALSE))</f>
        <v/>
      </c>
      <c r="AI45" s="42" t="str">
        <f>IF(O45="","",VLOOKUP(O45,個人種目登録!$AM$9:$AP$108,4,FALSE))</f>
        <v/>
      </c>
      <c r="AJ45" s="42" t="str">
        <f>IF(P45="","",VLOOKUP(P45,個人種目登録!$AM$9:$AP$108,4,FALSE))</f>
        <v/>
      </c>
      <c r="AK45" s="42" t="str">
        <f>IF(Q45="","",VLOOKUP(Q45,個人種目登録!$AM$9:$AP$108,4,FALSE))</f>
        <v/>
      </c>
      <c r="AL45" s="42" t="str">
        <f>IF(R45="","",VLOOKUP(R45,個人種目登録!$AM$9:$AP$108,4,FALSE))</f>
        <v/>
      </c>
      <c r="AM45" s="42" t="str">
        <f>IF(S45="","",VLOOKUP(S45,個人種目登録!$AM$9:$AP$108,4,FALSE))</f>
        <v/>
      </c>
      <c r="AN45" s="42" t="str">
        <f>IF(T45="","",VLOOKUP(T45,個人種目登録!$AM$9:$AP$108,4,FALSE))</f>
        <v/>
      </c>
    </row>
    <row r="46" spans="2:40" ht="18.75" customHeight="1" x14ac:dyDescent="0.2">
      <c r="B46" s="129"/>
      <c r="C46" s="119"/>
      <c r="D46" s="54" t="s">
        <v>141</v>
      </c>
      <c r="E46" s="54" t="s">
        <v>141</v>
      </c>
      <c r="F46" s="112"/>
      <c r="G46" s="117"/>
      <c r="H46" s="112"/>
      <c r="I46" s="112"/>
      <c r="J46" s="117"/>
      <c r="K46" s="112"/>
      <c r="L46" s="112"/>
      <c r="M46" s="47" t="str">
        <f>IF(M45="","",VLOOKUP(M45,個人種目登録!$AM:$AR,6,FALSE))</f>
        <v/>
      </c>
      <c r="N46" s="47" t="str">
        <f>IF(N45="","",VLOOKUP(N45,個人種目登録!$AM:$AR,6,FALSE))</f>
        <v/>
      </c>
      <c r="O46" s="47" t="str">
        <f>IF(O45="","",VLOOKUP(O45,個人種目登録!$AM:$AR,6,FALSE))</f>
        <v/>
      </c>
      <c r="P46" s="47" t="str">
        <f>IF(P45="","",VLOOKUP(P45,個人種目登録!$AM:$AR,6,FALSE))</f>
        <v/>
      </c>
      <c r="Q46" s="47" t="str">
        <f>IF(Q45="","",VLOOKUP(Q45,個人種目登録!$AM:$AR,6,FALSE))</f>
        <v/>
      </c>
      <c r="R46" s="47" t="str">
        <f>IF(R45="","",VLOOKUP(R45,個人種目登録!$AM:$AR,6,FALSE))</f>
        <v/>
      </c>
      <c r="S46" s="47" t="str">
        <f>IF(S45="","",VLOOKUP(S45,個人種目登録!$AM:$AR,6,FALSE))</f>
        <v/>
      </c>
      <c r="T46" s="47" t="str">
        <f>IF(T45="","",VLOOKUP(T45,個人種目登録!$AM:$AR,6,FALSE))</f>
        <v/>
      </c>
      <c r="U46" s="48"/>
      <c r="V46" s="42" t="str">
        <f t="shared" si="7"/>
        <v>×</v>
      </c>
      <c r="Y46" s="42" t="str">
        <f>IF(E45="","",個人種目登録!$AN$7&amp;リレー登録!C46)</f>
        <v/>
      </c>
      <c r="Z46" s="42" t="str">
        <f t="shared" si="4"/>
        <v/>
      </c>
      <c r="AA46" s="42" t="str">
        <f>IF(Y46="","",個人種目登録!$AN$6)</f>
        <v/>
      </c>
      <c r="AB46" s="42" t="str">
        <f t="shared" si="5"/>
        <v>×</v>
      </c>
      <c r="AD46" s="42" t="str">
        <f t="shared" si="6"/>
        <v/>
      </c>
      <c r="AG46" s="42" t="str">
        <f>IF(M46="","",VLOOKUP(M46,個人種目登録!$AM$9:$AP$108,4,FALSE))</f>
        <v/>
      </c>
      <c r="AH46" s="42" t="str">
        <f>IF(N46="","",VLOOKUP(N46,個人種目登録!$AM$9:$AP$108,4,FALSE))</f>
        <v/>
      </c>
      <c r="AI46" s="42" t="str">
        <f>IF(O46="","",VLOOKUP(O46,個人種目登録!$AM$9:$AP$108,4,FALSE))</f>
        <v/>
      </c>
      <c r="AJ46" s="42" t="str">
        <f>IF(P46="","",VLOOKUP(P46,個人種目登録!$AM$9:$AP$108,4,FALSE))</f>
        <v/>
      </c>
      <c r="AK46" s="42" t="str">
        <f>IF(Q46="","",VLOOKUP(Q46,個人種目登録!$AM$9:$AP$108,4,FALSE))</f>
        <v/>
      </c>
      <c r="AL46" s="42" t="str">
        <f>IF(R46="","",VLOOKUP(R46,個人種目登録!$AM$9:$AP$108,4,FALSE))</f>
        <v/>
      </c>
      <c r="AM46" s="42" t="str">
        <f>IF(S46="","",VLOOKUP(S46,個人種目登録!$AM$9:$AP$108,4,FALSE))</f>
        <v/>
      </c>
      <c r="AN46" s="42" t="str">
        <f>IF(T46="","",VLOOKUP(T46,個人種目登録!$AM$9:$AP$108,4,FALSE))</f>
        <v/>
      </c>
    </row>
    <row r="48" spans="2:40" x14ac:dyDescent="0.2">
      <c r="B48" s="130"/>
      <c r="C48" s="130"/>
      <c r="D48" s="130" t="s">
        <v>107</v>
      </c>
      <c r="E48" s="130" t="s">
        <v>42</v>
      </c>
      <c r="F48" s="131" t="s">
        <v>99</v>
      </c>
      <c r="G48" s="131"/>
      <c r="H48" s="131"/>
      <c r="I48" s="131"/>
      <c r="J48" s="131"/>
      <c r="K48" s="131"/>
      <c r="L48" s="131"/>
      <c r="M48" s="131" t="s">
        <v>100</v>
      </c>
      <c r="N48" s="131"/>
      <c r="O48" s="131"/>
      <c r="P48" s="131"/>
      <c r="Q48" s="120" t="s">
        <v>100</v>
      </c>
      <c r="R48" s="120"/>
      <c r="S48" s="120"/>
      <c r="T48" s="120"/>
      <c r="U48" s="44"/>
    </row>
    <row r="49" spans="2:40" x14ac:dyDescent="0.2">
      <c r="B49" s="130"/>
      <c r="C49" s="130"/>
      <c r="D49" s="130"/>
      <c r="E49" s="130"/>
      <c r="F49" s="131"/>
      <c r="G49" s="131"/>
      <c r="H49" s="131"/>
      <c r="I49" s="131"/>
      <c r="J49" s="131"/>
      <c r="K49" s="131"/>
      <c r="L49" s="131"/>
      <c r="M49" s="57" t="s">
        <v>44</v>
      </c>
      <c r="N49" s="57" t="s">
        <v>45</v>
      </c>
      <c r="O49" s="57" t="s">
        <v>46</v>
      </c>
      <c r="P49" s="57" t="s">
        <v>47</v>
      </c>
      <c r="Q49" s="52" t="s">
        <v>233</v>
      </c>
      <c r="R49" s="52" t="s">
        <v>234</v>
      </c>
      <c r="S49" s="52" t="s">
        <v>46</v>
      </c>
      <c r="T49" s="52" t="s">
        <v>47</v>
      </c>
    </row>
    <row r="50" spans="2:40" ht="13.5" customHeight="1" x14ac:dyDescent="0.2">
      <c r="B50" s="132" t="s">
        <v>158</v>
      </c>
      <c r="C50" s="130">
        <v>1</v>
      </c>
      <c r="D50" s="58" t="s">
        <v>153</v>
      </c>
      <c r="E50" s="58" t="str">
        <f>IF(M50="","",CONCATENATE(個人種目登録!$D$4,リレー登録!U50))</f>
        <v/>
      </c>
      <c r="F50" s="112">
        <v>0</v>
      </c>
      <c r="G50" s="117" t="s">
        <v>48</v>
      </c>
      <c r="H50" s="112">
        <v>0</v>
      </c>
      <c r="I50" s="112">
        <v>0</v>
      </c>
      <c r="J50" s="117" t="s">
        <v>49</v>
      </c>
      <c r="K50" s="112"/>
      <c r="L50" s="112"/>
      <c r="M50" s="55"/>
      <c r="N50" s="55"/>
      <c r="O50" s="55"/>
      <c r="P50" s="55"/>
      <c r="Q50" s="55"/>
      <c r="R50" s="55"/>
      <c r="S50" s="55"/>
      <c r="T50" s="55"/>
      <c r="U50" s="46" t="s">
        <v>227</v>
      </c>
      <c r="V50" s="42">
        <f>(20-COUNTIF(D50:D55,""))/2</f>
        <v>10</v>
      </c>
      <c r="Y50" s="42" t="str">
        <f>IF(E50="","",個人種目登録!$AN$7&amp;リレー登録!C50)</f>
        <v/>
      </c>
      <c r="Z50" s="42" t="str">
        <f t="shared" ref="Z50:Z55" si="8">IF(Y50="","",Y50)</f>
        <v/>
      </c>
      <c r="AA50" s="42" t="str">
        <f>IF(Y50="","",個人種目登録!$AN$6)</f>
        <v/>
      </c>
      <c r="AB50" s="42" t="str">
        <f t="shared" ref="AB50:AB55" si="9">IF(D50="","",E50)</f>
        <v/>
      </c>
      <c r="AD50" s="42" t="str">
        <f t="shared" ref="AD50:AD55" si="10">IF(Y50="","",F50&amp;H50&amp;I50&amp;K50&amp;L50)</f>
        <v/>
      </c>
      <c r="AG50" s="42" t="str">
        <f>IF(M50="","",VLOOKUP(M50,個人種目登録!$AM$9:$AP$108,4,FALSE))</f>
        <v/>
      </c>
      <c r="AH50" s="42" t="str">
        <f>IF(N50="","",VLOOKUP(N50,個人種目登録!$AM$9:$AP$108,4,FALSE))</f>
        <v/>
      </c>
      <c r="AI50" s="42" t="str">
        <f>IF(O50="","",VLOOKUP(O50,個人種目登録!$AM$9:$AP$108,4,FALSE))</f>
        <v/>
      </c>
      <c r="AJ50" s="42" t="str">
        <f>IF(P50="","",VLOOKUP(P50,個人種目登録!$AM$9:$AP$108,4,FALSE))</f>
        <v/>
      </c>
      <c r="AK50" s="42" t="str">
        <f>IF(Q50="","",VLOOKUP(Q50,個人種目登録!$AM$9:$AP$108,4,FALSE))</f>
        <v/>
      </c>
      <c r="AL50" s="42" t="str">
        <f>IF(R50="","",VLOOKUP(R50,個人種目登録!$AM$9:$AP$108,4,FALSE))</f>
        <v/>
      </c>
      <c r="AM50" s="42" t="str">
        <f>IF(S50="","",VLOOKUP(S50,個人種目登録!$AM$9:$AP$108,4,FALSE))</f>
        <v/>
      </c>
      <c r="AN50" s="42" t="str">
        <f>IF(T50="","",VLOOKUP(T50,個人種目登録!$AM$9:$AP$108,4,FALSE))</f>
        <v/>
      </c>
    </row>
    <row r="51" spans="2:40" x14ac:dyDescent="0.2">
      <c r="B51" s="132"/>
      <c r="C51" s="130"/>
      <c r="D51" s="58" t="s">
        <v>141</v>
      </c>
      <c r="E51" s="58" t="s">
        <v>141</v>
      </c>
      <c r="F51" s="112"/>
      <c r="G51" s="117"/>
      <c r="H51" s="112"/>
      <c r="I51" s="112"/>
      <c r="J51" s="117"/>
      <c r="K51" s="112"/>
      <c r="L51" s="112"/>
      <c r="M51" s="47" t="str">
        <f>IF(M50="","",VLOOKUP(M50,個人種目登録!$AM:$AR,6,FALSE))</f>
        <v/>
      </c>
      <c r="N51" s="47" t="str">
        <f>IF(N50="","",VLOOKUP(N50,個人種目登録!$AM:$AR,6,FALSE))</f>
        <v/>
      </c>
      <c r="O51" s="47" t="str">
        <f>IF(O50="","",VLOOKUP(O50,個人種目登録!$AM:$AR,6,FALSE))</f>
        <v/>
      </c>
      <c r="P51" s="47" t="str">
        <f>IF(P50="","",VLOOKUP(P50,個人種目登録!$AM:$AR,6,FALSE))</f>
        <v/>
      </c>
      <c r="Q51" s="47" t="str">
        <f>IF(Q50="","",VLOOKUP(Q50,個人種目登録!$AM:$AR,6,FALSE))</f>
        <v/>
      </c>
      <c r="R51" s="47" t="str">
        <f>IF(R50="","",VLOOKUP(R50,個人種目登録!$AM:$AR,6,FALSE))</f>
        <v/>
      </c>
      <c r="S51" s="47" t="str">
        <f>IF(S50="","",VLOOKUP(S50,個人種目登録!$AM:$AR,6,FALSE))</f>
        <v/>
      </c>
      <c r="T51" s="47" t="str">
        <f>IF(T50="","",VLOOKUP(T50,個人種目登録!$AM:$AR,6,FALSE))</f>
        <v/>
      </c>
      <c r="U51" s="48"/>
      <c r="V51" s="42" t="str">
        <f t="shared" ref="V51:V55" si="11">IF(E51="","",IF(D51="中学女子",E51&amp;"(中)",E51))</f>
        <v>×</v>
      </c>
      <c r="Y51" s="42" t="str">
        <f>IF(E50="","",個人種目登録!$AN$7&amp;リレー登録!C51)</f>
        <v/>
      </c>
      <c r="Z51" s="42" t="str">
        <f t="shared" si="8"/>
        <v/>
      </c>
      <c r="AA51" s="42" t="str">
        <f>IF(Y51="","",個人種目登録!$AN$6)</f>
        <v/>
      </c>
      <c r="AB51" s="42" t="str">
        <f t="shared" si="9"/>
        <v>×</v>
      </c>
      <c r="AD51" s="42" t="str">
        <f t="shared" si="10"/>
        <v/>
      </c>
      <c r="AG51" s="42" t="str">
        <f>IF(M51="","",VLOOKUP(M51,個人種目登録!$AM$9:$AP$108,4,FALSE))</f>
        <v/>
      </c>
      <c r="AH51" s="42" t="str">
        <f>IF(N51="","",VLOOKUP(N51,個人種目登録!$AM$9:$AP$108,4,FALSE))</f>
        <v/>
      </c>
      <c r="AI51" s="42" t="str">
        <f>IF(O51="","",VLOOKUP(O51,個人種目登録!$AM$9:$AP$108,4,FALSE))</f>
        <v/>
      </c>
      <c r="AJ51" s="42" t="str">
        <f>IF(P51="","",VLOOKUP(P51,個人種目登録!$AM$9:$AP$108,4,FALSE))</f>
        <v/>
      </c>
      <c r="AK51" s="42" t="str">
        <f>IF(Q51="","",VLOOKUP(Q51,個人種目登録!$AM$9:$AP$108,4,FALSE))</f>
        <v/>
      </c>
      <c r="AL51" s="42" t="str">
        <f>IF(R51="","",VLOOKUP(R51,個人種目登録!$AM$9:$AP$108,4,FALSE))</f>
        <v/>
      </c>
      <c r="AM51" s="42" t="str">
        <f>IF(S51="","",VLOOKUP(S51,個人種目登録!$AM$9:$AP$108,4,FALSE))</f>
        <v/>
      </c>
      <c r="AN51" s="42" t="str">
        <f>IF(T51="","",VLOOKUP(T51,個人種目登録!$AM$9:$AP$108,4,FALSE))</f>
        <v/>
      </c>
    </row>
    <row r="52" spans="2:40" x14ac:dyDescent="0.2">
      <c r="B52" s="132"/>
      <c r="C52" s="130">
        <v>2</v>
      </c>
      <c r="D52" s="58" t="s">
        <v>153</v>
      </c>
      <c r="E52" s="58" t="str">
        <f>IF(M52="","",CONCATENATE(個人種目登録!$D$4,リレー登録!U52))</f>
        <v/>
      </c>
      <c r="F52" s="112">
        <v>0</v>
      </c>
      <c r="G52" s="117" t="s">
        <v>48</v>
      </c>
      <c r="H52" s="112">
        <v>0</v>
      </c>
      <c r="I52" s="112">
        <v>0</v>
      </c>
      <c r="J52" s="117" t="s">
        <v>49</v>
      </c>
      <c r="K52" s="112"/>
      <c r="L52" s="112"/>
      <c r="M52" s="55"/>
      <c r="N52" s="55"/>
      <c r="O52" s="55"/>
      <c r="P52" s="55"/>
      <c r="Q52" s="55"/>
      <c r="R52" s="55"/>
      <c r="S52" s="55"/>
      <c r="T52" s="55"/>
      <c r="U52" s="46" t="s">
        <v>228</v>
      </c>
      <c r="V52" s="42" t="str">
        <f t="shared" si="11"/>
        <v/>
      </c>
      <c r="Y52" s="42" t="str">
        <f>IF(E52="","",個人種目登録!$AN$7&amp;リレー登録!C52)</f>
        <v/>
      </c>
      <c r="Z52" s="42" t="str">
        <f t="shared" si="8"/>
        <v/>
      </c>
      <c r="AA52" s="42" t="str">
        <f>IF(Y52="","",個人種目登録!$AN$6)</f>
        <v/>
      </c>
      <c r="AB52" s="42" t="str">
        <f t="shared" si="9"/>
        <v/>
      </c>
      <c r="AD52" s="42" t="str">
        <f t="shared" si="10"/>
        <v/>
      </c>
      <c r="AG52" s="42" t="str">
        <f>IF(M52="","",VLOOKUP(M52,個人種目登録!$AM$9:$AP$108,4,FALSE))</f>
        <v/>
      </c>
      <c r="AH52" s="42" t="str">
        <f>IF(N52="","",VLOOKUP(N52,個人種目登録!$AM$9:$AP$108,4,FALSE))</f>
        <v/>
      </c>
      <c r="AI52" s="42" t="str">
        <f>IF(O52="","",VLOOKUP(O52,個人種目登録!$AM$9:$AP$108,4,FALSE))</f>
        <v/>
      </c>
      <c r="AJ52" s="42" t="str">
        <f>IF(P52="","",VLOOKUP(P52,個人種目登録!$AM$9:$AP$108,4,FALSE))</f>
        <v/>
      </c>
      <c r="AK52" s="42" t="str">
        <f>IF(Q52="","",VLOOKUP(Q52,個人種目登録!$AM$9:$AP$108,4,FALSE))</f>
        <v/>
      </c>
      <c r="AL52" s="42" t="str">
        <f>IF(R52="","",VLOOKUP(R52,個人種目登録!$AM$9:$AP$108,4,FALSE))</f>
        <v/>
      </c>
      <c r="AM52" s="42" t="str">
        <f>IF(S52="","",VLOOKUP(S52,個人種目登録!$AM$9:$AP$108,4,FALSE))</f>
        <v/>
      </c>
      <c r="AN52" s="42" t="str">
        <f>IF(T52="","",VLOOKUP(T52,個人種目登録!$AM$9:$AP$108,4,FALSE))</f>
        <v/>
      </c>
    </row>
    <row r="53" spans="2:40" x14ac:dyDescent="0.2">
      <c r="B53" s="132"/>
      <c r="C53" s="130"/>
      <c r="D53" s="58" t="s">
        <v>141</v>
      </c>
      <c r="E53" s="58" t="s">
        <v>141</v>
      </c>
      <c r="F53" s="112"/>
      <c r="G53" s="117"/>
      <c r="H53" s="112"/>
      <c r="I53" s="112"/>
      <c r="J53" s="117"/>
      <c r="K53" s="112"/>
      <c r="L53" s="112"/>
      <c r="M53" s="47" t="str">
        <f>IF(M52="","",VLOOKUP(M52,個人種目登録!$AM:$AR,6,FALSE))</f>
        <v/>
      </c>
      <c r="N53" s="47" t="str">
        <f>IF(N52="","",VLOOKUP(N52,個人種目登録!$AM:$AR,6,FALSE))</f>
        <v/>
      </c>
      <c r="O53" s="47" t="str">
        <f>IF(O52="","",VLOOKUP(O52,個人種目登録!$AM:$AR,6,FALSE))</f>
        <v/>
      </c>
      <c r="P53" s="47" t="str">
        <f>IF(P52="","",VLOOKUP(P52,個人種目登録!$AM:$AR,6,FALSE))</f>
        <v/>
      </c>
      <c r="Q53" s="47" t="str">
        <f>IF(Q52="","",VLOOKUP(Q52,個人種目登録!$AM:$AR,6,FALSE))</f>
        <v/>
      </c>
      <c r="R53" s="47" t="str">
        <f>IF(R52="","",VLOOKUP(R52,個人種目登録!$AM:$AR,6,FALSE))</f>
        <v/>
      </c>
      <c r="S53" s="47" t="str">
        <f>IF(S52="","",VLOOKUP(S52,個人種目登録!$AM:$AR,6,FALSE))</f>
        <v/>
      </c>
      <c r="T53" s="47" t="str">
        <f>IF(T52="","",VLOOKUP(T52,個人種目登録!$AM:$AR,6,FALSE))</f>
        <v/>
      </c>
      <c r="U53" s="48"/>
      <c r="V53" s="42" t="str">
        <f t="shared" si="11"/>
        <v>×</v>
      </c>
      <c r="Y53" s="42" t="str">
        <f>IF(E52="","",個人種目登録!$AN$7&amp;リレー登録!C53)</f>
        <v/>
      </c>
      <c r="Z53" s="42" t="str">
        <f t="shared" si="8"/>
        <v/>
      </c>
      <c r="AA53" s="42" t="str">
        <f>IF(Y53="","",個人種目登録!$AN$6)</f>
        <v/>
      </c>
      <c r="AB53" s="42" t="str">
        <f t="shared" si="9"/>
        <v>×</v>
      </c>
      <c r="AD53" s="42" t="str">
        <f t="shared" si="10"/>
        <v/>
      </c>
      <c r="AG53" s="42" t="str">
        <f>IF(M53="","",VLOOKUP(M53,個人種目登録!$AM$9:$AP$108,4,FALSE))</f>
        <v/>
      </c>
      <c r="AH53" s="42" t="str">
        <f>IF(N53="","",VLOOKUP(N53,個人種目登録!$AM$9:$AP$108,4,FALSE))</f>
        <v/>
      </c>
      <c r="AI53" s="42" t="str">
        <f>IF(O53="","",VLOOKUP(O53,個人種目登録!$AM$9:$AP$108,4,FALSE))</f>
        <v/>
      </c>
      <c r="AJ53" s="42" t="str">
        <f>IF(P53="","",VLOOKUP(P53,個人種目登録!$AM$9:$AP$108,4,FALSE))</f>
        <v/>
      </c>
      <c r="AK53" s="42" t="str">
        <f>IF(Q53="","",VLOOKUP(Q53,個人種目登録!$AM$9:$AP$108,4,FALSE))</f>
        <v/>
      </c>
      <c r="AL53" s="42" t="str">
        <f>IF(R53="","",VLOOKUP(R53,個人種目登録!$AM$9:$AP$108,4,FALSE))</f>
        <v/>
      </c>
      <c r="AM53" s="42" t="str">
        <f>IF(S53="","",VLOOKUP(S53,個人種目登録!$AM$9:$AP$108,4,FALSE))</f>
        <v/>
      </c>
      <c r="AN53" s="42" t="str">
        <f>IF(T53="","",VLOOKUP(T53,個人種目登録!$AM$9:$AP$108,4,FALSE))</f>
        <v/>
      </c>
    </row>
    <row r="54" spans="2:40" x14ac:dyDescent="0.2">
      <c r="B54" s="132"/>
      <c r="C54" s="130">
        <v>3</v>
      </c>
      <c r="D54" s="53" t="s">
        <v>154</v>
      </c>
      <c r="E54" s="53" t="str">
        <f>IF(M54="","",CONCATENATE(個人種目登録!$D$4,リレー登録!U54))</f>
        <v/>
      </c>
      <c r="F54" s="112">
        <v>0</v>
      </c>
      <c r="G54" s="117" t="s">
        <v>48</v>
      </c>
      <c r="H54" s="112">
        <v>0</v>
      </c>
      <c r="I54" s="112">
        <v>0</v>
      </c>
      <c r="J54" s="117" t="s">
        <v>49</v>
      </c>
      <c r="K54" s="112"/>
      <c r="L54" s="112"/>
      <c r="M54" s="55"/>
      <c r="N54" s="55"/>
      <c r="O54" s="55"/>
      <c r="P54" s="55"/>
      <c r="Q54" s="55"/>
      <c r="R54" s="55"/>
      <c r="S54" s="55"/>
      <c r="T54" s="55"/>
      <c r="U54" s="46" t="s">
        <v>232</v>
      </c>
      <c r="V54" s="42" t="str">
        <f t="shared" si="11"/>
        <v/>
      </c>
      <c r="Y54" s="42" t="str">
        <f>IF(E54="","",個人種目登録!$AN$7&amp;リレー登録!C54)</f>
        <v/>
      </c>
      <c r="Z54" s="42" t="str">
        <f t="shared" si="8"/>
        <v/>
      </c>
      <c r="AA54" s="42" t="str">
        <f>IF(Y54="","",個人種目登録!$AN$6)</f>
        <v/>
      </c>
      <c r="AB54" s="42" t="str">
        <f t="shared" si="9"/>
        <v/>
      </c>
      <c r="AD54" s="42" t="str">
        <f t="shared" si="10"/>
        <v/>
      </c>
      <c r="AG54" s="42" t="str">
        <f>IF(M54="","",VLOOKUP(M54,個人種目登録!$AM$9:$AP$108,4,FALSE))</f>
        <v/>
      </c>
      <c r="AH54" s="42" t="str">
        <f>IF(N54="","",VLOOKUP(N54,個人種目登録!$AM$9:$AP$108,4,FALSE))</f>
        <v/>
      </c>
      <c r="AI54" s="42" t="str">
        <f>IF(O54="","",VLOOKUP(O54,個人種目登録!$AM$9:$AP$108,4,FALSE))</f>
        <v/>
      </c>
      <c r="AJ54" s="42" t="str">
        <f>IF(P54="","",VLOOKUP(P54,個人種目登録!$AM$9:$AP$108,4,FALSE))</f>
        <v/>
      </c>
      <c r="AK54" s="42" t="str">
        <f>IF(Q54="","",VLOOKUP(Q54,個人種目登録!$AM$9:$AP$108,4,FALSE))</f>
        <v/>
      </c>
      <c r="AL54" s="42" t="str">
        <f>IF(R54="","",VLOOKUP(R54,個人種目登録!$AM$9:$AP$108,4,FALSE))</f>
        <v/>
      </c>
      <c r="AM54" s="42" t="str">
        <f>IF(S54="","",VLOOKUP(S54,個人種目登録!$AM$9:$AP$108,4,FALSE))</f>
        <v/>
      </c>
      <c r="AN54" s="42" t="str">
        <f>IF(T54="","",VLOOKUP(T54,個人種目登録!$AM$9:$AP$108,4,FALSE))</f>
        <v/>
      </c>
    </row>
    <row r="55" spans="2:40" x14ac:dyDescent="0.2">
      <c r="B55" s="132"/>
      <c r="C55" s="130"/>
      <c r="D55" s="53" t="s">
        <v>141</v>
      </c>
      <c r="E55" s="53" t="s">
        <v>141</v>
      </c>
      <c r="F55" s="112"/>
      <c r="G55" s="117"/>
      <c r="H55" s="112"/>
      <c r="I55" s="112"/>
      <c r="J55" s="117"/>
      <c r="K55" s="112"/>
      <c r="L55" s="112"/>
      <c r="M55" s="47" t="str">
        <f>IF(M54="","",VLOOKUP(M54,個人種目登録!$AM:$AR,6,FALSE))</f>
        <v/>
      </c>
      <c r="N55" s="47" t="str">
        <f>IF(N54="","",VLOOKUP(N54,個人種目登録!$AM:$AR,6,FALSE))</f>
        <v/>
      </c>
      <c r="O55" s="47" t="str">
        <f>IF(O54="","",VLOOKUP(O54,個人種目登録!$AM:$AR,6,FALSE))</f>
        <v/>
      </c>
      <c r="P55" s="47" t="str">
        <f>IF(P54="","",VLOOKUP(P54,個人種目登録!$AM:$AR,6,FALSE))</f>
        <v/>
      </c>
      <c r="Q55" s="47" t="str">
        <f>IF(Q54="","",VLOOKUP(Q54,個人種目登録!$AM:$AR,6,FALSE))</f>
        <v/>
      </c>
      <c r="R55" s="47" t="str">
        <f>IF(R54="","",VLOOKUP(R54,個人種目登録!$AM:$AR,6,FALSE))</f>
        <v/>
      </c>
      <c r="S55" s="47" t="str">
        <f>IF(S54="","",VLOOKUP(S54,個人種目登録!$AM:$AR,6,FALSE))</f>
        <v/>
      </c>
      <c r="T55" s="47" t="str">
        <f>IF(T54="","",VLOOKUP(T54,個人種目登録!$AM:$AR,6,FALSE))</f>
        <v/>
      </c>
      <c r="U55" s="48"/>
      <c r="V55" s="42" t="str">
        <f t="shared" si="11"/>
        <v>×</v>
      </c>
      <c r="Y55" s="42" t="str">
        <f>IF(E54="","",個人種目登録!$AN$7&amp;リレー登録!C55)</f>
        <v/>
      </c>
      <c r="Z55" s="42" t="str">
        <f t="shared" si="8"/>
        <v/>
      </c>
      <c r="AA55" s="42" t="str">
        <f>IF(Y55="","",個人種目登録!$AN$6)</f>
        <v/>
      </c>
      <c r="AB55" s="42" t="str">
        <f t="shared" si="9"/>
        <v>×</v>
      </c>
      <c r="AD55" s="42" t="str">
        <f t="shared" si="10"/>
        <v/>
      </c>
      <c r="AG55" s="42" t="str">
        <f>IF(M55="","",VLOOKUP(M55,個人種目登録!$AM$9:$AP$108,4,FALSE))</f>
        <v/>
      </c>
      <c r="AH55" s="42" t="str">
        <f>IF(N55="","",VLOOKUP(N55,個人種目登録!$AM$9:$AP$108,4,FALSE))</f>
        <v/>
      </c>
      <c r="AI55" s="42" t="str">
        <f>IF(O55="","",VLOOKUP(O55,個人種目登録!$AM$9:$AP$108,4,FALSE))</f>
        <v/>
      </c>
      <c r="AJ55" s="42" t="str">
        <f>IF(P55="","",VLOOKUP(P55,個人種目登録!$AM$9:$AP$108,4,FALSE))</f>
        <v/>
      </c>
      <c r="AK55" s="42" t="str">
        <f>IF(Q55="","",VLOOKUP(Q55,個人種目登録!$AM$9:$AP$108,4,FALSE))</f>
        <v/>
      </c>
      <c r="AL55" s="42" t="str">
        <f>IF(R55="","",VLOOKUP(R55,個人種目登録!$AM$9:$AP$108,4,FALSE))</f>
        <v/>
      </c>
      <c r="AM55" s="42" t="str">
        <f>IF(S55="","",VLOOKUP(S55,個人種目登録!$AM$9:$AP$108,4,FALSE))</f>
        <v/>
      </c>
      <c r="AN55" s="42" t="str">
        <f>IF(T55="","",VLOOKUP(T55,個人種目登録!$AM$9:$AP$108,4,FALSE))</f>
        <v/>
      </c>
    </row>
  </sheetData>
  <sheetProtection algorithmName="SHA-512" hashValue="eHD/1PLEpVNu+lkSf88piig8VgogGILx75x7zKC4LwFxgmxsuPQk+YTwqxZ7Ttf9Hs2N4p5w+WdN9fiKw2HlPw==" saltValue="+GNqqML5rJyrE0CZZrobqA==" spinCount="100000" sheet="1" objects="1" scenarios="1"/>
  <mergeCells count="206">
    <mergeCell ref="C54:C55"/>
    <mergeCell ref="B50:B55"/>
    <mergeCell ref="F54:F55"/>
    <mergeCell ref="G54:G55"/>
    <mergeCell ref="H54:H55"/>
    <mergeCell ref="I54:I55"/>
    <mergeCell ref="J54:J55"/>
    <mergeCell ref="K54:K55"/>
    <mergeCell ref="L54:L55"/>
    <mergeCell ref="C52:C53"/>
    <mergeCell ref="F52:F53"/>
    <mergeCell ref="G52:G53"/>
    <mergeCell ref="H52:H53"/>
    <mergeCell ref="I52:I53"/>
    <mergeCell ref="J52:J53"/>
    <mergeCell ref="K52:K53"/>
    <mergeCell ref="L52:L53"/>
    <mergeCell ref="B48:C49"/>
    <mergeCell ref="D48:D49"/>
    <mergeCell ref="E48:E49"/>
    <mergeCell ref="F48:L49"/>
    <mergeCell ref="M48:P48"/>
    <mergeCell ref="Q48:T48"/>
    <mergeCell ref="C50:C51"/>
    <mergeCell ref="F50:F51"/>
    <mergeCell ref="G50:G51"/>
    <mergeCell ref="H50:H51"/>
    <mergeCell ref="I50:I51"/>
    <mergeCell ref="J50:J51"/>
    <mergeCell ref="K50:K51"/>
    <mergeCell ref="L50:L51"/>
    <mergeCell ref="L39:L40"/>
    <mergeCell ref="F33:F34"/>
    <mergeCell ref="C39:C40"/>
    <mergeCell ref="F39:F40"/>
    <mergeCell ref="B4:B13"/>
    <mergeCell ref="B14:B23"/>
    <mergeCell ref="B27:B36"/>
    <mergeCell ref="B37:B46"/>
    <mergeCell ref="Q25:T25"/>
    <mergeCell ref="C45:C46"/>
    <mergeCell ref="K41:K42"/>
    <mergeCell ref="C43:C44"/>
    <mergeCell ref="F43:F44"/>
    <mergeCell ref="G43:G44"/>
    <mergeCell ref="H43:H44"/>
    <mergeCell ref="I43:I44"/>
    <mergeCell ref="J43:J44"/>
    <mergeCell ref="C41:C42"/>
    <mergeCell ref="F41:F42"/>
    <mergeCell ref="G41:G42"/>
    <mergeCell ref="G39:G40"/>
    <mergeCell ref="H39:H40"/>
    <mergeCell ref="I39:I40"/>
    <mergeCell ref="G31:G32"/>
    <mergeCell ref="M2:T2"/>
    <mergeCell ref="H41:H42"/>
    <mergeCell ref="I41:I42"/>
    <mergeCell ref="L45:L46"/>
    <mergeCell ref="D2:D3"/>
    <mergeCell ref="K43:K44"/>
    <mergeCell ref="L43:L44"/>
    <mergeCell ref="L41:L42"/>
    <mergeCell ref="L37:L38"/>
    <mergeCell ref="K35:K36"/>
    <mergeCell ref="L35:L36"/>
    <mergeCell ref="L33:L34"/>
    <mergeCell ref="L29:L30"/>
    <mergeCell ref="K27:K28"/>
    <mergeCell ref="L27:L28"/>
    <mergeCell ref="J39:J40"/>
    <mergeCell ref="K39:K40"/>
    <mergeCell ref="F45:F46"/>
    <mergeCell ref="G45:G46"/>
    <mergeCell ref="H45:H46"/>
    <mergeCell ref="I45:I46"/>
    <mergeCell ref="J45:J46"/>
    <mergeCell ref="K45:K46"/>
    <mergeCell ref="J41:J42"/>
    <mergeCell ref="K37:K38"/>
    <mergeCell ref="J33:J34"/>
    <mergeCell ref="K33:K34"/>
    <mergeCell ref="C35:C36"/>
    <mergeCell ref="F35:F36"/>
    <mergeCell ref="G35:G36"/>
    <mergeCell ref="H35:H36"/>
    <mergeCell ref="I35:I36"/>
    <mergeCell ref="J35:J36"/>
    <mergeCell ref="C33:C34"/>
    <mergeCell ref="C37:C38"/>
    <mergeCell ref="F37:F38"/>
    <mergeCell ref="G37:G38"/>
    <mergeCell ref="H37:H38"/>
    <mergeCell ref="I37:I38"/>
    <mergeCell ref="J37:J38"/>
    <mergeCell ref="G33:G34"/>
    <mergeCell ref="H33:H34"/>
    <mergeCell ref="I33:I34"/>
    <mergeCell ref="M25:P25"/>
    <mergeCell ref="C27:C28"/>
    <mergeCell ref="F27:F28"/>
    <mergeCell ref="G27:G28"/>
    <mergeCell ref="H27:H28"/>
    <mergeCell ref="I27:I28"/>
    <mergeCell ref="J27:J28"/>
    <mergeCell ref="B25:C26"/>
    <mergeCell ref="E25:E26"/>
    <mergeCell ref="D25:D26"/>
    <mergeCell ref="C29:C30"/>
    <mergeCell ref="F29:F30"/>
    <mergeCell ref="G29:G30"/>
    <mergeCell ref="H29:H30"/>
    <mergeCell ref="I29:I30"/>
    <mergeCell ref="J29:J30"/>
    <mergeCell ref="K29:K30"/>
    <mergeCell ref="F25:L26"/>
    <mergeCell ref="C31:C32"/>
    <mergeCell ref="F31:F32"/>
    <mergeCell ref="L31:L32"/>
    <mergeCell ref="K31:K32"/>
    <mergeCell ref="H31:H32"/>
    <mergeCell ref="I31:I32"/>
    <mergeCell ref="J31:J32"/>
    <mergeCell ref="G22:G23"/>
    <mergeCell ref="H22:H23"/>
    <mergeCell ref="I22:I23"/>
    <mergeCell ref="J22:J23"/>
    <mergeCell ref="K22:K23"/>
    <mergeCell ref="L22:L23"/>
    <mergeCell ref="F20:F21"/>
    <mergeCell ref="G20:G21"/>
    <mergeCell ref="H20:H21"/>
    <mergeCell ref="I20:I21"/>
    <mergeCell ref="J20:J21"/>
    <mergeCell ref="K20:K21"/>
    <mergeCell ref="L20:L21"/>
    <mergeCell ref="F22:F23"/>
    <mergeCell ref="F18:F19"/>
    <mergeCell ref="G18:G19"/>
    <mergeCell ref="H18:H19"/>
    <mergeCell ref="I18:I19"/>
    <mergeCell ref="J18:J19"/>
    <mergeCell ref="K18:K19"/>
    <mergeCell ref="L18:L19"/>
    <mergeCell ref="F16:F17"/>
    <mergeCell ref="G16:G17"/>
    <mergeCell ref="H16:H17"/>
    <mergeCell ref="I16:I17"/>
    <mergeCell ref="J16:J17"/>
    <mergeCell ref="I14:I15"/>
    <mergeCell ref="J14:J15"/>
    <mergeCell ref="K14:K15"/>
    <mergeCell ref="L14:L15"/>
    <mergeCell ref="F14:F15"/>
    <mergeCell ref="G14:G15"/>
    <mergeCell ref="H14:H15"/>
    <mergeCell ref="K16:K17"/>
    <mergeCell ref="L16:L17"/>
    <mergeCell ref="L8:L9"/>
    <mergeCell ref="I10:I11"/>
    <mergeCell ref="J10:J11"/>
    <mergeCell ref="K10:K11"/>
    <mergeCell ref="L10:L11"/>
    <mergeCell ref="F10:F11"/>
    <mergeCell ref="G10:G11"/>
    <mergeCell ref="H10:H11"/>
    <mergeCell ref="F12:F13"/>
    <mergeCell ref="G12:G13"/>
    <mergeCell ref="H12:H13"/>
    <mergeCell ref="I12:I13"/>
    <mergeCell ref="J12:J13"/>
    <mergeCell ref="K12:K13"/>
    <mergeCell ref="L12:L13"/>
    <mergeCell ref="I4:I5"/>
    <mergeCell ref="J4:J5"/>
    <mergeCell ref="K4:K5"/>
    <mergeCell ref="F8:F9"/>
    <mergeCell ref="G8:G9"/>
    <mergeCell ref="H8:H9"/>
    <mergeCell ref="I8:I9"/>
    <mergeCell ref="J8:J9"/>
    <mergeCell ref="K8:K9"/>
    <mergeCell ref="L4:L5"/>
    <mergeCell ref="F2:L3"/>
    <mergeCell ref="L6:L7"/>
    <mergeCell ref="C20:C21"/>
    <mergeCell ref="C22:C23"/>
    <mergeCell ref="F4:F5"/>
    <mergeCell ref="G4:G5"/>
    <mergeCell ref="H4:H5"/>
    <mergeCell ref="C4:C5"/>
    <mergeCell ref="C6:C7"/>
    <mergeCell ref="C8:C9"/>
    <mergeCell ref="C10:C11"/>
    <mergeCell ref="C12:C13"/>
    <mergeCell ref="C14:C15"/>
    <mergeCell ref="C16:C17"/>
    <mergeCell ref="C18:C19"/>
    <mergeCell ref="E2:E3"/>
    <mergeCell ref="B2:C3"/>
    <mergeCell ref="F6:F7"/>
    <mergeCell ref="G6:G7"/>
    <mergeCell ref="H6:H7"/>
    <mergeCell ref="I6:I7"/>
    <mergeCell ref="J6:J7"/>
    <mergeCell ref="K6:K7"/>
  </mergeCells>
  <phoneticPr fontId="2"/>
  <dataValidations count="1">
    <dataValidation type="list" allowBlank="1" showInputMessage="1" showErrorMessage="1" sqref="D20 D4 D6 D54 D8 D10 D14 D12 D16 D18 D22 D50 D52 D43 D27 D29 D31 D33 D37 D45 D39 D41 D35" xr:uid="{58788FCB-C2EA-45D2-A047-B1169A95EEAF}">
      <formula1>$X$4:$X$5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indexed="13"/>
  </sheetPr>
  <dimension ref="A1:Q101"/>
  <sheetViews>
    <sheetView topLeftCell="A70" workbookViewId="0">
      <selection activeCell="A102" sqref="A102:XFD1048576"/>
    </sheetView>
  </sheetViews>
  <sheetFormatPr defaultColWidth="9" defaultRowHeight="13" x14ac:dyDescent="0.2"/>
  <cols>
    <col min="1" max="1" width="10.453125" style="26" bestFit="1" customWidth="1"/>
    <col min="2" max="2" width="5.453125" style="17" bestFit="1" customWidth="1"/>
    <col min="3" max="4" width="3.453125" style="17" bestFit="1" customWidth="1"/>
    <col min="5" max="5" width="4.453125" style="17" bestFit="1" customWidth="1"/>
    <col min="6" max="6" width="7.453125" style="17" bestFit="1" customWidth="1"/>
    <col min="7" max="8" width="3.453125" style="17" bestFit="1" customWidth="1"/>
    <col min="9" max="9" width="6.453125" style="17" bestFit="1" customWidth="1"/>
    <col min="10" max="10" width="13.90625" style="17" bestFit="1" customWidth="1"/>
    <col min="11" max="13" width="3.453125" style="17" bestFit="1" customWidth="1"/>
    <col min="14" max="15" width="2.90625" style="17" bestFit="1" customWidth="1"/>
    <col min="16" max="16" width="9" style="17"/>
    <col min="17" max="17" width="2.453125" style="17" bestFit="1" customWidth="1"/>
    <col min="18" max="22" width="2.90625" style="17" bestFit="1" customWidth="1"/>
    <col min="23" max="16384" width="9" style="17"/>
  </cols>
  <sheetData>
    <row r="1" spans="1:17" x14ac:dyDescent="0.2">
      <c r="A1" s="17" t="s">
        <v>50</v>
      </c>
      <c r="B1" s="17" t="s">
        <v>52</v>
      </c>
      <c r="C1" s="17" t="s">
        <v>53</v>
      </c>
      <c r="D1" s="17" t="s">
        <v>92</v>
      </c>
      <c r="E1" s="17" t="s">
        <v>86</v>
      </c>
      <c r="F1" s="17" t="s">
        <v>84</v>
      </c>
      <c r="G1" s="17" t="s">
        <v>93</v>
      </c>
      <c r="H1" s="17" t="s">
        <v>94</v>
      </c>
      <c r="I1" s="17" t="s">
        <v>51</v>
      </c>
      <c r="J1" s="17" t="s">
        <v>55</v>
      </c>
      <c r="K1" s="17" t="s">
        <v>56</v>
      </c>
      <c r="L1" s="17" t="s">
        <v>57</v>
      </c>
      <c r="M1" s="17" t="s">
        <v>58</v>
      </c>
      <c r="Q1" s="17">
        <f>199-COUNTIF(A2:A101,"")</f>
        <v>99</v>
      </c>
    </row>
    <row r="2" spans="1:17" x14ac:dyDescent="0.2">
      <c r="A2" s="17" t="str">
        <f>IF(個人種目登録!AP9="","",個人種目登録!AP9)</f>
        <v/>
      </c>
      <c r="B2" s="17" t="str">
        <f>IF(個人種目登録!AR9="","",個人種目登録!AR9)</f>
        <v/>
      </c>
      <c r="C2" s="17" t="str">
        <f>IF(個人種目登録!D9="","",個人種目登録!D9)</f>
        <v/>
      </c>
      <c r="D2" s="17" t="str">
        <f>IF(個人種目登録!AO9="","",個人種目登録!AO9)</f>
        <v/>
      </c>
      <c r="E2" s="17" t="str">
        <f>IF(個人種目登録!AS9="","",個人種目登録!AS9)</f>
        <v/>
      </c>
      <c r="F2" s="17" t="str">
        <f>IF(個人種目登録!AT9="","",個人種目登録!AT9)</f>
        <v/>
      </c>
      <c r="I2" s="17" t="str">
        <f>IF(個人種目登録!AN9="","",個人種目登録!AN9)</f>
        <v/>
      </c>
      <c r="J2" s="17" t="str">
        <f>IF(個人種目登録!AV9="","",個人種目登録!AV9)</f>
        <v/>
      </c>
      <c r="K2" s="17" t="str">
        <f>IF(個人種目登録!AX9="","",個人種目登録!AX9)</f>
        <v/>
      </c>
      <c r="L2" s="17" t="str">
        <f>IF(個人種目登録!AZ9="","",個人種目登録!AZ9)</f>
        <v/>
      </c>
      <c r="M2" s="17" t="str">
        <f>IF(個人種目登録!BH9="","",個人種目登録!BH9)</f>
        <v/>
      </c>
    </row>
    <row r="3" spans="1:17" x14ac:dyDescent="0.2">
      <c r="A3" s="17" t="str">
        <f>IF(個人種目登録!AP10="","",個人種目登録!AP10)</f>
        <v/>
      </c>
      <c r="B3" s="17" t="str">
        <f>IF(個人種目登録!AR10="","",個人種目登録!AR10)</f>
        <v/>
      </c>
      <c r="C3" s="17" t="str">
        <f>IF(個人種目登録!D10="","",個人種目登録!D10)</f>
        <v/>
      </c>
      <c r="D3" s="17" t="str">
        <f>IF(個人種目登録!AO10="","",個人種目登録!AO10)</f>
        <v/>
      </c>
      <c r="E3" s="17" t="str">
        <f>IF(個人種目登録!AS10="","",個人種目登録!AS10)</f>
        <v/>
      </c>
      <c r="F3" s="17" t="str">
        <f>IF(個人種目登録!AT10="","",個人種目登録!AT10)</f>
        <v/>
      </c>
      <c r="I3" s="17" t="str">
        <f>IF(個人種目登録!AN10="","",個人種目登録!AN10)</f>
        <v/>
      </c>
      <c r="J3" s="17" t="str">
        <f>IF(個人種目登録!AV10="","",個人種目登録!AV10)</f>
        <v/>
      </c>
      <c r="K3" s="17" t="str">
        <f>IF(個人種目登録!AX10="","",個人種目登録!AX10)</f>
        <v/>
      </c>
      <c r="L3" s="17" t="str">
        <f>IF(個人種目登録!AZ10="","",個人種目登録!AZ10)</f>
        <v/>
      </c>
      <c r="M3" s="17" t="str">
        <f>IF(個人種目登録!BH10="","",個人種目登録!BH10)</f>
        <v/>
      </c>
    </row>
    <row r="4" spans="1:17" x14ac:dyDescent="0.2">
      <c r="A4" s="17" t="str">
        <f>IF(個人種目登録!AP11="","",個人種目登録!AP11)</f>
        <v/>
      </c>
      <c r="B4" s="17" t="str">
        <f>IF(個人種目登録!AR11="","",個人種目登録!AR11)</f>
        <v/>
      </c>
      <c r="C4" s="17" t="str">
        <f>IF(個人種目登録!D11="","",個人種目登録!D11)</f>
        <v/>
      </c>
      <c r="D4" s="17" t="str">
        <f>IF(個人種目登録!AO11="","",個人種目登録!AO11)</f>
        <v/>
      </c>
      <c r="E4" s="17" t="str">
        <f>IF(個人種目登録!AS11="","",個人種目登録!AS11)</f>
        <v/>
      </c>
      <c r="F4" s="17" t="str">
        <f>IF(個人種目登録!AT11="","",個人種目登録!AT11)</f>
        <v/>
      </c>
      <c r="I4" s="17" t="str">
        <f>IF(個人種目登録!AN11="","",個人種目登録!AN11)</f>
        <v/>
      </c>
      <c r="J4" s="17" t="str">
        <f>IF(個人種目登録!AV11="","",個人種目登録!AV11)</f>
        <v/>
      </c>
      <c r="K4" s="17" t="str">
        <f>IF(個人種目登録!AX11="","",個人種目登録!AX11)</f>
        <v/>
      </c>
      <c r="L4" s="17" t="str">
        <f>IF(個人種目登録!AZ11="","",個人種目登録!AZ11)</f>
        <v/>
      </c>
      <c r="M4" s="17" t="str">
        <f>IF(個人種目登録!BH11="","",個人種目登録!BH11)</f>
        <v/>
      </c>
    </row>
    <row r="5" spans="1:17" x14ac:dyDescent="0.2">
      <c r="A5" s="17" t="str">
        <f>IF(個人種目登録!AP12="","",個人種目登録!AP12)</f>
        <v/>
      </c>
      <c r="B5" s="17" t="str">
        <f>IF(個人種目登録!AR12="","",個人種目登録!AR12)</f>
        <v/>
      </c>
      <c r="C5" s="17" t="str">
        <f>IF(個人種目登録!D12="","",個人種目登録!D12)</f>
        <v/>
      </c>
      <c r="D5" s="17" t="str">
        <f>IF(個人種目登録!AO12="","",個人種目登録!AO12)</f>
        <v/>
      </c>
      <c r="E5" s="17" t="str">
        <f>IF(個人種目登録!AS12="","",個人種目登録!AS12)</f>
        <v/>
      </c>
      <c r="F5" s="17" t="str">
        <f>IF(個人種目登録!AT12="","",個人種目登録!AT12)</f>
        <v/>
      </c>
      <c r="I5" s="17" t="str">
        <f>IF(個人種目登録!AN12="","",個人種目登録!AN12)</f>
        <v/>
      </c>
      <c r="J5" s="17" t="str">
        <f>IF(個人種目登録!AV12="","",個人種目登録!AV12)</f>
        <v/>
      </c>
      <c r="K5" s="17" t="str">
        <f>IF(個人種目登録!AX12="","",個人種目登録!AX12)</f>
        <v/>
      </c>
      <c r="L5" s="17" t="str">
        <f>IF(個人種目登録!AZ12="","",個人種目登録!AZ12)</f>
        <v/>
      </c>
      <c r="M5" s="17" t="str">
        <f>IF(個人種目登録!BH12="","",個人種目登録!BH12)</f>
        <v/>
      </c>
    </row>
    <row r="6" spans="1:17" x14ac:dyDescent="0.2">
      <c r="A6" s="17" t="str">
        <f>IF(個人種目登録!AP13="","",個人種目登録!AP13)</f>
        <v/>
      </c>
      <c r="B6" s="17" t="str">
        <f>IF(個人種目登録!AR13="","",個人種目登録!AR13)</f>
        <v/>
      </c>
      <c r="C6" s="17" t="str">
        <f>IF(個人種目登録!D13="","",個人種目登録!D13)</f>
        <v/>
      </c>
      <c r="D6" s="17" t="str">
        <f>IF(個人種目登録!AO13="","",個人種目登録!AO13)</f>
        <v/>
      </c>
      <c r="E6" s="17" t="str">
        <f>IF(個人種目登録!AS13="","",個人種目登録!AS13)</f>
        <v/>
      </c>
      <c r="F6" s="17" t="str">
        <f>IF(個人種目登録!AT13="","",個人種目登録!AT13)</f>
        <v/>
      </c>
      <c r="I6" s="17" t="str">
        <f>IF(個人種目登録!AN13="","",個人種目登録!AN13)</f>
        <v/>
      </c>
      <c r="J6" s="17" t="str">
        <f>IF(個人種目登録!AV13="","",個人種目登録!AV13)</f>
        <v/>
      </c>
      <c r="K6" s="17" t="str">
        <f>IF(個人種目登録!AX13="","",個人種目登録!AX13)</f>
        <v/>
      </c>
      <c r="L6" s="17" t="str">
        <f>IF(個人種目登録!AZ13="","",個人種目登録!AZ13)</f>
        <v/>
      </c>
      <c r="M6" s="17" t="str">
        <f>IF(個人種目登録!BH13="","",個人種目登録!BH13)</f>
        <v/>
      </c>
    </row>
    <row r="7" spans="1:17" x14ac:dyDescent="0.2">
      <c r="A7" s="17" t="str">
        <f>IF(個人種目登録!AP14="","",個人種目登録!AP14)</f>
        <v/>
      </c>
      <c r="B7" s="17" t="str">
        <f>IF(個人種目登録!AR14="","",個人種目登録!AR14)</f>
        <v/>
      </c>
      <c r="C7" s="17" t="str">
        <f>IF(個人種目登録!D14="","",個人種目登録!D14)</f>
        <v/>
      </c>
      <c r="D7" s="17" t="str">
        <f>IF(個人種目登録!AO14="","",個人種目登録!AO14)</f>
        <v/>
      </c>
      <c r="E7" s="17" t="str">
        <f>IF(個人種目登録!AS14="","",個人種目登録!AS14)</f>
        <v/>
      </c>
      <c r="F7" s="17" t="str">
        <f>IF(個人種目登録!AT14="","",個人種目登録!AT14)</f>
        <v/>
      </c>
      <c r="I7" s="17" t="str">
        <f>IF(個人種目登録!AN14="","",個人種目登録!AN14)</f>
        <v/>
      </c>
      <c r="J7" s="17" t="str">
        <f>IF(個人種目登録!AV14="","",個人種目登録!AV14)</f>
        <v/>
      </c>
      <c r="K7" s="17" t="str">
        <f>IF(個人種目登録!AX14="","",個人種目登録!AX14)</f>
        <v/>
      </c>
      <c r="L7" s="17" t="str">
        <f>IF(個人種目登録!AZ14="","",個人種目登録!AZ14)</f>
        <v/>
      </c>
      <c r="M7" s="17" t="str">
        <f>IF(個人種目登録!BH14="","",個人種目登録!BH14)</f>
        <v/>
      </c>
    </row>
    <row r="8" spans="1:17" x14ac:dyDescent="0.2">
      <c r="A8" s="17" t="str">
        <f>IF(個人種目登録!AP15="","",個人種目登録!AP15)</f>
        <v/>
      </c>
      <c r="B8" s="17" t="str">
        <f>IF(個人種目登録!AR15="","",個人種目登録!AR15)</f>
        <v/>
      </c>
      <c r="C8" s="17" t="str">
        <f>IF(個人種目登録!D15="","",個人種目登録!D15)</f>
        <v/>
      </c>
      <c r="D8" s="17" t="str">
        <f>IF(個人種目登録!AO15="","",個人種目登録!AO15)</f>
        <v/>
      </c>
      <c r="E8" s="17" t="str">
        <f>IF(個人種目登録!AS15="","",個人種目登録!AS15)</f>
        <v/>
      </c>
      <c r="F8" s="17" t="str">
        <f>IF(個人種目登録!AT15="","",個人種目登録!AT15)</f>
        <v/>
      </c>
      <c r="I8" s="17" t="str">
        <f>IF(個人種目登録!AN15="","",個人種目登録!AN15)</f>
        <v/>
      </c>
      <c r="J8" s="17" t="str">
        <f>IF(個人種目登録!AV15="","",個人種目登録!AV15)</f>
        <v/>
      </c>
      <c r="K8" s="17" t="str">
        <f>IF(個人種目登録!AX15="","",個人種目登録!AX15)</f>
        <v/>
      </c>
      <c r="L8" s="17" t="str">
        <f>IF(個人種目登録!AZ15="","",個人種目登録!AZ15)</f>
        <v/>
      </c>
      <c r="M8" s="17" t="str">
        <f>IF(個人種目登録!BH15="","",個人種目登録!BH15)</f>
        <v/>
      </c>
    </row>
    <row r="9" spans="1:17" x14ac:dyDescent="0.2">
      <c r="A9" s="17" t="str">
        <f>IF(個人種目登録!AP16="","",個人種目登録!AP16)</f>
        <v/>
      </c>
      <c r="B9" s="17" t="str">
        <f>IF(個人種目登録!AR16="","",個人種目登録!AR16)</f>
        <v/>
      </c>
      <c r="C9" s="17" t="str">
        <f>IF(個人種目登録!D16="","",個人種目登録!D16)</f>
        <v/>
      </c>
      <c r="D9" s="17" t="str">
        <f>IF(個人種目登録!AO16="","",個人種目登録!AO16)</f>
        <v/>
      </c>
      <c r="E9" s="17" t="str">
        <f>IF(個人種目登録!AS16="","",個人種目登録!AS16)</f>
        <v/>
      </c>
      <c r="F9" s="17" t="str">
        <f>IF(個人種目登録!AT16="","",個人種目登録!AT16)</f>
        <v/>
      </c>
      <c r="I9" s="17" t="str">
        <f>IF(個人種目登録!AN16="","",個人種目登録!AN16)</f>
        <v/>
      </c>
      <c r="J9" s="17" t="str">
        <f>IF(個人種目登録!AV16="","",個人種目登録!AV16)</f>
        <v/>
      </c>
      <c r="K9" s="17" t="str">
        <f>IF(個人種目登録!AX16="","",個人種目登録!AX16)</f>
        <v/>
      </c>
      <c r="L9" s="17" t="str">
        <f>IF(個人種目登録!AZ16="","",個人種目登録!AZ16)</f>
        <v/>
      </c>
      <c r="M9" s="17" t="str">
        <f>IF(個人種目登録!BH16="","",個人種目登録!BH16)</f>
        <v/>
      </c>
    </row>
    <row r="10" spans="1:17" x14ac:dyDescent="0.2">
      <c r="A10" s="17" t="str">
        <f>IF(個人種目登録!AP17="","",個人種目登録!AP17)</f>
        <v/>
      </c>
      <c r="B10" s="17" t="str">
        <f>IF(個人種目登録!AR17="","",個人種目登録!AR17)</f>
        <v/>
      </c>
      <c r="C10" s="17" t="str">
        <f>IF(個人種目登録!D17="","",個人種目登録!D17)</f>
        <v/>
      </c>
      <c r="D10" s="17" t="str">
        <f>IF(個人種目登録!AO17="","",個人種目登録!AO17)</f>
        <v/>
      </c>
      <c r="E10" s="17" t="str">
        <f>IF(個人種目登録!AS17="","",個人種目登録!AS17)</f>
        <v/>
      </c>
      <c r="F10" s="17" t="str">
        <f>IF(個人種目登録!AT17="","",個人種目登録!AT17)</f>
        <v/>
      </c>
      <c r="I10" s="17" t="str">
        <f>IF(個人種目登録!AN17="","",個人種目登録!AN17)</f>
        <v/>
      </c>
      <c r="J10" s="17" t="str">
        <f>IF(個人種目登録!AV17="","",個人種目登録!AV17)</f>
        <v/>
      </c>
      <c r="K10" s="17" t="str">
        <f>IF(個人種目登録!AX17="","",個人種目登録!AX17)</f>
        <v/>
      </c>
      <c r="L10" s="17" t="str">
        <f>IF(個人種目登録!AZ17="","",個人種目登録!AZ17)</f>
        <v/>
      </c>
      <c r="M10" s="17" t="str">
        <f>IF(個人種目登録!BH17="","",個人種目登録!BH17)</f>
        <v/>
      </c>
    </row>
    <row r="11" spans="1:17" x14ac:dyDescent="0.2">
      <c r="A11" s="17" t="str">
        <f>IF(個人種目登録!AP18="","",個人種目登録!AP18)</f>
        <v/>
      </c>
      <c r="B11" s="17" t="str">
        <f>IF(個人種目登録!AR18="","",個人種目登録!AR18)</f>
        <v/>
      </c>
      <c r="C11" s="17" t="str">
        <f>IF(個人種目登録!D18="","",個人種目登録!D18)</f>
        <v/>
      </c>
      <c r="D11" s="17" t="str">
        <f>IF(個人種目登録!AO18="","",個人種目登録!AO18)</f>
        <v/>
      </c>
      <c r="E11" s="17" t="str">
        <f>IF(個人種目登録!AS18="","",個人種目登録!AS18)</f>
        <v/>
      </c>
      <c r="F11" s="17" t="str">
        <f>IF(個人種目登録!AT18="","",個人種目登録!AT18)</f>
        <v/>
      </c>
      <c r="I11" s="17" t="str">
        <f>IF(個人種目登録!AN18="","",個人種目登録!AN18)</f>
        <v/>
      </c>
      <c r="J11" s="17" t="str">
        <f>IF(個人種目登録!AV18="","",個人種目登録!AV18)</f>
        <v/>
      </c>
      <c r="K11" s="17" t="str">
        <f>IF(個人種目登録!AX18="","",個人種目登録!AX18)</f>
        <v/>
      </c>
      <c r="L11" s="17" t="str">
        <f>IF(個人種目登録!AZ18="","",個人種目登録!AZ18)</f>
        <v/>
      </c>
      <c r="M11" s="17" t="str">
        <f>IF(個人種目登録!BH18="","",個人種目登録!BH18)</f>
        <v/>
      </c>
    </row>
    <row r="12" spans="1:17" x14ac:dyDescent="0.2">
      <c r="A12" s="17" t="str">
        <f>IF(個人種目登録!AP19="","",個人種目登録!AP19)</f>
        <v/>
      </c>
      <c r="B12" s="17" t="str">
        <f>IF(個人種目登録!AR19="","",個人種目登録!AR19)</f>
        <v/>
      </c>
      <c r="C12" s="17" t="str">
        <f>IF(個人種目登録!D19="","",個人種目登録!D19)</f>
        <v/>
      </c>
      <c r="D12" s="17" t="str">
        <f>IF(個人種目登録!AO19="","",個人種目登録!AO19)</f>
        <v/>
      </c>
      <c r="E12" s="17" t="str">
        <f>IF(個人種目登録!AS19="","",個人種目登録!AS19)</f>
        <v/>
      </c>
      <c r="F12" s="17" t="str">
        <f>IF(個人種目登録!AT19="","",個人種目登録!AT19)</f>
        <v/>
      </c>
      <c r="I12" s="17" t="str">
        <f>IF(個人種目登録!AN19="","",個人種目登録!AN19)</f>
        <v/>
      </c>
      <c r="J12" s="17" t="str">
        <f>IF(個人種目登録!AV19="","",個人種目登録!AV19)</f>
        <v/>
      </c>
      <c r="K12" s="17" t="str">
        <f>IF(個人種目登録!AX19="","",個人種目登録!AX19)</f>
        <v/>
      </c>
      <c r="L12" s="17" t="str">
        <f>IF(個人種目登録!AZ19="","",個人種目登録!AZ19)</f>
        <v/>
      </c>
      <c r="M12" s="17" t="str">
        <f>IF(個人種目登録!BH19="","",個人種目登録!BH19)</f>
        <v/>
      </c>
    </row>
    <row r="13" spans="1:17" x14ac:dyDescent="0.2">
      <c r="A13" s="17" t="str">
        <f>IF(個人種目登録!AP20="","",個人種目登録!AP20)</f>
        <v/>
      </c>
      <c r="B13" s="17" t="str">
        <f>IF(個人種目登録!AR20="","",個人種目登録!AR20)</f>
        <v/>
      </c>
      <c r="C13" s="17" t="str">
        <f>IF(個人種目登録!D20="","",個人種目登録!D20)</f>
        <v/>
      </c>
      <c r="D13" s="17" t="str">
        <f>IF(個人種目登録!AO20="","",個人種目登録!AO20)</f>
        <v/>
      </c>
      <c r="E13" s="17" t="str">
        <f>IF(個人種目登録!AS20="","",個人種目登録!AS20)</f>
        <v/>
      </c>
      <c r="F13" s="17" t="str">
        <f>IF(個人種目登録!AT20="","",個人種目登録!AT20)</f>
        <v/>
      </c>
      <c r="I13" s="17" t="str">
        <f>IF(個人種目登録!AN20="","",個人種目登録!AN20)</f>
        <v/>
      </c>
      <c r="J13" s="17" t="str">
        <f>IF(個人種目登録!AV20="","",個人種目登録!AV20)</f>
        <v/>
      </c>
      <c r="K13" s="17" t="str">
        <f>IF(個人種目登録!AX20="","",個人種目登録!AX20)</f>
        <v/>
      </c>
      <c r="L13" s="17" t="str">
        <f>IF(個人種目登録!AZ20="","",個人種目登録!AZ20)</f>
        <v/>
      </c>
      <c r="M13" s="17" t="str">
        <f>IF(個人種目登録!BH20="","",個人種目登録!BH20)</f>
        <v/>
      </c>
    </row>
    <row r="14" spans="1:17" x14ac:dyDescent="0.2">
      <c r="A14" s="17" t="str">
        <f>IF(個人種目登録!AP21="","",個人種目登録!AP21)</f>
        <v/>
      </c>
      <c r="B14" s="17" t="str">
        <f>IF(個人種目登録!AR21="","",個人種目登録!AR21)</f>
        <v/>
      </c>
      <c r="C14" s="17" t="str">
        <f>IF(個人種目登録!D21="","",個人種目登録!D21)</f>
        <v/>
      </c>
      <c r="D14" s="17" t="str">
        <f>IF(個人種目登録!AO21="","",個人種目登録!AO21)</f>
        <v/>
      </c>
      <c r="E14" s="17" t="str">
        <f>IF(個人種目登録!AS21="","",個人種目登録!AS21)</f>
        <v/>
      </c>
      <c r="F14" s="17" t="str">
        <f>IF(個人種目登録!AT21="","",個人種目登録!AT21)</f>
        <v/>
      </c>
      <c r="I14" s="17" t="str">
        <f>IF(個人種目登録!AN21="","",個人種目登録!AN21)</f>
        <v/>
      </c>
      <c r="J14" s="17" t="str">
        <f>IF(個人種目登録!AV21="","",個人種目登録!AV21)</f>
        <v/>
      </c>
      <c r="K14" s="17" t="str">
        <f>IF(個人種目登録!AX21="","",個人種目登録!AX21)</f>
        <v/>
      </c>
      <c r="L14" s="17" t="str">
        <f>IF(個人種目登録!AZ21="","",個人種目登録!AZ21)</f>
        <v/>
      </c>
      <c r="M14" s="17" t="str">
        <f>IF(個人種目登録!BH21="","",個人種目登録!BH21)</f>
        <v/>
      </c>
    </row>
    <row r="15" spans="1:17" x14ac:dyDescent="0.2">
      <c r="A15" s="17" t="str">
        <f>IF(個人種目登録!AP22="","",個人種目登録!AP22)</f>
        <v/>
      </c>
      <c r="B15" s="17" t="str">
        <f>IF(個人種目登録!AR22="","",個人種目登録!AR22)</f>
        <v/>
      </c>
      <c r="C15" s="17" t="str">
        <f>IF(個人種目登録!D22="","",個人種目登録!D22)</f>
        <v/>
      </c>
      <c r="D15" s="17" t="str">
        <f>IF(個人種目登録!AO22="","",個人種目登録!AO22)</f>
        <v/>
      </c>
      <c r="E15" s="17" t="str">
        <f>IF(個人種目登録!AS22="","",個人種目登録!AS22)</f>
        <v/>
      </c>
      <c r="F15" s="17" t="str">
        <f>IF(個人種目登録!AT22="","",個人種目登録!AT22)</f>
        <v/>
      </c>
      <c r="I15" s="17" t="str">
        <f>IF(個人種目登録!AN22="","",個人種目登録!AN22)</f>
        <v/>
      </c>
      <c r="J15" s="17" t="str">
        <f>IF(個人種目登録!AV22="","",個人種目登録!AV22)</f>
        <v/>
      </c>
      <c r="K15" s="17" t="str">
        <f>IF(個人種目登録!AX22="","",個人種目登録!AX22)</f>
        <v/>
      </c>
      <c r="L15" s="17" t="str">
        <f>IF(個人種目登録!AZ22="","",個人種目登録!AZ22)</f>
        <v/>
      </c>
      <c r="M15" s="17" t="str">
        <f>IF(個人種目登録!BH22="","",個人種目登録!BH22)</f>
        <v/>
      </c>
    </row>
    <row r="16" spans="1:17" x14ac:dyDescent="0.2">
      <c r="A16" s="17" t="str">
        <f>IF(個人種目登録!AP23="","",個人種目登録!AP23)</f>
        <v/>
      </c>
      <c r="B16" s="17" t="str">
        <f>IF(個人種目登録!AR23="","",個人種目登録!AR23)</f>
        <v/>
      </c>
      <c r="C16" s="17" t="str">
        <f>IF(個人種目登録!D23="","",個人種目登録!D23)</f>
        <v/>
      </c>
      <c r="D16" s="17" t="str">
        <f>IF(個人種目登録!AO23="","",個人種目登録!AO23)</f>
        <v/>
      </c>
      <c r="E16" s="17" t="str">
        <f>IF(個人種目登録!AS23="","",個人種目登録!AS23)</f>
        <v/>
      </c>
      <c r="F16" s="17" t="str">
        <f>IF(個人種目登録!AT23="","",個人種目登録!AT23)</f>
        <v/>
      </c>
      <c r="I16" s="17" t="str">
        <f>IF(個人種目登録!AN23="","",個人種目登録!AN23)</f>
        <v/>
      </c>
      <c r="J16" s="17" t="str">
        <f>IF(個人種目登録!AV23="","",個人種目登録!AV23)</f>
        <v/>
      </c>
      <c r="K16" s="17" t="str">
        <f>IF(個人種目登録!AX23="","",個人種目登録!AX23)</f>
        <v/>
      </c>
      <c r="L16" s="17" t="str">
        <f>IF(個人種目登録!AZ23="","",個人種目登録!AZ23)</f>
        <v/>
      </c>
      <c r="M16" s="17" t="str">
        <f>IF(個人種目登録!BH23="","",個人種目登録!BH23)</f>
        <v/>
      </c>
    </row>
    <row r="17" spans="1:13" x14ac:dyDescent="0.2">
      <c r="A17" s="17" t="str">
        <f>IF(個人種目登録!AP24="","",個人種目登録!AP24)</f>
        <v/>
      </c>
      <c r="B17" s="17" t="str">
        <f>IF(個人種目登録!AR24="","",個人種目登録!AR24)</f>
        <v/>
      </c>
      <c r="C17" s="17" t="str">
        <f>IF(個人種目登録!D24="","",個人種目登録!D24)</f>
        <v/>
      </c>
      <c r="D17" s="17" t="str">
        <f>IF(個人種目登録!AO24="","",個人種目登録!AO24)</f>
        <v/>
      </c>
      <c r="E17" s="17" t="str">
        <f>IF(個人種目登録!AS24="","",個人種目登録!AS24)</f>
        <v/>
      </c>
      <c r="F17" s="17" t="str">
        <f>IF(個人種目登録!AT24="","",個人種目登録!AT24)</f>
        <v/>
      </c>
      <c r="I17" s="17" t="str">
        <f>IF(個人種目登録!AN24="","",個人種目登録!AN24)</f>
        <v/>
      </c>
      <c r="J17" s="17" t="str">
        <f>IF(個人種目登録!AV24="","",個人種目登録!AV24)</f>
        <v/>
      </c>
      <c r="K17" s="17" t="str">
        <f>IF(個人種目登録!AX24="","",個人種目登録!AX24)</f>
        <v/>
      </c>
      <c r="L17" s="17" t="str">
        <f>IF(個人種目登録!AZ24="","",個人種目登録!AZ24)</f>
        <v/>
      </c>
      <c r="M17" s="17" t="str">
        <f>IF(個人種目登録!BH24="","",個人種目登録!BH24)</f>
        <v/>
      </c>
    </row>
    <row r="18" spans="1:13" x14ac:dyDescent="0.2">
      <c r="A18" s="17" t="str">
        <f>IF(個人種目登録!AP25="","",個人種目登録!AP25)</f>
        <v/>
      </c>
      <c r="B18" s="17" t="str">
        <f>IF(個人種目登録!AR25="","",個人種目登録!AR25)</f>
        <v/>
      </c>
      <c r="C18" s="17" t="str">
        <f>IF(個人種目登録!D25="","",個人種目登録!D25)</f>
        <v/>
      </c>
      <c r="D18" s="17" t="str">
        <f>IF(個人種目登録!AO25="","",個人種目登録!AO25)</f>
        <v/>
      </c>
      <c r="E18" s="17" t="str">
        <f>IF(個人種目登録!AS25="","",個人種目登録!AS25)</f>
        <v/>
      </c>
      <c r="F18" s="17" t="str">
        <f>IF(個人種目登録!AT25="","",個人種目登録!AT25)</f>
        <v/>
      </c>
      <c r="I18" s="17" t="str">
        <f>IF(個人種目登録!AN25="","",個人種目登録!AN25)</f>
        <v/>
      </c>
      <c r="J18" s="17" t="str">
        <f>IF(個人種目登録!AV25="","",個人種目登録!AV25)</f>
        <v/>
      </c>
      <c r="K18" s="17" t="str">
        <f>IF(個人種目登録!AX25="","",個人種目登録!AX25)</f>
        <v/>
      </c>
      <c r="L18" s="17" t="str">
        <f>IF(個人種目登録!AZ25="","",個人種目登録!AZ25)</f>
        <v/>
      </c>
      <c r="M18" s="17" t="str">
        <f>IF(個人種目登録!BH25="","",個人種目登録!BH25)</f>
        <v/>
      </c>
    </row>
    <row r="19" spans="1:13" x14ac:dyDescent="0.2">
      <c r="A19" s="17" t="str">
        <f>IF(個人種目登録!AP26="","",個人種目登録!AP26)</f>
        <v/>
      </c>
      <c r="B19" s="17" t="str">
        <f>IF(個人種目登録!AR26="","",個人種目登録!AR26)</f>
        <v/>
      </c>
      <c r="C19" s="17" t="str">
        <f>IF(個人種目登録!D26="","",個人種目登録!D26)</f>
        <v/>
      </c>
      <c r="D19" s="17" t="str">
        <f>IF(個人種目登録!AO26="","",個人種目登録!AO26)</f>
        <v/>
      </c>
      <c r="E19" s="17" t="str">
        <f>IF(個人種目登録!AS26="","",個人種目登録!AS26)</f>
        <v/>
      </c>
      <c r="F19" s="17" t="str">
        <f>IF(個人種目登録!AT26="","",個人種目登録!AT26)</f>
        <v/>
      </c>
      <c r="I19" s="17" t="str">
        <f>IF(個人種目登録!AN26="","",個人種目登録!AN26)</f>
        <v/>
      </c>
      <c r="J19" s="17" t="str">
        <f>IF(個人種目登録!AV26="","",個人種目登録!AV26)</f>
        <v/>
      </c>
      <c r="K19" s="17" t="str">
        <f>IF(個人種目登録!AX26="","",個人種目登録!AX26)</f>
        <v/>
      </c>
      <c r="L19" s="17" t="str">
        <f>IF(個人種目登録!AZ26="","",個人種目登録!AZ26)</f>
        <v/>
      </c>
      <c r="M19" s="17" t="str">
        <f>IF(個人種目登録!BH26="","",個人種目登録!BH26)</f>
        <v/>
      </c>
    </row>
    <row r="20" spans="1:13" x14ac:dyDescent="0.2">
      <c r="A20" s="17" t="str">
        <f>IF(個人種目登録!AP27="","",個人種目登録!AP27)</f>
        <v/>
      </c>
      <c r="B20" s="17" t="str">
        <f>IF(個人種目登録!AR27="","",個人種目登録!AR27)</f>
        <v/>
      </c>
      <c r="C20" s="17" t="str">
        <f>IF(個人種目登録!D27="","",個人種目登録!D27)</f>
        <v/>
      </c>
      <c r="D20" s="17" t="str">
        <f>IF(個人種目登録!AO27="","",個人種目登録!AO27)</f>
        <v/>
      </c>
      <c r="E20" s="17" t="str">
        <f>IF(個人種目登録!AS27="","",個人種目登録!AS27)</f>
        <v/>
      </c>
      <c r="F20" s="17" t="str">
        <f>IF(個人種目登録!AT27="","",個人種目登録!AT27)</f>
        <v/>
      </c>
      <c r="I20" s="17" t="str">
        <f>IF(個人種目登録!AN27="","",個人種目登録!AN27)</f>
        <v/>
      </c>
      <c r="J20" s="17" t="str">
        <f>IF(個人種目登録!AV27="","",個人種目登録!AV27)</f>
        <v/>
      </c>
      <c r="K20" s="17" t="str">
        <f>IF(個人種目登録!AX27="","",個人種目登録!AX27)</f>
        <v/>
      </c>
      <c r="L20" s="17" t="str">
        <f>IF(個人種目登録!AZ27="","",個人種目登録!AZ27)</f>
        <v/>
      </c>
      <c r="M20" s="17" t="str">
        <f>IF(個人種目登録!BH27="","",個人種目登録!BH27)</f>
        <v/>
      </c>
    </row>
    <row r="21" spans="1:13" x14ac:dyDescent="0.2">
      <c r="A21" s="17" t="str">
        <f>IF(個人種目登録!AP28="","",個人種目登録!AP28)</f>
        <v/>
      </c>
      <c r="B21" s="17" t="str">
        <f>IF(個人種目登録!AR28="","",個人種目登録!AR28)</f>
        <v/>
      </c>
      <c r="C21" s="17" t="str">
        <f>IF(個人種目登録!D28="","",個人種目登録!D28)</f>
        <v/>
      </c>
      <c r="D21" s="17" t="str">
        <f>IF(個人種目登録!AO28="","",個人種目登録!AO28)</f>
        <v/>
      </c>
      <c r="E21" s="17" t="str">
        <f>IF(個人種目登録!AS28="","",個人種目登録!AS28)</f>
        <v/>
      </c>
      <c r="F21" s="17" t="str">
        <f>IF(個人種目登録!AT28="","",個人種目登録!AT28)</f>
        <v/>
      </c>
      <c r="I21" s="17" t="str">
        <f>IF(個人種目登録!AN28="","",個人種目登録!AN28)</f>
        <v/>
      </c>
      <c r="J21" s="17" t="str">
        <f>IF(個人種目登録!AV28="","",個人種目登録!AV28)</f>
        <v/>
      </c>
      <c r="K21" s="17" t="str">
        <f>IF(個人種目登録!AX28="","",個人種目登録!AX28)</f>
        <v/>
      </c>
      <c r="L21" s="17" t="str">
        <f>IF(個人種目登録!AZ28="","",個人種目登録!AZ28)</f>
        <v/>
      </c>
      <c r="M21" s="17" t="str">
        <f>IF(個人種目登録!BH28="","",個人種目登録!BH28)</f>
        <v/>
      </c>
    </row>
    <row r="22" spans="1:13" x14ac:dyDescent="0.2">
      <c r="A22" s="17" t="str">
        <f>IF(個人種目登録!AP29="","",個人種目登録!AP29)</f>
        <v/>
      </c>
      <c r="B22" s="17" t="str">
        <f>IF(個人種目登録!AR29="","",個人種目登録!AR29)</f>
        <v/>
      </c>
      <c r="C22" s="17" t="str">
        <f>IF(個人種目登録!D29="","",個人種目登録!D29)</f>
        <v/>
      </c>
      <c r="D22" s="17" t="str">
        <f>IF(個人種目登録!AO29="","",個人種目登録!AO29)</f>
        <v/>
      </c>
      <c r="E22" s="17" t="str">
        <f>IF(個人種目登録!AS29="","",個人種目登録!AS29)</f>
        <v/>
      </c>
      <c r="F22" s="17" t="str">
        <f>IF(個人種目登録!AT29="","",個人種目登録!AT29)</f>
        <v/>
      </c>
      <c r="I22" s="17" t="str">
        <f>IF(個人種目登録!AN29="","",個人種目登録!AN29)</f>
        <v/>
      </c>
      <c r="J22" s="17" t="str">
        <f>IF(個人種目登録!AV29="","",個人種目登録!AV29)</f>
        <v/>
      </c>
      <c r="K22" s="17" t="str">
        <f>IF(個人種目登録!AX29="","",個人種目登録!AX29)</f>
        <v/>
      </c>
      <c r="L22" s="17" t="str">
        <f>IF(個人種目登録!AZ29="","",個人種目登録!AZ29)</f>
        <v/>
      </c>
      <c r="M22" s="17" t="str">
        <f>IF(個人種目登録!BH29="","",個人種目登録!BH29)</f>
        <v/>
      </c>
    </row>
    <row r="23" spans="1:13" x14ac:dyDescent="0.2">
      <c r="A23" s="17" t="str">
        <f>IF(個人種目登録!AP30="","",個人種目登録!AP30)</f>
        <v/>
      </c>
      <c r="B23" s="17" t="str">
        <f>IF(個人種目登録!AR30="","",個人種目登録!AR30)</f>
        <v/>
      </c>
      <c r="C23" s="17" t="str">
        <f>IF(個人種目登録!D30="","",個人種目登録!D30)</f>
        <v/>
      </c>
      <c r="D23" s="17" t="str">
        <f>IF(個人種目登録!AO30="","",個人種目登録!AO30)</f>
        <v/>
      </c>
      <c r="E23" s="17" t="str">
        <f>IF(個人種目登録!AS30="","",個人種目登録!AS30)</f>
        <v/>
      </c>
      <c r="F23" s="17" t="str">
        <f>IF(個人種目登録!AT30="","",個人種目登録!AT30)</f>
        <v/>
      </c>
      <c r="I23" s="17" t="str">
        <f>IF(個人種目登録!AN30="","",個人種目登録!AN30)</f>
        <v/>
      </c>
      <c r="J23" s="17" t="str">
        <f>IF(個人種目登録!AV30="","",個人種目登録!AV30)</f>
        <v/>
      </c>
      <c r="K23" s="17" t="str">
        <f>IF(個人種目登録!AX30="","",個人種目登録!AX30)</f>
        <v/>
      </c>
      <c r="L23" s="17" t="str">
        <f>IF(個人種目登録!AZ30="","",個人種目登録!AZ30)</f>
        <v/>
      </c>
      <c r="M23" s="17" t="str">
        <f>IF(個人種目登録!BH30="","",個人種目登録!BH30)</f>
        <v/>
      </c>
    </row>
    <row r="24" spans="1:13" x14ac:dyDescent="0.2">
      <c r="A24" s="17" t="str">
        <f>IF(個人種目登録!AP31="","",個人種目登録!AP31)</f>
        <v/>
      </c>
      <c r="B24" s="17" t="str">
        <f>IF(個人種目登録!AR31="","",個人種目登録!AR31)</f>
        <v/>
      </c>
      <c r="C24" s="17" t="str">
        <f>IF(個人種目登録!D31="","",個人種目登録!D31)</f>
        <v/>
      </c>
      <c r="D24" s="17" t="str">
        <f>IF(個人種目登録!AO31="","",個人種目登録!AO31)</f>
        <v/>
      </c>
      <c r="E24" s="17" t="str">
        <f>IF(個人種目登録!AS31="","",個人種目登録!AS31)</f>
        <v/>
      </c>
      <c r="F24" s="17" t="str">
        <f>IF(個人種目登録!AT31="","",個人種目登録!AT31)</f>
        <v/>
      </c>
      <c r="I24" s="17" t="str">
        <f>IF(個人種目登録!AN31="","",個人種目登録!AN31)</f>
        <v/>
      </c>
      <c r="J24" s="17" t="str">
        <f>IF(個人種目登録!AV31="","",個人種目登録!AV31)</f>
        <v/>
      </c>
      <c r="K24" s="17" t="str">
        <f>IF(個人種目登録!AX31="","",個人種目登録!AX31)</f>
        <v/>
      </c>
      <c r="L24" s="17" t="str">
        <f>IF(個人種目登録!AZ31="","",個人種目登録!AZ31)</f>
        <v/>
      </c>
      <c r="M24" s="17" t="str">
        <f>IF(個人種目登録!BH31="","",個人種目登録!BH31)</f>
        <v/>
      </c>
    </row>
    <row r="25" spans="1:13" x14ac:dyDescent="0.2">
      <c r="A25" s="17" t="str">
        <f>IF(個人種目登録!AP32="","",個人種目登録!AP32)</f>
        <v/>
      </c>
      <c r="B25" s="17" t="str">
        <f>IF(個人種目登録!AR32="","",個人種目登録!AR32)</f>
        <v/>
      </c>
      <c r="C25" s="17" t="str">
        <f>IF(個人種目登録!D32="","",個人種目登録!D32)</f>
        <v/>
      </c>
      <c r="D25" s="17" t="str">
        <f>IF(個人種目登録!AO32="","",個人種目登録!AO32)</f>
        <v/>
      </c>
      <c r="E25" s="17" t="str">
        <f>IF(個人種目登録!AS32="","",個人種目登録!AS32)</f>
        <v/>
      </c>
      <c r="F25" s="17" t="str">
        <f>IF(個人種目登録!AT32="","",個人種目登録!AT32)</f>
        <v/>
      </c>
      <c r="I25" s="17" t="str">
        <f>IF(個人種目登録!AN32="","",個人種目登録!AN32)</f>
        <v/>
      </c>
      <c r="J25" s="17" t="str">
        <f>IF(個人種目登録!AV32="","",個人種目登録!AV32)</f>
        <v/>
      </c>
      <c r="K25" s="17" t="str">
        <f>IF(個人種目登録!AX32="","",個人種目登録!AX32)</f>
        <v/>
      </c>
      <c r="L25" s="17" t="str">
        <f>IF(個人種目登録!AZ32="","",個人種目登録!AZ32)</f>
        <v/>
      </c>
      <c r="M25" s="17" t="str">
        <f>IF(個人種目登録!BH32="","",個人種目登録!BH32)</f>
        <v/>
      </c>
    </row>
    <row r="26" spans="1:13" x14ac:dyDescent="0.2">
      <c r="A26" s="17" t="str">
        <f>IF(個人種目登録!AP33="","",個人種目登録!AP33)</f>
        <v/>
      </c>
      <c r="B26" s="17" t="str">
        <f>IF(個人種目登録!AR33="","",個人種目登録!AR33)</f>
        <v/>
      </c>
      <c r="C26" s="17" t="str">
        <f>IF(個人種目登録!D33="","",個人種目登録!D33)</f>
        <v/>
      </c>
      <c r="D26" s="17" t="str">
        <f>IF(個人種目登録!AO33="","",個人種目登録!AO33)</f>
        <v/>
      </c>
      <c r="E26" s="17" t="str">
        <f>IF(個人種目登録!AS33="","",個人種目登録!AS33)</f>
        <v/>
      </c>
      <c r="F26" s="17" t="str">
        <f>IF(個人種目登録!AT33="","",個人種目登録!AT33)</f>
        <v/>
      </c>
      <c r="I26" s="17" t="str">
        <f>IF(個人種目登録!AN33="","",個人種目登録!AN33)</f>
        <v/>
      </c>
      <c r="J26" s="17" t="str">
        <f>IF(個人種目登録!AV33="","",個人種目登録!AV33)</f>
        <v/>
      </c>
      <c r="K26" s="17" t="str">
        <f>IF(個人種目登録!AX33="","",個人種目登録!AX33)</f>
        <v/>
      </c>
      <c r="L26" s="17" t="str">
        <f>IF(個人種目登録!AZ33="","",個人種目登録!AZ33)</f>
        <v/>
      </c>
      <c r="M26" s="17" t="str">
        <f>IF(個人種目登録!BH33="","",個人種目登録!BH33)</f>
        <v/>
      </c>
    </row>
    <row r="27" spans="1:13" x14ac:dyDescent="0.2">
      <c r="A27" s="17" t="str">
        <f>IF(個人種目登録!AP34="","",個人種目登録!AP34)</f>
        <v/>
      </c>
      <c r="B27" s="17" t="str">
        <f>IF(個人種目登録!AR34="","",個人種目登録!AR34)</f>
        <v/>
      </c>
      <c r="C27" s="17" t="str">
        <f>IF(個人種目登録!D34="","",個人種目登録!D34)</f>
        <v/>
      </c>
      <c r="D27" s="17" t="str">
        <f>IF(個人種目登録!AO34="","",個人種目登録!AO34)</f>
        <v/>
      </c>
      <c r="E27" s="17" t="str">
        <f>IF(個人種目登録!AS34="","",個人種目登録!AS34)</f>
        <v/>
      </c>
      <c r="F27" s="17" t="str">
        <f>IF(個人種目登録!AT34="","",個人種目登録!AT34)</f>
        <v/>
      </c>
      <c r="I27" s="17" t="str">
        <f>IF(個人種目登録!AN34="","",個人種目登録!AN34)</f>
        <v/>
      </c>
      <c r="J27" s="17" t="str">
        <f>IF(個人種目登録!AV34="","",個人種目登録!AV34)</f>
        <v/>
      </c>
      <c r="K27" s="17" t="str">
        <f>IF(個人種目登録!AX34="","",個人種目登録!AX34)</f>
        <v/>
      </c>
      <c r="L27" s="17" t="str">
        <f>IF(個人種目登録!AZ34="","",個人種目登録!AZ34)</f>
        <v/>
      </c>
      <c r="M27" s="17" t="str">
        <f>IF(個人種目登録!BH34="","",個人種目登録!BH34)</f>
        <v/>
      </c>
    </row>
    <row r="28" spans="1:13" x14ac:dyDescent="0.2">
      <c r="A28" s="17" t="str">
        <f>IF(個人種目登録!AP35="","",個人種目登録!AP35)</f>
        <v/>
      </c>
      <c r="B28" s="17" t="str">
        <f>IF(個人種目登録!AR35="","",個人種目登録!AR35)</f>
        <v/>
      </c>
      <c r="C28" s="17" t="str">
        <f>IF(個人種目登録!D35="","",個人種目登録!D35)</f>
        <v/>
      </c>
      <c r="D28" s="17" t="str">
        <f>IF(個人種目登録!AO35="","",個人種目登録!AO35)</f>
        <v/>
      </c>
      <c r="E28" s="17" t="str">
        <f>IF(個人種目登録!AS35="","",個人種目登録!AS35)</f>
        <v/>
      </c>
      <c r="F28" s="17" t="str">
        <f>IF(個人種目登録!AT35="","",個人種目登録!AT35)</f>
        <v/>
      </c>
      <c r="I28" s="17" t="str">
        <f>IF(個人種目登録!AN35="","",個人種目登録!AN35)</f>
        <v/>
      </c>
      <c r="J28" s="17" t="str">
        <f>IF(個人種目登録!AV35="","",個人種目登録!AV35)</f>
        <v/>
      </c>
      <c r="K28" s="17" t="str">
        <f>IF(個人種目登録!AX35="","",個人種目登録!AX35)</f>
        <v/>
      </c>
      <c r="L28" s="17" t="str">
        <f>IF(個人種目登録!AZ35="","",個人種目登録!AZ35)</f>
        <v/>
      </c>
      <c r="M28" s="17" t="str">
        <f>IF(個人種目登録!BH35="","",個人種目登録!BH35)</f>
        <v/>
      </c>
    </row>
    <row r="29" spans="1:13" x14ac:dyDescent="0.2">
      <c r="A29" s="17" t="str">
        <f>IF(個人種目登録!AP36="","",個人種目登録!AP36)</f>
        <v/>
      </c>
      <c r="B29" s="17" t="str">
        <f>IF(個人種目登録!AR36="","",個人種目登録!AR36)</f>
        <v/>
      </c>
      <c r="C29" s="17" t="str">
        <f>IF(個人種目登録!D36="","",個人種目登録!D36)</f>
        <v/>
      </c>
      <c r="D29" s="17" t="str">
        <f>IF(個人種目登録!AO36="","",個人種目登録!AO36)</f>
        <v/>
      </c>
      <c r="E29" s="17" t="str">
        <f>IF(個人種目登録!AS36="","",個人種目登録!AS36)</f>
        <v/>
      </c>
      <c r="F29" s="17" t="str">
        <f>IF(個人種目登録!AT36="","",個人種目登録!AT36)</f>
        <v/>
      </c>
      <c r="I29" s="17" t="str">
        <f>IF(個人種目登録!AN36="","",個人種目登録!AN36)</f>
        <v/>
      </c>
      <c r="J29" s="17" t="str">
        <f>IF(個人種目登録!AV36="","",個人種目登録!AV36)</f>
        <v/>
      </c>
      <c r="K29" s="17" t="str">
        <f>IF(個人種目登録!AX36="","",個人種目登録!AX36)</f>
        <v/>
      </c>
      <c r="L29" s="17" t="str">
        <f>IF(個人種目登録!AZ36="","",個人種目登録!AZ36)</f>
        <v/>
      </c>
      <c r="M29" s="17" t="str">
        <f>IF(個人種目登録!BH36="","",個人種目登録!BH36)</f>
        <v/>
      </c>
    </row>
    <row r="30" spans="1:13" x14ac:dyDescent="0.2">
      <c r="A30" s="17" t="str">
        <f>IF(個人種目登録!AP37="","",個人種目登録!AP37)</f>
        <v/>
      </c>
      <c r="B30" s="17" t="str">
        <f>IF(個人種目登録!AR37="","",個人種目登録!AR37)</f>
        <v/>
      </c>
      <c r="C30" s="17" t="str">
        <f>IF(個人種目登録!D37="","",個人種目登録!D37)</f>
        <v/>
      </c>
      <c r="D30" s="17" t="str">
        <f>IF(個人種目登録!AO37="","",個人種目登録!AO37)</f>
        <v/>
      </c>
      <c r="E30" s="17" t="str">
        <f>IF(個人種目登録!AS37="","",個人種目登録!AS37)</f>
        <v/>
      </c>
      <c r="F30" s="17" t="str">
        <f>IF(個人種目登録!AT37="","",個人種目登録!AT37)</f>
        <v/>
      </c>
      <c r="I30" s="17" t="str">
        <f>IF(個人種目登録!AN37="","",個人種目登録!AN37)</f>
        <v/>
      </c>
      <c r="J30" s="17" t="str">
        <f>IF(個人種目登録!AV37="","",個人種目登録!AV37)</f>
        <v/>
      </c>
      <c r="K30" s="17" t="str">
        <f>IF(個人種目登録!AX37="","",個人種目登録!AX37)</f>
        <v/>
      </c>
      <c r="L30" s="17" t="str">
        <f>IF(個人種目登録!AZ37="","",個人種目登録!AZ37)</f>
        <v/>
      </c>
      <c r="M30" s="17" t="str">
        <f>IF(個人種目登録!BH37="","",個人種目登録!BH37)</f>
        <v/>
      </c>
    </row>
    <row r="31" spans="1:13" x14ac:dyDescent="0.2">
      <c r="A31" s="17" t="str">
        <f>IF(個人種目登録!AP38="","",個人種目登録!AP38)</f>
        <v/>
      </c>
      <c r="B31" s="17" t="str">
        <f>IF(個人種目登録!AR38="","",個人種目登録!AR38)</f>
        <v/>
      </c>
      <c r="C31" s="17" t="str">
        <f>IF(個人種目登録!D38="","",個人種目登録!D38)</f>
        <v/>
      </c>
      <c r="D31" s="17" t="str">
        <f>IF(個人種目登録!AO38="","",個人種目登録!AO38)</f>
        <v/>
      </c>
      <c r="E31" s="17" t="str">
        <f>IF(個人種目登録!AS38="","",個人種目登録!AS38)</f>
        <v/>
      </c>
      <c r="F31" s="17" t="str">
        <f>IF(個人種目登録!AT38="","",個人種目登録!AT38)</f>
        <v/>
      </c>
      <c r="I31" s="17" t="str">
        <f>IF(個人種目登録!AN38="","",個人種目登録!AN38)</f>
        <v/>
      </c>
      <c r="J31" s="17" t="str">
        <f>IF(個人種目登録!AV38="","",個人種目登録!AV38)</f>
        <v/>
      </c>
      <c r="K31" s="17" t="str">
        <f>IF(個人種目登録!AX38="","",個人種目登録!AX38)</f>
        <v/>
      </c>
      <c r="L31" s="17" t="str">
        <f>IF(個人種目登録!AZ38="","",個人種目登録!AZ38)</f>
        <v/>
      </c>
      <c r="M31" s="17" t="str">
        <f>IF(個人種目登録!BH38="","",個人種目登録!BH38)</f>
        <v/>
      </c>
    </row>
    <row r="32" spans="1:13" x14ac:dyDescent="0.2">
      <c r="A32" s="17" t="str">
        <f>IF(個人種目登録!AP39="","",個人種目登録!AP39)</f>
        <v/>
      </c>
      <c r="B32" s="17" t="str">
        <f>IF(個人種目登録!AR39="","",個人種目登録!AR39)</f>
        <v/>
      </c>
      <c r="C32" s="17" t="str">
        <f>IF(個人種目登録!D39="","",個人種目登録!D39)</f>
        <v/>
      </c>
      <c r="D32" s="17" t="str">
        <f>IF(個人種目登録!AO39="","",個人種目登録!AO39)</f>
        <v/>
      </c>
      <c r="E32" s="17" t="str">
        <f>IF(個人種目登録!AS39="","",個人種目登録!AS39)</f>
        <v/>
      </c>
      <c r="F32" s="17" t="str">
        <f>IF(個人種目登録!AT39="","",個人種目登録!AT39)</f>
        <v/>
      </c>
      <c r="I32" s="17" t="str">
        <f>IF(個人種目登録!AN39="","",個人種目登録!AN39)</f>
        <v/>
      </c>
      <c r="J32" s="17" t="str">
        <f>IF(個人種目登録!AV39="","",個人種目登録!AV39)</f>
        <v/>
      </c>
      <c r="K32" s="17" t="str">
        <f>IF(個人種目登録!AX39="","",個人種目登録!AX39)</f>
        <v/>
      </c>
      <c r="L32" s="17" t="str">
        <f>IF(個人種目登録!AZ39="","",個人種目登録!AZ39)</f>
        <v/>
      </c>
      <c r="M32" s="17" t="str">
        <f>IF(個人種目登録!BH39="","",個人種目登録!BH39)</f>
        <v/>
      </c>
    </row>
    <row r="33" spans="1:13" x14ac:dyDescent="0.2">
      <c r="A33" s="17" t="str">
        <f>IF(個人種目登録!AP40="","",個人種目登録!AP40)</f>
        <v/>
      </c>
      <c r="B33" s="17" t="str">
        <f>IF(個人種目登録!AR40="","",個人種目登録!AR40)</f>
        <v/>
      </c>
      <c r="C33" s="17" t="str">
        <f>IF(個人種目登録!D40="","",個人種目登録!D40)</f>
        <v/>
      </c>
      <c r="D33" s="17" t="str">
        <f>IF(個人種目登録!AO40="","",個人種目登録!AO40)</f>
        <v/>
      </c>
      <c r="E33" s="17" t="str">
        <f>IF(個人種目登録!AS40="","",個人種目登録!AS40)</f>
        <v/>
      </c>
      <c r="F33" s="17" t="str">
        <f>IF(個人種目登録!AT40="","",個人種目登録!AT40)</f>
        <v/>
      </c>
      <c r="I33" s="17" t="str">
        <f>IF(個人種目登録!AN40="","",個人種目登録!AN40)</f>
        <v/>
      </c>
      <c r="J33" s="17" t="str">
        <f>IF(個人種目登録!AV40="","",個人種目登録!AV40)</f>
        <v/>
      </c>
      <c r="K33" s="17" t="str">
        <f>IF(個人種目登録!AX40="","",個人種目登録!AX40)</f>
        <v/>
      </c>
      <c r="L33" s="17" t="str">
        <f>IF(個人種目登録!AZ40="","",個人種目登録!AZ40)</f>
        <v/>
      </c>
      <c r="M33" s="17" t="str">
        <f>IF(個人種目登録!BH40="","",個人種目登録!BH40)</f>
        <v/>
      </c>
    </row>
    <row r="34" spans="1:13" x14ac:dyDescent="0.2">
      <c r="A34" s="17" t="str">
        <f>IF(個人種目登録!AP41="","",個人種目登録!AP41)</f>
        <v/>
      </c>
      <c r="B34" s="17" t="str">
        <f>IF(個人種目登録!AR41="","",個人種目登録!AR41)</f>
        <v/>
      </c>
      <c r="C34" s="17" t="str">
        <f>IF(個人種目登録!D41="","",個人種目登録!D41)</f>
        <v/>
      </c>
      <c r="D34" s="17" t="str">
        <f>IF(個人種目登録!AO41="","",個人種目登録!AO41)</f>
        <v/>
      </c>
      <c r="E34" s="17" t="str">
        <f>IF(個人種目登録!AS41="","",個人種目登録!AS41)</f>
        <v/>
      </c>
      <c r="F34" s="17" t="str">
        <f>IF(個人種目登録!AT41="","",個人種目登録!AT41)</f>
        <v/>
      </c>
      <c r="I34" s="17" t="str">
        <f>IF(個人種目登録!AN41="","",個人種目登録!AN41)</f>
        <v/>
      </c>
      <c r="J34" s="17" t="str">
        <f>IF(個人種目登録!AV41="","",個人種目登録!AV41)</f>
        <v/>
      </c>
      <c r="K34" s="17" t="str">
        <f>IF(個人種目登録!AX41="","",個人種目登録!AX41)</f>
        <v/>
      </c>
      <c r="L34" s="17" t="str">
        <f>IF(個人種目登録!AZ41="","",個人種目登録!AZ41)</f>
        <v/>
      </c>
      <c r="M34" s="17" t="str">
        <f>IF(個人種目登録!BH41="","",個人種目登録!BH41)</f>
        <v/>
      </c>
    </row>
    <row r="35" spans="1:13" x14ac:dyDescent="0.2">
      <c r="A35" s="17" t="str">
        <f>IF(個人種目登録!AP42="","",個人種目登録!AP42)</f>
        <v/>
      </c>
      <c r="B35" s="17" t="str">
        <f>IF(個人種目登録!AR42="","",個人種目登録!AR42)</f>
        <v/>
      </c>
      <c r="C35" s="17" t="str">
        <f>IF(個人種目登録!D42="","",個人種目登録!D42)</f>
        <v/>
      </c>
      <c r="D35" s="17" t="str">
        <f>IF(個人種目登録!AO42="","",個人種目登録!AO42)</f>
        <v/>
      </c>
      <c r="E35" s="17" t="str">
        <f>IF(個人種目登録!AS42="","",個人種目登録!AS42)</f>
        <v/>
      </c>
      <c r="F35" s="17" t="str">
        <f>IF(個人種目登録!AT42="","",個人種目登録!AT42)</f>
        <v/>
      </c>
      <c r="I35" s="17" t="str">
        <f>IF(個人種目登録!AN42="","",個人種目登録!AN42)</f>
        <v/>
      </c>
      <c r="J35" s="17" t="str">
        <f>IF(個人種目登録!AV42="","",個人種目登録!AV42)</f>
        <v/>
      </c>
      <c r="K35" s="17" t="str">
        <f>IF(個人種目登録!AX42="","",個人種目登録!AX42)</f>
        <v/>
      </c>
      <c r="L35" s="17" t="str">
        <f>IF(個人種目登録!AZ42="","",個人種目登録!AZ42)</f>
        <v/>
      </c>
      <c r="M35" s="17" t="str">
        <f>IF(個人種目登録!BH42="","",個人種目登録!BH42)</f>
        <v/>
      </c>
    </row>
    <row r="36" spans="1:13" x14ac:dyDescent="0.2">
      <c r="A36" s="17" t="str">
        <f>IF(個人種目登録!AP43="","",個人種目登録!AP43)</f>
        <v/>
      </c>
      <c r="B36" s="17" t="str">
        <f>IF(個人種目登録!AR43="","",個人種目登録!AR43)</f>
        <v/>
      </c>
      <c r="C36" s="17" t="str">
        <f>IF(個人種目登録!D43="","",個人種目登録!D43)</f>
        <v/>
      </c>
      <c r="D36" s="17" t="str">
        <f>IF(個人種目登録!AO43="","",個人種目登録!AO43)</f>
        <v/>
      </c>
      <c r="E36" s="17" t="str">
        <f>IF(個人種目登録!AS43="","",個人種目登録!AS43)</f>
        <v/>
      </c>
      <c r="F36" s="17" t="str">
        <f>IF(個人種目登録!AT43="","",個人種目登録!AT43)</f>
        <v/>
      </c>
      <c r="I36" s="17" t="str">
        <f>IF(個人種目登録!AN43="","",個人種目登録!AN43)</f>
        <v/>
      </c>
      <c r="J36" s="17" t="str">
        <f>IF(個人種目登録!AV43="","",個人種目登録!AV43)</f>
        <v/>
      </c>
      <c r="K36" s="17" t="str">
        <f>IF(個人種目登録!AX43="","",個人種目登録!AX43)</f>
        <v/>
      </c>
      <c r="L36" s="17" t="str">
        <f>IF(個人種目登録!AZ43="","",個人種目登録!AZ43)</f>
        <v/>
      </c>
      <c r="M36" s="17" t="str">
        <f>IF(個人種目登録!BH43="","",個人種目登録!BH43)</f>
        <v/>
      </c>
    </row>
    <row r="37" spans="1:13" x14ac:dyDescent="0.2">
      <c r="A37" s="17" t="str">
        <f>IF(個人種目登録!AP44="","",個人種目登録!AP44)</f>
        <v/>
      </c>
      <c r="B37" s="17" t="str">
        <f>IF(個人種目登録!AR44="","",個人種目登録!AR44)</f>
        <v/>
      </c>
      <c r="C37" s="17" t="str">
        <f>IF(個人種目登録!D44="","",個人種目登録!D44)</f>
        <v/>
      </c>
      <c r="D37" s="17" t="str">
        <f>IF(個人種目登録!AO44="","",個人種目登録!AO44)</f>
        <v/>
      </c>
      <c r="E37" s="17" t="str">
        <f>IF(個人種目登録!AS44="","",個人種目登録!AS44)</f>
        <v/>
      </c>
      <c r="F37" s="17" t="str">
        <f>IF(個人種目登録!AT44="","",個人種目登録!AT44)</f>
        <v/>
      </c>
      <c r="I37" s="17" t="str">
        <f>IF(個人種目登録!AN44="","",個人種目登録!AN44)</f>
        <v/>
      </c>
      <c r="J37" s="17" t="str">
        <f>IF(個人種目登録!AV44="","",個人種目登録!AV44)</f>
        <v/>
      </c>
      <c r="K37" s="17" t="str">
        <f>IF(個人種目登録!AX44="","",個人種目登録!AX44)</f>
        <v/>
      </c>
      <c r="L37" s="17" t="str">
        <f>IF(個人種目登録!AZ44="","",個人種目登録!AZ44)</f>
        <v/>
      </c>
      <c r="M37" s="17" t="str">
        <f>IF(個人種目登録!BH44="","",個人種目登録!BH44)</f>
        <v/>
      </c>
    </row>
    <row r="38" spans="1:13" x14ac:dyDescent="0.2">
      <c r="A38" s="17" t="str">
        <f>IF(個人種目登録!AP45="","",個人種目登録!AP45)</f>
        <v/>
      </c>
      <c r="B38" s="17" t="str">
        <f>IF(個人種目登録!AR45="","",個人種目登録!AR45)</f>
        <v/>
      </c>
      <c r="C38" s="17" t="str">
        <f>IF(個人種目登録!D45="","",個人種目登録!D45)</f>
        <v/>
      </c>
      <c r="D38" s="17" t="str">
        <f>IF(個人種目登録!AO45="","",個人種目登録!AO45)</f>
        <v/>
      </c>
      <c r="E38" s="17" t="str">
        <f>IF(個人種目登録!AS45="","",個人種目登録!AS45)</f>
        <v/>
      </c>
      <c r="F38" s="17" t="str">
        <f>IF(個人種目登録!AT45="","",個人種目登録!AT45)</f>
        <v/>
      </c>
      <c r="I38" s="17" t="str">
        <f>IF(個人種目登録!AN45="","",個人種目登録!AN45)</f>
        <v/>
      </c>
      <c r="J38" s="17" t="str">
        <f>IF(個人種目登録!AV45="","",個人種目登録!AV45)</f>
        <v/>
      </c>
      <c r="K38" s="17" t="str">
        <f>IF(個人種目登録!AX45="","",個人種目登録!AX45)</f>
        <v/>
      </c>
      <c r="L38" s="17" t="str">
        <f>IF(個人種目登録!AZ45="","",個人種目登録!AZ45)</f>
        <v/>
      </c>
      <c r="M38" s="17" t="str">
        <f>IF(個人種目登録!BH45="","",個人種目登録!BH45)</f>
        <v/>
      </c>
    </row>
    <row r="39" spans="1:13" x14ac:dyDescent="0.2">
      <c r="A39" s="17" t="str">
        <f>IF(個人種目登録!AP46="","",個人種目登録!AP46)</f>
        <v/>
      </c>
      <c r="B39" s="17" t="str">
        <f>IF(個人種目登録!AR46="","",個人種目登録!AR46)</f>
        <v/>
      </c>
      <c r="C39" s="17" t="str">
        <f>IF(個人種目登録!D46="","",個人種目登録!D46)</f>
        <v/>
      </c>
      <c r="D39" s="17" t="str">
        <f>IF(個人種目登録!AO46="","",個人種目登録!AO46)</f>
        <v/>
      </c>
      <c r="E39" s="17" t="str">
        <f>IF(個人種目登録!AS46="","",個人種目登録!AS46)</f>
        <v/>
      </c>
      <c r="F39" s="17" t="str">
        <f>IF(個人種目登録!AT46="","",個人種目登録!AT46)</f>
        <v/>
      </c>
      <c r="I39" s="17" t="str">
        <f>IF(個人種目登録!AN46="","",個人種目登録!AN46)</f>
        <v/>
      </c>
      <c r="J39" s="17" t="str">
        <f>IF(個人種目登録!AV46="","",個人種目登録!AV46)</f>
        <v/>
      </c>
      <c r="K39" s="17" t="str">
        <f>IF(個人種目登録!AX46="","",個人種目登録!AX46)</f>
        <v/>
      </c>
      <c r="L39" s="17" t="str">
        <f>IF(個人種目登録!AZ46="","",個人種目登録!AZ46)</f>
        <v/>
      </c>
      <c r="M39" s="17" t="str">
        <f>IF(個人種目登録!BH46="","",個人種目登録!BH46)</f>
        <v/>
      </c>
    </row>
    <row r="40" spans="1:13" x14ac:dyDescent="0.2">
      <c r="A40" s="17" t="str">
        <f>IF(個人種目登録!AP47="","",個人種目登録!AP47)</f>
        <v/>
      </c>
      <c r="B40" s="17" t="str">
        <f>IF(個人種目登録!AR47="","",個人種目登録!AR47)</f>
        <v/>
      </c>
      <c r="C40" s="17" t="str">
        <f>IF(個人種目登録!D47="","",個人種目登録!D47)</f>
        <v/>
      </c>
      <c r="D40" s="17" t="str">
        <f>IF(個人種目登録!AO47="","",個人種目登録!AO47)</f>
        <v/>
      </c>
      <c r="E40" s="17" t="str">
        <f>IF(個人種目登録!AS47="","",個人種目登録!AS47)</f>
        <v/>
      </c>
      <c r="F40" s="17" t="str">
        <f>IF(個人種目登録!AT47="","",個人種目登録!AT47)</f>
        <v/>
      </c>
      <c r="I40" s="17" t="str">
        <f>IF(個人種目登録!AN47="","",個人種目登録!AN47)</f>
        <v/>
      </c>
      <c r="J40" s="17" t="str">
        <f>IF(個人種目登録!AV47="","",個人種目登録!AV47)</f>
        <v/>
      </c>
      <c r="K40" s="17" t="str">
        <f>IF(個人種目登録!AX47="","",個人種目登録!AX47)</f>
        <v/>
      </c>
      <c r="L40" s="17" t="str">
        <f>IF(個人種目登録!AZ47="","",個人種目登録!AZ47)</f>
        <v/>
      </c>
      <c r="M40" s="17" t="str">
        <f>IF(個人種目登録!BH47="","",個人種目登録!BH47)</f>
        <v/>
      </c>
    </row>
    <row r="41" spans="1:13" x14ac:dyDescent="0.2">
      <c r="A41" s="17" t="str">
        <f>IF(個人種目登録!AP48="","",個人種目登録!AP48)</f>
        <v/>
      </c>
      <c r="B41" s="17" t="str">
        <f>IF(個人種目登録!AR48="","",個人種目登録!AR48)</f>
        <v/>
      </c>
      <c r="C41" s="17" t="str">
        <f>IF(個人種目登録!D48="","",個人種目登録!D48)</f>
        <v/>
      </c>
      <c r="D41" s="17" t="str">
        <f>IF(個人種目登録!AO48="","",個人種目登録!AO48)</f>
        <v/>
      </c>
      <c r="E41" s="17" t="str">
        <f>IF(個人種目登録!AS48="","",個人種目登録!AS48)</f>
        <v/>
      </c>
      <c r="F41" s="17" t="str">
        <f>IF(個人種目登録!AT48="","",個人種目登録!AT48)</f>
        <v/>
      </c>
      <c r="I41" s="17" t="str">
        <f>IF(個人種目登録!AN48="","",個人種目登録!AN48)</f>
        <v/>
      </c>
      <c r="J41" s="17" t="str">
        <f>IF(個人種目登録!AV48="","",個人種目登録!AV48)</f>
        <v/>
      </c>
      <c r="K41" s="17" t="str">
        <f>IF(個人種目登録!AX48="","",個人種目登録!AX48)</f>
        <v/>
      </c>
      <c r="L41" s="17" t="str">
        <f>IF(個人種目登録!AZ48="","",個人種目登録!AZ48)</f>
        <v/>
      </c>
      <c r="M41" s="17" t="str">
        <f>IF(個人種目登録!BH48="","",個人種目登録!BH48)</f>
        <v/>
      </c>
    </row>
    <row r="42" spans="1:13" x14ac:dyDescent="0.2">
      <c r="A42" s="17" t="str">
        <f>IF(個人種目登録!AP49="","",個人種目登録!AP49)</f>
        <v/>
      </c>
      <c r="B42" s="17" t="str">
        <f>IF(個人種目登録!AR49="","",個人種目登録!AR49)</f>
        <v/>
      </c>
      <c r="C42" s="17" t="str">
        <f>IF(個人種目登録!D49="","",個人種目登録!D49)</f>
        <v/>
      </c>
      <c r="D42" s="17" t="str">
        <f>IF(個人種目登録!AO49="","",個人種目登録!AO49)</f>
        <v/>
      </c>
      <c r="E42" s="17" t="str">
        <f>IF(個人種目登録!AS49="","",個人種目登録!AS49)</f>
        <v/>
      </c>
      <c r="F42" s="17" t="str">
        <f>IF(個人種目登録!AT49="","",個人種目登録!AT49)</f>
        <v/>
      </c>
      <c r="I42" s="17" t="str">
        <f>IF(個人種目登録!AN49="","",個人種目登録!AN49)</f>
        <v/>
      </c>
      <c r="J42" s="17" t="str">
        <f>IF(個人種目登録!AV49="","",個人種目登録!AV49)</f>
        <v/>
      </c>
      <c r="K42" s="17" t="str">
        <f>IF(個人種目登録!AX49="","",個人種目登録!AX49)</f>
        <v/>
      </c>
      <c r="L42" s="17" t="str">
        <f>IF(個人種目登録!AZ49="","",個人種目登録!AZ49)</f>
        <v/>
      </c>
      <c r="M42" s="17" t="str">
        <f>IF(個人種目登録!BH49="","",個人種目登録!BH49)</f>
        <v/>
      </c>
    </row>
    <row r="43" spans="1:13" x14ac:dyDescent="0.2">
      <c r="A43" s="17" t="str">
        <f>IF(個人種目登録!AP50="","",個人種目登録!AP50)</f>
        <v/>
      </c>
      <c r="B43" s="17" t="str">
        <f>IF(個人種目登録!AR50="","",個人種目登録!AR50)</f>
        <v/>
      </c>
      <c r="C43" s="17" t="str">
        <f>IF(個人種目登録!D50="","",個人種目登録!D50)</f>
        <v/>
      </c>
      <c r="D43" s="17" t="str">
        <f>IF(個人種目登録!AO50="","",個人種目登録!AO50)</f>
        <v/>
      </c>
      <c r="E43" s="17" t="str">
        <f>IF(個人種目登録!AS50="","",個人種目登録!AS50)</f>
        <v/>
      </c>
      <c r="F43" s="17" t="str">
        <f>IF(個人種目登録!AT50="","",個人種目登録!AT50)</f>
        <v/>
      </c>
      <c r="I43" s="17" t="str">
        <f>IF(個人種目登録!AN50="","",個人種目登録!AN50)</f>
        <v/>
      </c>
      <c r="J43" s="17" t="str">
        <f>IF(個人種目登録!AV50="","",個人種目登録!AV50)</f>
        <v/>
      </c>
      <c r="K43" s="17" t="str">
        <f>IF(個人種目登録!AX50="","",個人種目登録!AX50)</f>
        <v/>
      </c>
      <c r="L43" s="17" t="str">
        <f>IF(個人種目登録!AZ50="","",個人種目登録!AZ50)</f>
        <v/>
      </c>
      <c r="M43" s="17" t="str">
        <f>IF(個人種目登録!BH50="","",個人種目登録!BH50)</f>
        <v/>
      </c>
    </row>
    <row r="44" spans="1:13" x14ac:dyDescent="0.2">
      <c r="A44" s="17" t="str">
        <f>IF(個人種目登録!AP51="","",個人種目登録!AP51)</f>
        <v/>
      </c>
      <c r="B44" s="17" t="str">
        <f>IF(個人種目登録!AR51="","",個人種目登録!AR51)</f>
        <v/>
      </c>
      <c r="C44" s="17" t="str">
        <f>IF(個人種目登録!D51="","",個人種目登録!D51)</f>
        <v/>
      </c>
      <c r="D44" s="17" t="str">
        <f>IF(個人種目登録!AO51="","",個人種目登録!AO51)</f>
        <v/>
      </c>
      <c r="E44" s="17" t="str">
        <f>IF(個人種目登録!AS51="","",個人種目登録!AS51)</f>
        <v/>
      </c>
      <c r="F44" s="17" t="str">
        <f>IF(個人種目登録!AT51="","",個人種目登録!AT51)</f>
        <v/>
      </c>
      <c r="I44" s="17" t="str">
        <f>IF(個人種目登録!AN51="","",個人種目登録!AN51)</f>
        <v/>
      </c>
      <c r="J44" s="17" t="str">
        <f>IF(個人種目登録!AV51="","",個人種目登録!AV51)</f>
        <v/>
      </c>
      <c r="K44" s="17" t="str">
        <f>IF(個人種目登録!AX51="","",個人種目登録!AX51)</f>
        <v/>
      </c>
      <c r="L44" s="17" t="str">
        <f>IF(個人種目登録!AZ51="","",個人種目登録!AZ51)</f>
        <v/>
      </c>
      <c r="M44" s="17" t="str">
        <f>IF(個人種目登録!BH51="","",個人種目登録!BH51)</f>
        <v/>
      </c>
    </row>
    <row r="45" spans="1:13" x14ac:dyDescent="0.2">
      <c r="A45" s="17" t="str">
        <f>IF(個人種目登録!AP52="","",個人種目登録!AP52)</f>
        <v/>
      </c>
      <c r="B45" s="17" t="str">
        <f>IF(個人種目登録!AR52="","",個人種目登録!AR52)</f>
        <v/>
      </c>
      <c r="C45" s="17" t="str">
        <f>IF(個人種目登録!D52="","",個人種目登録!D52)</f>
        <v/>
      </c>
      <c r="D45" s="17" t="str">
        <f>IF(個人種目登録!AO52="","",個人種目登録!AO52)</f>
        <v/>
      </c>
      <c r="E45" s="17" t="str">
        <f>IF(個人種目登録!AS52="","",個人種目登録!AS52)</f>
        <v/>
      </c>
      <c r="F45" s="17" t="str">
        <f>IF(個人種目登録!AT52="","",個人種目登録!AT52)</f>
        <v/>
      </c>
      <c r="I45" s="17" t="str">
        <f>IF(個人種目登録!AN52="","",個人種目登録!AN52)</f>
        <v/>
      </c>
      <c r="J45" s="17" t="str">
        <f>IF(個人種目登録!AV52="","",個人種目登録!AV52)</f>
        <v/>
      </c>
      <c r="K45" s="17" t="str">
        <f>IF(個人種目登録!AX52="","",個人種目登録!AX52)</f>
        <v/>
      </c>
      <c r="L45" s="17" t="str">
        <f>IF(個人種目登録!AZ52="","",個人種目登録!AZ52)</f>
        <v/>
      </c>
      <c r="M45" s="17" t="str">
        <f>IF(個人種目登録!BH52="","",個人種目登録!BH52)</f>
        <v/>
      </c>
    </row>
    <row r="46" spans="1:13" x14ac:dyDescent="0.2">
      <c r="A46" s="17" t="str">
        <f>IF(個人種目登録!AP53="","",個人種目登録!AP53)</f>
        <v/>
      </c>
      <c r="B46" s="17" t="str">
        <f>IF(個人種目登録!AR53="","",個人種目登録!AR53)</f>
        <v/>
      </c>
      <c r="C46" s="17" t="str">
        <f>IF(個人種目登録!D53="","",個人種目登録!D53)</f>
        <v/>
      </c>
      <c r="D46" s="17" t="str">
        <f>IF(個人種目登録!AO53="","",個人種目登録!AO53)</f>
        <v/>
      </c>
      <c r="E46" s="17" t="str">
        <f>IF(個人種目登録!AS53="","",個人種目登録!AS53)</f>
        <v/>
      </c>
      <c r="F46" s="17" t="str">
        <f>IF(個人種目登録!AT53="","",個人種目登録!AT53)</f>
        <v/>
      </c>
      <c r="I46" s="17" t="str">
        <f>IF(個人種目登録!AN53="","",個人種目登録!AN53)</f>
        <v/>
      </c>
      <c r="J46" s="17" t="str">
        <f>IF(個人種目登録!AV53="","",個人種目登録!AV53)</f>
        <v/>
      </c>
      <c r="K46" s="17" t="str">
        <f>IF(個人種目登録!AX53="","",個人種目登録!AX53)</f>
        <v/>
      </c>
      <c r="L46" s="17" t="str">
        <f>IF(個人種目登録!AZ53="","",個人種目登録!AZ53)</f>
        <v/>
      </c>
      <c r="M46" s="17" t="str">
        <f>IF(個人種目登録!BH53="","",個人種目登録!BH53)</f>
        <v/>
      </c>
    </row>
    <row r="47" spans="1:13" x14ac:dyDescent="0.2">
      <c r="A47" s="17" t="str">
        <f>IF(個人種目登録!AP54="","",個人種目登録!AP54)</f>
        <v/>
      </c>
      <c r="B47" s="17" t="str">
        <f>IF(個人種目登録!AR54="","",個人種目登録!AR54)</f>
        <v/>
      </c>
      <c r="C47" s="17" t="str">
        <f>IF(個人種目登録!D54="","",個人種目登録!D54)</f>
        <v/>
      </c>
      <c r="D47" s="17" t="str">
        <f>IF(個人種目登録!AO54="","",個人種目登録!AO54)</f>
        <v/>
      </c>
      <c r="E47" s="17" t="str">
        <f>IF(個人種目登録!AS54="","",個人種目登録!AS54)</f>
        <v/>
      </c>
      <c r="F47" s="17" t="str">
        <f>IF(個人種目登録!AT54="","",個人種目登録!AT54)</f>
        <v/>
      </c>
      <c r="I47" s="17" t="str">
        <f>IF(個人種目登録!AN54="","",個人種目登録!AN54)</f>
        <v/>
      </c>
      <c r="J47" s="17" t="str">
        <f>IF(個人種目登録!AV54="","",個人種目登録!AV54)</f>
        <v/>
      </c>
      <c r="K47" s="17" t="str">
        <f>IF(個人種目登録!AX54="","",個人種目登録!AX54)</f>
        <v/>
      </c>
      <c r="L47" s="17" t="str">
        <f>IF(個人種目登録!AZ54="","",個人種目登録!AZ54)</f>
        <v/>
      </c>
      <c r="M47" s="17" t="str">
        <f>IF(個人種目登録!BH54="","",個人種目登録!BH54)</f>
        <v/>
      </c>
    </row>
    <row r="48" spans="1:13" x14ac:dyDescent="0.2">
      <c r="A48" s="17" t="str">
        <f>IF(個人種目登録!AP55="","",個人種目登録!AP55)</f>
        <v/>
      </c>
      <c r="B48" s="17" t="str">
        <f>IF(個人種目登録!AR55="","",個人種目登録!AR55)</f>
        <v/>
      </c>
      <c r="C48" s="17" t="str">
        <f>IF(個人種目登録!D55="","",個人種目登録!D55)</f>
        <v/>
      </c>
      <c r="D48" s="17" t="str">
        <f>IF(個人種目登録!AO55="","",個人種目登録!AO55)</f>
        <v/>
      </c>
      <c r="E48" s="17" t="str">
        <f>IF(個人種目登録!AS55="","",個人種目登録!AS55)</f>
        <v/>
      </c>
      <c r="F48" s="17" t="str">
        <f>IF(個人種目登録!AT55="","",個人種目登録!AT55)</f>
        <v/>
      </c>
      <c r="I48" s="17" t="str">
        <f>IF(個人種目登録!AN55="","",個人種目登録!AN55)</f>
        <v/>
      </c>
      <c r="J48" s="17" t="str">
        <f>IF(個人種目登録!AV55="","",個人種目登録!AV55)</f>
        <v/>
      </c>
      <c r="K48" s="17" t="str">
        <f>IF(個人種目登録!AX55="","",個人種目登録!AX55)</f>
        <v/>
      </c>
      <c r="L48" s="17" t="str">
        <f>IF(個人種目登録!AZ55="","",個人種目登録!AZ55)</f>
        <v/>
      </c>
      <c r="M48" s="17" t="str">
        <f>IF(個人種目登録!BH55="","",個人種目登録!BH55)</f>
        <v/>
      </c>
    </row>
    <row r="49" spans="1:13" x14ac:dyDescent="0.2">
      <c r="A49" s="17" t="str">
        <f>IF(個人種目登録!AP56="","",個人種目登録!AP56)</f>
        <v/>
      </c>
      <c r="B49" s="17" t="str">
        <f>IF(個人種目登録!AR56="","",個人種目登録!AR56)</f>
        <v/>
      </c>
      <c r="C49" s="17" t="str">
        <f>IF(個人種目登録!D56="","",個人種目登録!D56)</f>
        <v/>
      </c>
      <c r="D49" s="17" t="str">
        <f>IF(個人種目登録!AO56="","",個人種目登録!AO56)</f>
        <v/>
      </c>
      <c r="E49" s="17" t="str">
        <f>IF(個人種目登録!AS56="","",個人種目登録!AS56)</f>
        <v/>
      </c>
      <c r="F49" s="17" t="str">
        <f>IF(個人種目登録!AT56="","",個人種目登録!AT56)</f>
        <v/>
      </c>
      <c r="I49" s="17" t="str">
        <f>IF(個人種目登録!AN56="","",個人種目登録!AN56)</f>
        <v/>
      </c>
      <c r="J49" s="17" t="str">
        <f>IF(個人種目登録!AV56="","",個人種目登録!AV56)</f>
        <v/>
      </c>
      <c r="K49" s="17" t="str">
        <f>IF(個人種目登録!AX56="","",個人種目登録!AX56)</f>
        <v/>
      </c>
      <c r="L49" s="17" t="str">
        <f>IF(個人種目登録!AZ56="","",個人種目登録!AZ56)</f>
        <v/>
      </c>
      <c r="M49" s="17" t="str">
        <f>IF(個人種目登録!BH56="","",個人種目登録!BH56)</f>
        <v/>
      </c>
    </row>
    <row r="50" spans="1:13" x14ac:dyDescent="0.2">
      <c r="A50" s="17" t="str">
        <f>IF(個人種目登録!AP57="","",個人種目登録!AP57)</f>
        <v/>
      </c>
      <c r="B50" s="17" t="str">
        <f>IF(個人種目登録!AR57="","",個人種目登録!AR57)</f>
        <v/>
      </c>
      <c r="C50" s="17" t="str">
        <f>IF(個人種目登録!D57="","",個人種目登録!D57)</f>
        <v/>
      </c>
      <c r="D50" s="17" t="str">
        <f>IF(個人種目登録!AO57="","",個人種目登録!AO57)</f>
        <v/>
      </c>
      <c r="E50" s="17" t="str">
        <f>IF(個人種目登録!AS57="","",個人種目登録!AS57)</f>
        <v/>
      </c>
      <c r="F50" s="17" t="str">
        <f>IF(個人種目登録!AT57="","",個人種目登録!AT57)</f>
        <v/>
      </c>
      <c r="I50" s="17" t="str">
        <f>IF(個人種目登録!AN57="","",個人種目登録!AN57)</f>
        <v/>
      </c>
      <c r="J50" s="17" t="str">
        <f>IF(個人種目登録!AV57="","",個人種目登録!AV57)</f>
        <v/>
      </c>
      <c r="K50" s="17" t="str">
        <f>IF(個人種目登録!AX57="","",個人種目登録!AX57)</f>
        <v/>
      </c>
      <c r="L50" s="17" t="str">
        <f>IF(個人種目登録!AZ57="","",個人種目登録!AZ57)</f>
        <v/>
      </c>
      <c r="M50" s="17" t="str">
        <f>IF(個人種目登録!BH57="","",個人種目登録!BH57)</f>
        <v/>
      </c>
    </row>
    <row r="51" spans="1:13" x14ac:dyDescent="0.2">
      <c r="A51" s="17" t="str">
        <f>IF(個人種目登録!AP58="","",個人種目登録!AP58)</f>
        <v/>
      </c>
      <c r="B51" s="17" t="str">
        <f>IF(個人種目登録!AR58="","",個人種目登録!AR58)</f>
        <v/>
      </c>
      <c r="C51" s="17" t="str">
        <f>IF(個人種目登録!D58="","",個人種目登録!D58)</f>
        <v/>
      </c>
      <c r="D51" s="17" t="str">
        <f>IF(個人種目登録!AO58="","",個人種目登録!AO58)</f>
        <v/>
      </c>
      <c r="E51" s="17" t="str">
        <f>IF(個人種目登録!AS58="","",個人種目登録!AS58)</f>
        <v/>
      </c>
      <c r="F51" s="17" t="str">
        <f>IF(個人種目登録!AT58="","",個人種目登録!AT58)</f>
        <v/>
      </c>
      <c r="I51" s="17" t="str">
        <f>IF(個人種目登録!AN58="","",個人種目登録!AN58)</f>
        <v/>
      </c>
      <c r="J51" s="17" t="str">
        <f>IF(個人種目登録!AV58="","",個人種目登録!AV58)</f>
        <v/>
      </c>
      <c r="K51" s="17" t="str">
        <f>IF(個人種目登録!AX58="","",個人種目登録!AX58)</f>
        <v/>
      </c>
      <c r="L51" s="17" t="str">
        <f>IF(個人種目登録!AZ58="","",個人種目登録!AZ58)</f>
        <v/>
      </c>
      <c r="M51" s="17" t="str">
        <f>IF(個人種目登録!BH58="","",個人種目登録!BH58)</f>
        <v/>
      </c>
    </row>
    <row r="52" spans="1:13" x14ac:dyDescent="0.2">
      <c r="A52" s="17" t="str">
        <f>IF(個人種目登録!AP59="","",個人種目登録!AP59)</f>
        <v/>
      </c>
      <c r="B52" s="17" t="str">
        <f>IF(個人種目登録!AR59="","",個人種目登録!AR59)</f>
        <v/>
      </c>
      <c r="C52" s="17" t="str">
        <f>IF(個人種目登録!D59="","",個人種目登録!D59)</f>
        <v/>
      </c>
      <c r="D52" s="17" t="str">
        <f>IF(個人種目登録!AO59="","",個人種目登録!AO59)</f>
        <v/>
      </c>
      <c r="E52" s="17" t="str">
        <f>IF(個人種目登録!AS59="","",個人種目登録!AS59)</f>
        <v/>
      </c>
      <c r="F52" s="17" t="str">
        <f>IF(個人種目登録!AT59="","",個人種目登録!AT59)</f>
        <v/>
      </c>
      <c r="I52" s="17" t="str">
        <f>IF(個人種目登録!AN59="","",個人種目登録!AN59)</f>
        <v/>
      </c>
      <c r="J52" s="17" t="str">
        <f>IF(個人種目登録!AV59="","",個人種目登録!AV59)</f>
        <v/>
      </c>
      <c r="K52" s="17" t="str">
        <f>IF(個人種目登録!AX59="","",個人種目登録!AX59)</f>
        <v/>
      </c>
      <c r="L52" s="17" t="str">
        <f>IF(個人種目登録!AZ59="","",個人種目登録!AZ59)</f>
        <v/>
      </c>
      <c r="M52" s="17" t="str">
        <f>IF(個人種目登録!BH59="","",個人種目登録!BH59)</f>
        <v/>
      </c>
    </row>
    <row r="53" spans="1:13" x14ac:dyDescent="0.2">
      <c r="A53" s="17" t="str">
        <f>IF(個人種目登録!AP60="","",個人種目登録!AP60)</f>
        <v/>
      </c>
      <c r="B53" s="17" t="str">
        <f>IF(個人種目登録!AR60="","",個人種目登録!AR60)</f>
        <v/>
      </c>
      <c r="C53" s="17" t="str">
        <f>IF(個人種目登録!D60="","",個人種目登録!D60)</f>
        <v/>
      </c>
      <c r="D53" s="17" t="str">
        <f>IF(個人種目登録!AO60="","",個人種目登録!AO60)</f>
        <v/>
      </c>
      <c r="E53" s="17" t="str">
        <f>IF(個人種目登録!AS60="","",個人種目登録!AS60)</f>
        <v/>
      </c>
      <c r="F53" s="17" t="str">
        <f>IF(個人種目登録!AT60="","",個人種目登録!AT60)</f>
        <v/>
      </c>
      <c r="I53" s="17" t="str">
        <f>IF(個人種目登録!AN60="","",個人種目登録!AN60)</f>
        <v/>
      </c>
      <c r="J53" s="17" t="str">
        <f>IF(個人種目登録!AV60="","",個人種目登録!AV60)</f>
        <v/>
      </c>
      <c r="K53" s="17" t="str">
        <f>IF(個人種目登録!AX60="","",個人種目登録!AX60)</f>
        <v/>
      </c>
      <c r="L53" s="17" t="str">
        <f>IF(個人種目登録!AZ60="","",個人種目登録!AZ60)</f>
        <v/>
      </c>
      <c r="M53" s="17" t="str">
        <f>IF(個人種目登録!BH60="","",個人種目登録!BH60)</f>
        <v/>
      </c>
    </row>
    <row r="54" spans="1:13" x14ac:dyDescent="0.2">
      <c r="A54" s="17" t="str">
        <f>IF(個人種目登録!AP61="","",個人種目登録!AP61)</f>
        <v/>
      </c>
      <c r="B54" s="17" t="str">
        <f>IF(個人種目登録!AR61="","",個人種目登録!AR61)</f>
        <v/>
      </c>
      <c r="C54" s="17" t="str">
        <f>IF(個人種目登録!D61="","",個人種目登録!D61)</f>
        <v/>
      </c>
      <c r="D54" s="17" t="str">
        <f>IF(個人種目登録!AO61="","",個人種目登録!AO61)</f>
        <v/>
      </c>
      <c r="E54" s="17" t="str">
        <f>IF(個人種目登録!AS61="","",個人種目登録!AS61)</f>
        <v/>
      </c>
      <c r="F54" s="17" t="str">
        <f>IF(個人種目登録!AT61="","",個人種目登録!AT61)</f>
        <v/>
      </c>
      <c r="I54" s="17" t="str">
        <f>IF(個人種目登録!AN61="","",個人種目登録!AN61)</f>
        <v/>
      </c>
      <c r="J54" s="17" t="str">
        <f>IF(個人種目登録!AV61="","",個人種目登録!AV61)</f>
        <v/>
      </c>
      <c r="K54" s="17" t="str">
        <f>IF(個人種目登録!AX61="","",個人種目登録!AX61)</f>
        <v/>
      </c>
      <c r="L54" s="17" t="str">
        <f>IF(個人種目登録!AZ61="","",個人種目登録!AZ61)</f>
        <v/>
      </c>
      <c r="M54" s="17" t="str">
        <f>IF(個人種目登録!BH61="","",個人種目登録!BH61)</f>
        <v/>
      </c>
    </row>
    <row r="55" spans="1:13" x14ac:dyDescent="0.2">
      <c r="A55" s="17" t="str">
        <f>IF(個人種目登録!AP62="","",個人種目登録!AP62)</f>
        <v/>
      </c>
      <c r="B55" s="17" t="str">
        <f>IF(個人種目登録!AR62="","",個人種目登録!AR62)</f>
        <v/>
      </c>
      <c r="C55" s="17" t="str">
        <f>IF(個人種目登録!D62="","",個人種目登録!D62)</f>
        <v/>
      </c>
      <c r="D55" s="17" t="str">
        <f>IF(個人種目登録!AO62="","",個人種目登録!AO62)</f>
        <v/>
      </c>
      <c r="E55" s="17" t="str">
        <f>IF(個人種目登録!AS62="","",個人種目登録!AS62)</f>
        <v/>
      </c>
      <c r="F55" s="17" t="str">
        <f>IF(個人種目登録!AT62="","",個人種目登録!AT62)</f>
        <v/>
      </c>
      <c r="I55" s="17" t="str">
        <f>IF(個人種目登録!AN62="","",個人種目登録!AN62)</f>
        <v/>
      </c>
      <c r="J55" s="17" t="str">
        <f>IF(個人種目登録!AV62="","",個人種目登録!AV62)</f>
        <v/>
      </c>
      <c r="K55" s="17" t="str">
        <f>IF(個人種目登録!AX62="","",個人種目登録!AX62)</f>
        <v/>
      </c>
      <c r="L55" s="17" t="str">
        <f>IF(個人種目登録!AZ62="","",個人種目登録!AZ62)</f>
        <v/>
      </c>
      <c r="M55" s="17" t="str">
        <f>IF(個人種目登録!BH62="","",個人種目登録!BH62)</f>
        <v/>
      </c>
    </row>
    <row r="56" spans="1:13" x14ac:dyDescent="0.2">
      <c r="A56" s="17" t="str">
        <f>IF(個人種目登録!AP63="","",個人種目登録!AP63)</f>
        <v/>
      </c>
      <c r="B56" s="17" t="str">
        <f>IF(個人種目登録!AR63="","",個人種目登録!AR63)</f>
        <v/>
      </c>
      <c r="C56" s="17" t="str">
        <f>IF(個人種目登録!D63="","",個人種目登録!D63)</f>
        <v/>
      </c>
      <c r="D56" s="17" t="str">
        <f>IF(個人種目登録!AO63="","",個人種目登録!AO63)</f>
        <v/>
      </c>
      <c r="E56" s="17" t="str">
        <f>IF(個人種目登録!AS63="","",個人種目登録!AS63)</f>
        <v/>
      </c>
      <c r="F56" s="17" t="str">
        <f>IF(個人種目登録!AT63="","",個人種目登録!AT63)</f>
        <v/>
      </c>
      <c r="I56" s="17" t="str">
        <f>IF(個人種目登録!AN63="","",個人種目登録!AN63)</f>
        <v/>
      </c>
      <c r="J56" s="17" t="str">
        <f>IF(個人種目登録!AV63="","",個人種目登録!AV63)</f>
        <v/>
      </c>
      <c r="K56" s="17" t="str">
        <f>IF(個人種目登録!AX63="","",個人種目登録!AX63)</f>
        <v/>
      </c>
      <c r="L56" s="17" t="str">
        <f>IF(個人種目登録!AZ63="","",個人種目登録!AZ63)</f>
        <v/>
      </c>
      <c r="M56" s="17" t="str">
        <f>IF(個人種目登録!BH63="","",個人種目登録!BH63)</f>
        <v/>
      </c>
    </row>
    <row r="57" spans="1:13" x14ac:dyDescent="0.2">
      <c r="A57" s="17" t="str">
        <f>IF(個人種目登録!AP64="","",個人種目登録!AP64)</f>
        <v/>
      </c>
      <c r="B57" s="17" t="str">
        <f>IF(個人種目登録!AR64="","",個人種目登録!AR64)</f>
        <v/>
      </c>
      <c r="C57" s="17" t="str">
        <f>IF(個人種目登録!D64="","",個人種目登録!D64)</f>
        <v/>
      </c>
      <c r="D57" s="17" t="str">
        <f>IF(個人種目登録!AO64="","",個人種目登録!AO64)</f>
        <v/>
      </c>
      <c r="E57" s="17" t="str">
        <f>IF(個人種目登録!AS64="","",個人種目登録!AS64)</f>
        <v/>
      </c>
      <c r="F57" s="17" t="str">
        <f>IF(個人種目登録!AT64="","",個人種目登録!AT64)</f>
        <v/>
      </c>
      <c r="I57" s="17" t="str">
        <f>IF(個人種目登録!AN64="","",個人種目登録!AN64)</f>
        <v/>
      </c>
      <c r="J57" s="17" t="str">
        <f>IF(個人種目登録!AV64="","",個人種目登録!AV64)</f>
        <v/>
      </c>
      <c r="K57" s="17" t="str">
        <f>IF(個人種目登録!AX64="","",個人種目登録!AX64)</f>
        <v/>
      </c>
      <c r="L57" s="17" t="str">
        <f>IF(個人種目登録!AZ64="","",個人種目登録!AZ64)</f>
        <v/>
      </c>
      <c r="M57" s="17" t="str">
        <f>IF(個人種目登録!BH64="","",個人種目登録!BH64)</f>
        <v/>
      </c>
    </row>
    <row r="58" spans="1:13" x14ac:dyDescent="0.2">
      <c r="A58" s="17" t="str">
        <f>IF(個人種目登録!AP65="","",個人種目登録!AP65)</f>
        <v/>
      </c>
      <c r="B58" s="17" t="str">
        <f>IF(個人種目登録!AR65="","",個人種目登録!AR65)</f>
        <v/>
      </c>
      <c r="C58" s="17" t="str">
        <f>IF(個人種目登録!D65="","",個人種目登録!D65)</f>
        <v/>
      </c>
      <c r="D58" s="17" t="str">
        <f>IF(個人種目登録!AO65="","",個人種目登録!AO65)</f>
        <v/>
      </c>
      <c r="E58" s="17" t="str">
        <f>IF(個人種目登録!AS65="","",個人種目登録!AS65)</f>
        <v/>
      </c>
      <c r="F58" s="17" t="str">
        <f>IF(個人種目登録!AT65="","",個人種目登録!AT65)</f>
        <v/>
      </c>
      <c r="I58" s="17" t="str">
        <f>IF(個人種目登録!AN65="","",個人種目登録!AN65)</f>
        <v/>
      </c>
      <c r="J58" s="17" t="str">
        <f>IF(個人種目登録!AV65="","",個人種目登録!AV65)</f>
        <v/>
      </c>
      <c r="K58" s="17" t="str">
        <f>IF(個人種目登録!AX65="","",個人種目登録!AX65)</f>
        <v/>
      </c>
      <c r="L58" s="17" t="str">
        <f>IF(個人種目登録!AZ65="","",個人種目登録!AZ65)</f>
        <v/>
      </c>
      <c r="M58" s="17" t="str">
        <f>IF(個人種目登録!BH65="","",個人種目登録!BH65)</f>
        <v/>
      </c>
    </row>
    <row r="59" spans="1:13" x14ac:dyDescent="0.2">
      <c r="A59" s="17" t="str">
        <f>IF(個人種目登録!AP66="","",個人種目登録!AP66)</f>
        <v/>
      </c>
      <c r="B59" s="17" t="str">
        <f>IF(個人種目登録!AR66="","",個人種目登録!AR66)</f>
        <v/>
      </c>
      <c r="C59" s="17" t="str">
        <f>IF(個人種目登録!D66="","",個人種目登録!D66)</f>
        <v/>
      </c>
      <c r="D59" s="17" t="str">
        <f>IF(個人種目登録!AO66="","",個人種目登録!AO66)</f>
        <v/>
      </c>
      <c r="E59" s="17" t="str">
        <f>IF(個人種目登録!AS66="","",個人種目登録!AS66)</f>
        <v/>
      </c>
      <c r="F59" s="17" t="str">
        <f>IF(個人種目登録!AT66="","",個人種目登録!AT66)</f>
        <v/>
      </c>
      <c r="I59" s="17" t="str">
        <f>IF(個人種目登録!AN66="","",個人種目登録!AN66)</f>
        <v/>
      </c>
      <c r="J59" s="17" t="str">
        <f>IF(個人種目登録!AV66="","",個人種目登録!AV66)</f>
        <v/>
      </c>
      <c r="K59" s="17" t="str">
        <f>IF(個人種目登録!AX66="","",個人種目登録!AX66)</f>
        <v/>
      </c>
      <c r="L59" s="17" t="str">
        <f>IF(個人種目登録!AZ66="","",個人種目登録!AZ66)</f>
        <v/>
      </c>
      <c r="M59" s="17" t="str">
        <f>IF(個人種目登録!BH66="","",個人種目登録!BH66)</f>
        <v/>
      </c>
    </row>
    <row r="60" spans="1:13" x14ac:dyDescent="0.2">
      <c r="A60" s="17" t="str">
        <f>IF(個人種目登録!AP67="","",個人種目登録!AP67)</f>
        <v/>
      </c>
      <c r="B60" s="17" t="str">
        <f>IF(個人種目登録!AR67="","",個人種目登録!AR67)</f>
        <v/>
      </c>
      <c r="C60" s="17" t="str">
        <f>IF(個人種目登録!D67="","",個人種目登録!D67)</f>
        <v/>
      </c>
      <c r="D60" s="17" t="str">
        <f>IF(個人種目登録!AO67="","",個人種目登録!AO67)</f>
        <v/>
      </c>
      <c r="E60" s="17" t="str">
        <f>IF(個人種目登録!AS67="","",個人種目登録!AS67)</f>
        <v/>
      </c>
      <c r="F60" s="17" t="str">
        <f>IF(個人種目登録!AT67="","",個人種目登録!AT67)</f>
        <v/>
      </c>
      <c r="I60" s="17" t="str">
        <f>IF(個人種目登録!AN67="","",個人種目登録!AN67)</f>
        <v/>
      </c>
      <c r="J60" s="17" t="str">
        <f>IF(個人種目登録!AV67="","",個人種目登録!AV67)</f>
        <v/>
      </c>
      <c r="K60" s="17" t="str">
        <f>IF(個人種目登録!AX67="","",個人種目登録!AX67)</f>
        <v/>
      </c>
      <c r="L60" s="17" t="str">
        <f>IF(個人種目登録!AZ67="","",個人種目登録!AZ67)</f>
        <v/>
      </c>
      <c r="M60" s="17" t="str">
        <f>IF(個人種目登録!BH67="","",個人種目登録!BH67)</f>
        <v/>
      </c>
    </row>
    <row r="61" spans="1:13" x14ac:dyDescent="0.2">
      <c r="A61" s="17" t="str">
        <f>IF(個人種目登録!AP68="","",個人種目登録!AP68)</f>
        <v/>
      </c>
      <c r="B61" s="17" t="str">
        <f>IF(個人種目登録!AR68="","",個人種目登録!AR68)</f>
        <v/>
      </c>
      <c r="C61" s="17" t="str">
        <f>IF(個人種目登録!D68="","",個人種目登録!D68)</f>
        <v/>
      </c>
      <c r="D61" s="17" t="str">
        <f>IF(個人種目登録!AO68="","",個人種目登録!AO68)</f>
        <v/>
      </c>
      <c r="E61" s="17" t="str">
        <f>IF(個人種目登録!AS68="","",個人種目登録!AS68)</f>
        <v/>
      </c>
      <c r="F61" s="17" t="str">
        <f>IF(個人種目登録!AT68="","",個人種目登録!AT68)</f>
        <v/>
      </c>
      <c r="I61" s="17" t="str">
        <f>IF(個人種目登録!AN68="","",個人種目登録!AN68)</f>
        <v/>
      </c>
      <c r="J61" s="17" t="str">
        <f>IF(個人種目登録!AV68="","",個人種目登録!AV68)</f>
        <v/>
      </c>
      <c r="K61" s="17" t="str">
        <f>IF(個人種目登録!AX68="","",個人種目登録!AX68)</f>
        <v/>
      </c>
      <c r="L61" s="17" t="str">
        <f>IF(個人種目登録!AZ68="","",個人種目登録!AZ68)</f>
        <v/>
      </c>
      <c r="M61" s="17" t="str">
        <f>IF(個人種目登録!BH68="","",個人種目登録!BH68)</f>
        <v/>
      </c>
    </row>
    <row r="62" spans="1:13" x14ac:dyDescent="0.2">
      <c r="A62" s="17" t="str">
        <f>IF(個人種目登録!AP69="","",個人種目登録!AP69)</f>
        <v/>
      </c>
      <c r="B62" s="17" t="str">
        <f>IF(個人種目登録!AR69="","",個人種目登録!AR69)</f>
        <v/>
      </c>
      <c r="C62" s="17" t="str">
        <f>IF(個人種目登録!D69="","",個人種目登録!D69)</f>
        <v/>
      </c>
      <c r="D62" s="17" t="str">
        <f>IF(個人種目登録!AO69="","",個人種目登録!AO69)</f>
        <v/>
      </c>
      <c r="E62" s="17" t="str">
        <f>IF(個人種目登録!AS69="","",個人種目登録!AS69)</f>
        <v/>
      </c>
      <c r="F62" s="17" t="str">
        <f>IF(個人種目登録!AT69="","",個人種目登録!AT69)</f>
        <v/>
      </c>
      <c r="I62" s="17" t="str">
        <f>IF(個人種目登録!AN69="","",個人種目登録!AN69)</f>
        <v/>
      </c>
      <c r="J62" s="17" t="str">
        <f>IF(個人種目登録!AV69="","",個人種目登録!AV69)</f>
        <v/>
      </c>
      <c r="K62" s="17" t="str">
        <f>IF(個人種目登録!AX69="","",個人種目登録!AX69)</f>
        <v/>
      </c>
      <c r="L62" s="17" t="str">
        <f>IF(個人種目登録!AZ69="","",個人種目登録!AZ69)</f>
        <v/>
      </c>
      <c r="M62" s="17" t="str">
        <f>IF(個人種目登録!BH69="","",個人種目登録!BH69)</f>
        <v/>
      </c>
    </row>
    <row r="63" spans="1:13" x14ac:dyDescent="0.2">
      <c r="A63" s="17" t="str">
        <f>IF(個人種目登録!AP70="","",個人種目登録!AP70)</f>
        <v/>
      </c>
      <c r="B63" s="17" t="str">
        <f>IF(個人種目登録!AR70="","",個人種目登録!AR70)</f>
        <v/>
      </c>
      <c r="C63" s="17" t="str">
        <f>IF(個人種目登録!D70="","",個人種目登録!D70)</f>
        <v/>
      </c>
      <c r="D63" s="17" t="str">
        <f>IF(個人種目登録!AO70="","",個人種目登録!AO70)</f>
        <v/>
      </c>
      <c r="E63" s="17" t="str">
        <f>IF(個人種目登録!AS70="","",個人種目登録!AS70)</f>
        <v/>
      </c>
      <c r="F63" s="17" t="str">
        <f>IF(個人種目登録!AT70="","",個人種目登録!AT70)</f>
        <v/>
      </c>
      <c r="I63" s="17" t="str">
        <f>IF(個人種目登録!AN70="","",個人種目登録!AN70)</f>
        <v/>
      </c>
      <c r="J63" s="17" t="str">
        <f>IF(個人種目登録!AV70="","",個人種目登録!AV70)</f>
        <v/>
      </c>
      <c r="K63" s="17" t="str">
        <f>IF(個人種目登録!AX70="","",個人種目登録!AX70)</f>
        <v/>
      </c>
      <c r="L63" s="17" t="str">
        <f>IF(個人種目登録!AZ70="","",個人種目登録!AZ70)</f>
        <v/>
      </c>
      <c r="M63" s="17" t="str">
        <f>IF(個人種目登録!BH70="","",個人種目登録!BH70)</f>
        <v/>
      </c>
    </row>
    <row r="64" spans="1:13" x14ac:dyDescent="0.2">
      <c r="A64" s="17" t="str">
        <f>IF(個人種目登録!AP71="","",個人種目登録!AP71)</f>
        <v/>
      </c>
      <c r="B64" s="17" t="str">
        <f>IF(個人種目登録!AR71="","",個人種目登録!AR71)</f>
        <v/>
      </c>
      <c r="C64" s="17" t="str">
        <f>IF(個人種目登録!D71="","",個人種目登録!D71)</f>
        <v/>
      </c>
      <c r="D64" s="17" t="str">
        <f>IF(個人種目登録!AO71="","",個人種目登録!AO71)</f>
        <v/>
      </c>
      <c r="E64" s="17" t="str">
        <f>IF(個人種目登録!AS71="","",個人種目登録!AS71)</f>
        <v/>
      </c>
      <c r="F64" s="17" t="str">
        <f>IF(個人種目登録!AT71="","",個人種目登録!AT71)</f>
        <v/>
      </c>
      <c r="I64" s="17" t="str">
        <f>IF(個人種目登録!AN71="","",個人種目登録!AN71)</f>
        <v/>
      </c>
      <c r="J64" s="17" t="str">
        <f>IF(個人種目登録!AV71="","",個人種目登録!AV71)</f>
        <v/>
      </c>
      <c r="K64" s="17" t="str">
        <f>IF(個人種目登録!AX71="","",個人種目登録!AX71)</f>
        <v/>
      </c>
      <c r="L64" s="17" t="str">
        <f>IF(個人種目登録!AZ71="","",個人種目登録!AZ71)</f>
        <v/>
      </c>
      <c r="M64" s="17" t="str">
        <f>IF(個人種目登録!BH71="","",個人種目登録!BH71)</f>
        <v/>
      </c>
    </row>
    <row r="65" spans="1:13" x14ac:dyDescent="0.2">
      <c r="A65" s="17" t="str">
        <f>IF(個人種目登録!AP72="","",個人種目登録!AP72)</f>
        <v/>
      </c>
      <c r="B65" s="17" t="str">
        <f>IF(個人種目登録!AR72="","",個人種目登録!AR72)</f>
        <v/>
      </c>
      <c r="C65" s="17" t="str">
        <f>IF(個人種目登録!D72="","",個人種目登録!D72)</f>
        <v/>
      </c>
      <c r="D65" s="17" t="str">
        <f>IF(個人種目登録!AO72="","",個人種目登録!AO72)</f>
        <v/>
      </c>
      <c r="E65" s="17" t="str">
        <f>IF(個人種目登録!AS72="","",個人種目登録!AS72)</f>
        <v/>
      </c>
      <c r="F65" s="17" t="str">
        <f>IF(個人種目登録!AT72="","",個人種目登録!AT72)</f>
        <v/>
      </c>
      <c r="I65" s="17" t="str">
        <f>IF(個人種目登録!AN72="","",個人種目登録!AN72)</f>
        <v/>
      </c>
      <c r="J65" s="17" t="str">
        <f>IF(個人種目登録!AV72="","",個人種目登録!AV72)</f>
        <v/>
      </c>
      <c r="K65" s="17" t="str">
        <f>IF(個人種目登録!AX72="","",個人種目登録!AX72)</f>
        <v/>
      </c>
      <c r="L65" s="17" t="str">
        <f>IF(個人種目登録!AZ72="","",個人種目登録!AZ72)</f>
        <v/>
      </c>
      <c r="M65" s="17" t="str">
        <f>IF(個人種目登録!BH72="","",個人種目登録!BH72)</f>
        <v/>
      </c>
    </row>
    <row r="66" spans="1:13" x14ac:dyDescent="0.2">
      <c r="A66" s="17" t="str">
        <f>IF(個人種目登録!AP73="","",個人種目登録!AP73)</f>
        <v/>
      </c>
      <c r="B66" s="17" t="str">
        <f>IF(個人種目登録!AR73="","",個人種目登録!AR73)</f>
        <v/>
      </c>
      <c r="C66" s="17" t="str">
        <f>IF(個人種目登録!D73="","",個人種目登録!D73)</f>
        <v/>
      </c>
      <c r="D66" s="17" t="str">
        <f>IF(個人種目登録!AO73="","",個人種目登録!AO73)</f>
        <v/>
      </c>
      <c r="E66" s="17" t="str">
        <f>IF(個人種目登録!AS73="","",個人種目登録!AS73)</f>
        <v/>
      </c>
      <c r="F66" s="17" t="str">
        <f>IF(個人種目登録!AT73="","",個人種目登録!AT73)</f>
        <v/>
      </c>
      <c r="I66" s="17" t="str">
        <f>IF(個人種目登録!AN73="","",個人種目登録!AN73)</f>
        <v/>
      </c>
      <c r="J66" s="17" t="str">
        <f>IF(個人種目登録!AV73="","",個人種目登録!AV73)</f>
        <v/>
      </c>
      <c r="K66" s="17" t="str">
        <f>IF(個人種目登録!AX73="","",個人種目登録!AX73)</f>
        <v/>
      </c>
      <c r="L66" s="17" t="str">
        <f>IF(個人種目登録!AZ73="","",個人種目登録!AZ73)</f>
        <v/>
      </c>
      <c r="M66" s="17" t="str">
        <f>IF(個人種目登録!BH73="","",個人種目登録!BH73)</f>
        <v/>
      </c>
    </row>
    <row r="67" spans="1:13" x14ac:dyDescent="0.2">
      <c r="A67" s="17" t="str">
        <f>IF(個人種目登録!AP74="","",個人種目登録!AP74)</f>
        <v/>
      </c>
      <c r="B67" s="17" t="str">
        <f>IF(個人種目登録!AR74="","",個人種目登録!AR74)</f>
        <v/>
      </c>
      <c r="C67" s="17" t="str">
        <f>IF(個人種目登録!D74="","",個人種目登録!D74)</f>
        <v/>
      </c>
      <c r="D67" s="17" t="str">
        <f>IF(個人種目登録!AO74="","",個人種目登録!AO74)</f>
        <v/>
      </c>
      <c r="E67" s="17" t="str">
        <f>IF(個人種目登録!AS74="","",個人種目登録!AS74)</f>
        <v/>
      </c>
      <c r="F67" s="17" t="str">
        <f>IF(個人種目登録!AT74="","",個人種目登録!AT74)</f>
        <v/>
      </c>
      <c r="I67" s="17" t="str">
        <f>IF(個人種目登録!AN74="","",個人種目登録!AN74)</f>
        <v/>
      </c>
      <c r="J67" s="17" t="str">
        <f>IF(個人種目登録!AV74="","",個人種目登録!AV74)</f>
        <v/>
      </c>
      <c r="K67" s="17" t="str">
        <f>IF(個人種目登録!AX74="","",個人種目登録!AX74)</f>
        <v/>
      </c>
      <c r="L67" s="17" t="str">
        <f>IF(個人種目登録!AZ74="","",個人種目登録!AZ74)</f>
        <v/>
      </c>
      <c r="M67" s="17" t="str">
        <f>IF(個人種目登録!BH74="","",個人種目登録!BH74)</f>
        <v/>
      </c>
    </row>
    <row r="68" spans="1:13" x14ac:dyDescent="0.2">
      <c r="A68" s="17" t="str">
        <f>IF(個人種目登録!AP75="","",個人種目登録!AP75)</f>
        <v/>
      </c>
      <c r="B68" s="17" t="str">
        <f>IF(個人種目登録!AR75="","",個人種目登録!AR75)</f>
        <v/>
      </c>
      <c r="C68" s="17" t="str">
        <f>IF(個人種目登録!D75="","",個人種目登録!D75)</f>
        <v/>
      </c>
      <c r="D68" s="17" t="str">
        <f>IF(個人種目登録!AO75="","",個人種目登録!AO75)</f>
        <v/>
      </c>
      <c r="E68" s="17" t="str">
        <f>IF(個人種目登録!AS75="","",個人種目登録!AS75)</f>
        <v/>
      </c>
      <c r="F68" s="17" t="str">
        <f>IF(個人種目登録!AT75="","",個人種目登録!AT75)</f>
        <v/>
      </c>
      <c r="I68" s="17" t="str">
        <f>IF(個人種目登録!AN75="","",個人種目登録!AN75)</f>
        <v/>
      </c>
      <c r="J68" s="17" t="str">
        <f>IF(個人種目登録!AV75="","",個人種目登録!AV75)</f>
        <v/>
      </c>
      <c r="K68" s="17" t="str">
        <f>IF(個人種目登録!AX75="","",個人種目登録!AX75)</f>
        <v/>
      </c>
      <c r="L68" s="17" t="str">
        <f>IF(個人種目登録!AZ75="","",個人種目登録!AZ75)</f>
        <v/>
      </c>
      <c r="M68" s="17" t="str">
        <f>IF(個人種目登録!BH75="","",個人種目登録!BH75)</f>
        <v/>
      </c>
    </row>
    <row r="69" spans="1:13" x14ac:dyDescent="0.2">
      <c r="A69" s="17" t="str">
        <f>IF(個人種目登録!AP76="","",個人種目登録!AP76)</f>
        <v/>
      </c>
      <c r="B69" s="17" t="str">
        <f>IF(個人種目登録!AR76="","",個人種目登録!AR76)</f>
        <v/>
      </c>
      <c r="C69" s="17" t="str">
        <f>IF(個人種目登録!D76="","",個人種目登録!D76)</f>
        <v/>
      </c>
      <c r="D69" s="17" t="str">
        <f>IF(個人種目登録!AO76="","",個人種目登録!AO76)</f>
        <v/>
      </c>
      <c r="E69" s="17" t="str">
        <f>IF(個人種目登録!AS76="","",個人種目登録!AS76)</f>
        <v/>
      </c>
      <c r="F69" s="17" t="str">
        <f>IF(個人種目登録!AT76="","",個人種目登録!AT76)</f>
        <v/>
      </c>
      <c r="I69" s="17" t="str">
        <f>IF(個人種目登録!AN76="","",個人種目登録!AN76)</f>
        <v/>
      </c>
      <c r="J69" s="17" t="str">
        <f>IF(個人種目登録!AV76="","",個人種目登録!AV76)</f>
        <v/>
      </c>
      <c r="K69" s="17" t="str">
        <f>IF(個人種目登録!AX76="","",個人種目登録!AX76)</f>
        <v/>
      </c>
      <c r="L69" s="17" t="str">
        <f>IF(個人種目登録!AZ76="","",個人種目登録!AZ76)</f>
        <v/>
      </c>
      <c r="M69" s="17" t="str">
        <f>IF(個人種目登録!BH76="","",個人種目登録!BH76)</f>
        <v/>
      </c>
    </row>
    <row r="70" spans="1:13" x14ac:dyDescent="0.2">
      <c r="A70" s="17" t="str">
        <f>IF(個人種目登録!AP77="","",個人種目登録!AP77)</f>
        <v/>
      </c>
      <c r="B70" s="17" t="str">
        <f>IF(個人種目登録!AR77="","",個人種目登録!AR77)</f>
        <v/>
      </c>
      <c r="C70" s="17" t="str">
        <f>IF(個人種目登録!D77="","",個人種目登録!D77)</f>
        <v/>
      </c>
      <c r="D70" s="17" t="str">
        <f>IF(個人種目登録!AO77="","",個人種目登録!AO77)</f>
        <v/>
      </c>
      <c r="E70" s="17" t="str">
        <f>IF(個人種目登録!AS77="","",個人種目登録!AS77)</f>
        <v/>
      </c>
      <c r="F70" s="17" t="str">
        <f>IF(個人種目登録!AT77="","",個人種目登録!AT77)</f>
        <v/>
      </c>
      <c r="I70" s="17" t="str">
        <f>IF(個人種目登録!AN77="","",個人種目登録!AN77)</f>
        <v/>
      </c>
      <c r="J70" s="17" t="str">
        <f>IF(個人種目登録!AV77="","",個人種目登録!AV77)</f>
        <v/>
      </c>
      <c r="K70" s="17" t="str">
        <f>IF(個人種目登録!AX77="","",個人種目登録!AX77)</f>
        <v/>
      </c>
      <c r="L70" s="17" t="str">
        <f>IF(個人種目登録!AZ77="","",個人種目登録!AZ77)</f>
        <v/>
      </c>
      <c r="M70" s="17" t="str">
        <f>IF(個人種目登録!BH77="","",個人種目登録!BH77)</f>
        <v/>
      </c>
    </row>
    <row r="71" spans="1:13" x14ac:dyDescent="0.2">
      <c r="A71" s="17" t="str">
        <f>IF(個人種目登録!AP78="","",個人種目登録!AP78)</f>
        <v/>
      </c>
      <c r="B71" s="17" t="str">
        <f>IF(個人種目登録!AR78="","",個人種目登録!AR78)</f>
        <v/>
      </c>
      <c r="C71" s="17" t="str">
        <f>IF(個人種目登録!D78="","",個人種目登録!D78)</f>
        <v/>
      </c>
      <c r="D71" s="17" t="str">
        <f>IF(個人種目登録!AO78="","",個人種目登録!AO78)</f>
        <v/>
      </c>
      <c r="E71" s="17" t="str">
        <f>IF(個人種目登録!AS78="","",個人種目登録!AS78)</f>
        <v/>
      </c>
      <c r="F71" s="17" t="str">
        <f>IF(個人種目登録!AT78="","",個人種目登録!AT78)</f>
        <v/>
      </c>
      <c r="I71" s="17" t="str">
        <f>IF(個人種目登録!AN78="","",個人種目登録!AN78)</f>
        <v/>
      </c>
      <c r="J71" s="17" t="str">
        <f>IF(個人種目登録!AV78="","",個人種目登録!AV78)</f>
        <v/>
      </c>
      <c r="K71" s="17" t="str">
        <f>IF(個人種目登録!AX78="","",個人種目登録!AX78)</f>
        <v/>
      </c>
      <c r="L71" s="17" t="str">
        <f>IF(個人種目登録!AZ78="","",個人種目登録!AZ78)</f>
        <v/>
      </c>
      <c r="M71" s="17" t="str">
        <f>IF(個人種目登録!BH78="","",個人種目登録!BH78)</f>
        <v/>
      </c>
    </row>
    <row r="72" spans="1:13" x14ac:dyDescent="0.2">
      <c r="A72" s="17" t="str">
        <f>IF(個人種目登録!AP79="","",個人種目登録!AP79)</f>
        <v/>
      </c>
      <c r="B72" s="17" t="str">
        <f>IF(個人種目登録!AR79="","",個人種目登録!AR79)</f>
        <v/>
      </c>
      <c r="C72" s="17" t="str">
        <f>IF(個人種目登録!D79="","",個人種目登録!D79)</f>
        <v/>
      </c>
      <c r="D72" s="17" t="str">
        <f>IF(個人種目登録!AO79="","",個人種目登録!AO79)</f>
        <v/>
      </c>
      <c r="E72" s="17" t="str">
        <f>IF(個人種目登録!AS79="","",個人種目登録!AS79)</f>
        <v/>
      </c>
      <c r="F72" s="17" t="str">
        <f>IF(個人種目登録!AT79="","",個人種目登録!AT79)</f>
        <v/>
      </c>
      <c r="I72" s="17" t="str">
        <f>IF(個人種目登録!AN79="","",個人種目登録!AN79)</f>
        <v/>
      </c>
      <c r="J72" s="17" t="str">
        <f>IF(個人種目登録!AV79="","",個人種目登録!AV79)</f>
        <v/>
      </c>
      <c r="K72" s="17" t="str">
        <f>IF(個人種目登録!AX79="","",個人種目登録!AX79)</f>
        <v/>
      </c>
      <c r="L72" s="17" t="str">
        <f>IF(個人種目登録!AZ79="","",個人種目登録!AZ79)</f>
        <v/>
      </c>
      <c r="M72" s="17" t="str">
        <f>IF(個人種目登録!BH79="","",個人種目登録!BH79)</f>
        <v/>
      </c>
    </row>
    <row r="73" spans="1:13" x14ac:dyDescent="0.2">
      <c r="A73" s="17" t="str">
        <f>IF(個人種目登録!AP80="","",個人種目登録!AP80)</f>
        <v/>
      </c>
      <c r="B73" s="17" t="str">
        <f>IF(個人種目登録!AR80="","",個人種目登録!AR80)</f>
        <v/>
      </c>
      <c r="C73" s="17" t="str">
        <f>IF(個人種目登録!D80="","",個人種目登録!D80)</f>
        <v/>
      </c>
      <c r="D73" s="17" t="str">
        <f>IF(個人種目登録!AO80="","",個人種目登録!AO80)</f>
        <v/>
      </c>
      <c r="E73" s="17" t="str">
        <f>IF(個人種目登録!AS80="","",個人種目登録!AS80)</f>
        <v/>
      </c>
      <c r="F73" s="17" t="str">
        <f>IF(個人種目登録!AT80="","",個人種目登録!AT80)</f>
        <v/>
      </c>
      <c r="I73" s="17" t="str">
        <f>IF(個人種目登録!AN80="","",個人種目登録!AN80)</f>
        <v/>
      </c>
      <c r="J73" s="17" t="str">
        <f>IF(個人種目登録!AV80="","",個人種目登録!AV80)</f>
        <v/>
      </c>
      <c r="K73" s="17" t="str">
        <f>IF(個人種目登録!AX80="","",個人種目登録!AX80)</f>
        <v/>
      </c>
      <c r="L73" s="17" t="str">
        <f>IF(個人種目登録!AZ80="","",個人種目登録!AZ80)</f>
        <v/>
      </c>
      <c r="M73" s="17" t="str">
        <f>IF(個人種目登録!BH80="","",個人種目登録!BH80)</f>
        <v/>
      </c>
    </row>
    <row r="74" spans="1:13" x14ac:dyDescent="0.2">
      <c r="A74" s="17" t="str">
        <f>IF(個人種目登録!AP81="","",個人種目登録!AP81)</f>
        <v/>
      </c>
      <c r="B74" s="17" t="str">
        <f>IF(個人種目登録!AR81="","",個人種目登録!AR81)</f>
        <v/>
      </c>
      <c r="C74" s="17" t="str">
        <f>IF(個人種目登録!D81="","",個人種目登録!D81)</f>
        <v/>
      </c>
      <c r="D74" s="17" t="str">
        <f>IF(個人種目登録!AO81="","",個人種目登録!AO81)</f>
        <v/>
      </c>
      <c r="E74" s="17" t="str">
        <f>IF(個人種目登録!AS81="","",個人種目登録!AS81)</f>
        <v/>
      </c>
      <c r="F74" s="17" t="str">
        <f>IF(個人種目登録!AT81="","",個人種目登録!AT81)</f>
        <v/>
      </c>
      <c r="I74" s="17" t="str">
        <f>IF(個人種目登録!AN81="","",個人種目登録!AN81)</f>
        <v/>
      </c>
      <c r="J74" s="17" t="str">
        <f>IF(個人種目登録!AV81="","",個人種目登録!AV81)</f>
        <v/>
      </c>
      <c r="K74" s="17" t="str">
        <f>IF(個人種目登録!AX81="","",個人種目登録!AX81)</f>
        <v/>
      </c>
      <c r="L74" s="17" t="str">
        <f>IF(個人種目登録!AZ81="","",個人種目登録!AZ81)</f>
        <v/>
      </c>
      <c r="M74" s="17" t="str">
        <f>IF(個人種目登録!BH81="","",個人種目登録!BH81)</f>
        <v/>
      </c>
    </row>
    <row r="75" spans="1:13" x14ac:dyDescent="0.2">
      <c r="A75" s="17" t="str">
        <f>IF(個人種目登録!AP82="","",個人種目登録!AP82)</f>
        <v/>
      </c>
      <c r="B75" s="17" t="str">
        <f>IF(個人種目登録!AR82="","",個人種目登録!AR82)</f>
        <v/>
      </c>
      <c r="C75" s="17" t="str">
        <f>IF(個人種目登録!D82="","",個人種目登録!D82)</f>
        <v/>
      </c>
      <c r="D75" s="17" t="str">
        <f>IF(個人種目登録!AO82="","",個人種目登録!AO82)</f>
        <v/>
      </c>
      <c r="E75" s="17" t="str">
        <f>IF(個人種目登録!AS82="","",個人種目登録!AS82)</f>
        <v/>
      </c>
      <c r="F75" s="17" t="str">
        <f>IF(個人種目登録!AT82="","",個人種目登録!AT82)</f>
        <v/>
      </c>
      <c r="I75" s="17" t="str">
        <f>IF(個人種目登録!AN82="","",個人種目登録!AN82)</f>
        <v/>
      </c>
      <c r="J75" s="17" t="str">
        <f>IF(個人種目登録!AV82="","",個人種目登録!AV82)</f>
        <v/>
      </c>
      <c r="K75" s="17" t="str">
        <f>IF(個人種目登録!AX82="","",個人種目登録!AX82)</f>
        <v/>
      </c>
      <c r="L75" s="17" t="str">
        <f>IF(個人種目登録!AZ82="","",個人種目登録!AZ82)</f>
        <v/>
      </c>
      <c r="M75" s="17" t="str">
        <f>IF(個人種目登録!BH82="","",個人種目登録!BH82)</f>
        <v/>
      </c>
    </row>
    <row r="76" spans="1:13" x14ac:dyDescent="0.2">
      <c r="A76" s="17" t="str">
        <f>IF(個人種目登録!AP83="","",個人種目登録!AP83)</f>
        <v/>
      </c>
      <c r="B76" s="17" t="str">
        <f>IF(個人種目登録!AR83="","",個人種目登録!AR83)</f>
        <v/>
      </c>
      <c r="C76" s="17" t="str">
        <f>IF(個人種目登録!D83="","",個人種目登録!D83)</f>
        <v/>
      </c>
      <c r="D76" s="17" t="str">
        <f>IF(個人種目登録!AO83="","",個人種目登録!AO83)</f>
        <v/>
      </c>
      <c r="E76" s="17" t="str">
        <f>IF(個人種目登録!AS83="","",個人種目登録!AS83)</f>
        <v/>
      </c>
      <c r="F76" s="17" t="str">
        <f>IF(個人種目登録!AT83="","",個人種目登録!AT83)</f>
        <v/>
      </c>
      <c r="I76" s="17" t="str">
        <f>IF(個人種目登録!AN83="","",個人種目登録!AN83)</f>
        <v/>
      </c>
      <c r="J76" s="17" t="str">
        <f>IF(個人種目登録!AV83="","",個人種目登録!AV83)</f>
        <v/>
      </c>
      <c r="K76" s="17" t="str">
        <f>IF(個人種目登録!AX83="","",個人種目登録!AX83)</f>
        <v/>
      </c>
      <c r="L76" s="17" t="str">
        <f>IF(個人種目登録!AZ83="","",個人種目登録!AZ83)</f>
        <v/>
      </c>
      <c r="M76" s="17" t="str">
        <f>IF(個人種目登録!BH83="","",個人種目登録!BH83)</f>
        <v/>
      </c>
    </row>
    <row r="77" spans="1:13" x14ac:dyDescent="0.2">
      <c r="A77" s="17" t="str">
        <f>IF(個人種目登録!AP84="","",個人種目登録!AP84)</f>
        <v/>
      </c>
      <c r="B77" s="17" t="str">
        <f>IF(個人種目登録!AR84="","",個人種目登録!AR84)</f>
        <v/>
      </c>
      <c r="C77" s="17" t="str">
        <f>IF(個人種目登録!D84="","",個人種目登録!D84)</f>
        <v/>
      </c>
      <c r="D77" s="17" t="str">
        <f>IF(個人種目登録!AO84="","",個人種目登録!AO84)</f>
        <v/>
      </c>
      <c r="E77" s="17" t="str">
        <f>IF(個人種目登録!AS84="","",個人種目登録!AS84)</f>
        <v/>
      </c>
      <c r="F77" s="17" t="str">
        <f>IF(個人種目登録!AT84="","",個人種目登録!AT84)</f>
        <v/>
      </c>
      <c r="I77" s="17" t="str">
        <f>IF(個人種目登録!AN84="","",個人種目登録!AN84)</f>
        <v/>
      </c>
      <c r="J77" s="17" t="str">
        <f>IF(個人種目登録!AV84="","",個人種目登録!AV84)</f>
        <v/>
      </c>
      <c r="K77" s="17" t="str">
        <f>IF(個人種目登録!AX84="","",個人種目登録!AX84)</f>
        <v/>
      </c>
      <c r="L77" s="17" t="str">
        <f>IF(個人種目登録!AZ84="","",個人種目登録!AZ84)</f>
        <v/>
      </c>
      <c r="M77" s="17" t="str">
        <f>IF(個人種目登録!BH84="","",個人種目登録!BH84)</f>
        <v/>
      </c>
    </row>
    <row r="78" spans="1:13" x14ac:dyDescent="0.2">
      <c r="A78" s="17" t="str">
        <f>IF(個人種目登録!AP85="","",個人種目登録!AP85)</f>
        <v/>
      </c>
      <c r="B78" s="17" t="str">
        <f>IF(個人種目登録!AR85="","",個人種目登録!AR85)</f>
        <v/>
      </c>
      <c r="C78" s="17" t="str">
        <f>IF(個人種目登録!D85="","",個人種目登録!D85)</f>
        <v/>
      </c>
      <c r="D78" s="17" t="str">
        <f>IF(個人種目登録!AO85="","",個人種目登録!AO85)</f>
        <v/>
      </c>
      <c r="E78" s="17" t="str">
        <f>IF(個人種目登録!AS85="","",個人種目登録!AS85)</f>
        <v/>
      </c>
      <c r="F78" s="17" t="str">
        <f>IF(個人種目登録!AT85="","",個人種目登録!AT85)</f>
        <v/>
      </c>
      <c r="I78" s="17" t="str">
        <f>IF(個人種目登録!AN85="","",個人種目登録!AN85)</f>
        <v/>
      </c>
      <c r="J78" s="17" t="str">
        <f>IF(個人種目登録!AV85="","",個人種目登録!AV85)</f>
        <v/>
      </c>
      <c r="K78" s="17" t="str">
        <f>IF(個人種目登録!AX85="","",個人種目登録!AX85)</f>
        <v/>
      </c>
      <c r="L78" s="17" t="str">
        <f>IF(個人種目登録!AZ85="","",個人種目登録!AZ85)</f>
        <v/>
      </c>
      <c r="M78" s="17" t="str">
        <f>IF(個人種目登録!BH85="","",個人種目登録!BH85)</f>
        <v/>
      </c>
    </row>
    <row r="79" spans="1:13" x14ac:dyDescent="0.2">
      <c r="A79" s="17" t="str">
        <f>IF(個人種目登録!AP86="","",個人種目登録!AP86)</f>
        <v/>
      </c>
      <c r="B79" s="17" t="str">
        <f>IF(個人種目登録!AR86="","",個人種目登録!AR86)</f>
        <v/>
      </c>
      <c r="C79" s="17" t="str">
        <f>IF(個人種目登録!D86="","",個人種目登録!D86)</f>
        <v/>
      </c>
      <c r="D79" s="17" t="str">
        <f>IF(個人種目登録!AO86="","",個人種目登録!AO86)</f>
        <v/>
      </c>
      <c r="E79" s="17" t="str">
        <f>IF(個人種目登録!AS86="","",個人種目登録!AS86)</f>
        <v/>
      </c>
      <c r="F79" s="17" t="str">
        <f>IF(個人種目登録!AT86="","",個人種目登録!AT86)</f>
        <v/>
      </c>
      <c r="I79" s="17" t="str">
        <f>IF(個人種目登録!AN86="","",個人種目登録!AN86)</f>
        <v/>
      </c>
      <c r="J79" s="17" t="str">
        <f>IF(個人種目登録!AV86="","",個人種目登録!AV86)</f>
        <v/>
      </c>
      <c r="K79" s="17" t="str">
        <f>IF(個人種目登録!AX86="","",個人種目登録!AX86)</f>
        <v/>
      </c>
      <c r="L79" s="17" t="str">
        <f>IF(個人種目登録!AZ86="","",個人種目登録!AZ86)</f>
        <v/>
      </c>
      <c r="M79" s="17" t="str">
        <f>IF(個人種目登録!BH86="","",個人種目登録!BH86)</f>
        <v/>
      </c>
    </row>
    <row r="80" spans="1:13" x14ac:dyDescent="0.2">
      <c r="A80" s="17" t="str">
        <f>IF(個人種目登録!AP87="","",個人種目登録!AP87)</f>
        <v/>
      </c>
      <c r="B80" s="17" t="str">
        <f>IF(個人種目登録!AR87="","",個人種目登録!AR87)</f>
        <v/>
      </c>
      <c r="C80" s="17" t="str">
        <f>IF(個人種目登録!D87="","",個人種目登録!D87)</f>
        <v/>
      </c>
      <c r="D80" s="17" t="str">
        <f>IF(個人種目登録!AO87="","",個人種目登録!AO87)</f>
        <v/>
      </c>
      <c r="E80" s="17" t="str">
        <f>IF(個人種目登録!AS87="","",個人種目登録!AS87)</f>
        <v/>
      </c>
      <c r="F80" s="17" t="str">
        <f>IF(個人種目登録!AT87="","",個人種目登録!AT87)</f>
        <v/>
      </c>
      <c r="I80" s="17" t="str">
        <f>IF(個人種目登録!AN87="","",個人種目登録!AN87)</f>
        <v/>
      </c>
      <c r="J80" s="17" t="str">
        <f>IF(個人種目登録!AV87="","",個人種目登録!AV87)</f>
        <v/>
      </c>
      <c r="K80" s="17" t="str">
        <f>IF(個人種目登録!AX87="","",個人種目登録!AX87)</f>
        <v/>
      </c>
      <c r="L80" s="17" t="str">
        <f>IF(個人種目登録!AZ87="","",個人種目登録!AZ87)</f>
        <v/>
      </c>
      <c r="M80" s="17" t="str">
        <f>IF(個人種目登録!BH87="","",個人種目登録!BH87)</f>
        <v/>
      </c>
    </row>
    <row r="81" spans="1:13" x14ac:dyDescent="0.2">
      <c r="A81" s="17" t="str">
        <f>IF(個人種目登録!AP88="","",個人種目登録!AP88)</f>
        <v/>
      </c>
      <c r="B81" s="17" t="str">
        <f>IF(個人種目登録!AR88="","",個人種目登録!AR88)</f>
        <v/>
      </c>
      <c r="C81" s="17" t="str">
        <f>IF(個人種目登録!D88="","",個人種目登録!D88)</f>
        <v/>
      </c>
      <c r="D81" s="17" t="str">
        <f>IF(個人種目登録!AO88="","",個人種目登録!AO88)</f>
        <v/>
      </c>
      <c r="E81" s="17" t="str">
        <f>IF(個人種目登録!AS88="","",個人種目登録!AS88)</f>
        <v/>
      </c>
      <c r="F81" s="17" t="str">
        <f>IF(個人種目登録!AT88="","",個人種目登録!AT88)</f>
        <v/>
      </c>
      <c r="I81" s="17" t="str">
        <f>IF(個人種目登録!AN88="","",個人種目登録!AN88)</f>
        <v/>
      </c>
      <c r="J81" s="17" t="str">
        <f>IF(個人種目登録!AV88="","",個人種目登録!AV88)</f>
        <v/>
      </c>
      <c r="K81" s="17" t="str">
        <f>IF(個人種目登録!AX88="","",個人種目登録!AX88)</f>
        <v/>
      </c>
      <c r="L81" s="17" t="str">
        <f>IF(個人種目登録!AZ88="","",個人種目登録!AZ88)</f>
        <v/>
      </c>
      <c r="M81" s="17" t="str">
        <f>IF(個人種目登録!BH88="","",個人種目登録!BH88)</f>
        <v/>
      </c>
    </row>
    <row r="82" spans="1:13" x14ac:dyDescent="0.2">
      <c r="A82" s="17" t="str">
        <f>IF(個人種目登録!AP89="","",個人種目登録!AP89)</f>
        <v/>
      </c>
      <c r="B82" s="17" t="str">
        <f>IF(個人種目登録!AR89="","",個人種目登録!AR89)</f>
        <v/>
      </c>
      <c r="C82" s="17" t="str">
        <f>IF(個人種目登録!D89="","",個人種目登録!D89)</f>
        <v/>
      </c>
      <c r="D82" s="17" t="str">
        <f>IF(個人種目登録!AO89="","",個人種目登録!AO89)</f>
        <v/>
      </c>
      <c r="E82" s="17" t="str">
        <f>IF(個人種目登録!AS89="","",個人種目登録!AS89)</f>
        <v/>
      </c>
      <c r="F82" s="17" t="str">
        <f>IF(個人種目登録!AT89="","",個人種目登録!AT89)</f>
        <v/>
      </c>
      <c r="I82" s="17" t="str">
        <f>IF(個人種目登録!AN89="","",個人種目登録!AN89)</f>
        <v/>
      </c>
      <c r="J82" s="17" t="str">
        <f>IF(個人種目登録!AV89="","",個人種目登録!AV89)</f>
        <v/>
      </c>
      <c r="K82" s="17" t="str">
        <f>IF(個人種目登録!AX89="","",個人種目登録!AX89)</f>
        <v/>
      </c>
      <c r="L82" s="17" t="str">
        <f>IF(個人種目登録!AZ89="","",個人種目登録!AZ89)</f>
        <v/>
      </c>
      <c r="M82" s="17" t="str">
        <f>IF(個人種目登録!BH89="","",個人種目登録!BH89)</f>
        <v/>
      </c>
    </row>
    <row r="83" spans="1:13" x14ac:dyDescent="0.2">
      <c r="A83" s="17" t="str">
        <f>IF(個人種目登録!AP90="","",個人種目登録!AP90)</f>
        <v/>
      </c>
      <c r="B83" s="17" t="str">
        <f>IF(個人種目登録!AR90="","",個人種目登録!AR90)</f>
        <v/>
      </c>
      <c r="C83" s="17" t="str">
        <f>IF(個人種目登録!D90="","",個人種目登録!D90)</f>
        <v/>
      </c>
      <c r="D83" s="17" t="str">
        <f>IF(個人種目登録!AO90="","",個人種目登録!AO90)</f>
        <v/>
      </c>
      <c r="E83" s="17" t="str">
        <f>IF(個人種目登録!AS90="","",個人種目登録!AS90)</f>
        <v/>
      </c>
      <c r="F83" s="17" t="str">
        <f>IF(個人種目登録!AT90="","",個人種目登録!AT90)</f>
        <v/>
      </c>
      <c r="I83" s="17" t="str">
        <f>IF(個人種目登録!AN90="","",個人種目登録!AN90)</f>
        <v/>
      </c>
      <c r="J83" s="17" t="str">
        <f>IF(個人種目登録!AV90="","",個人種目登録!AV90)</f>
        <v/>
      </c>
      <c r="K83" s="17" t="str">
        <f>IF(個人種目登録!AX90="","",個人種目登録!AX90)</f>
        <v/>
      </c>
      <c r="L83" s="17" t="str">
        <f>IF(個人種目登録!AZ90="","",個人種目登録!AZ90)</f>
        <v/>
      </c>
      <c r="M83" s="17" t="str">
        <f>IF(個人種目登録!BH90="","",個人種目登録!BH90)</f>
        <v/>
      </c>
    </row>
    <row r="84" spans="1:13" x14ac:dyDescent="0.2">
      <c r="A84" s="17" t="str">
        <f>IF(個人種目登録!AP91="","",個人種目登録!AP91)</f>
        <v/>
      </c>
      <c r="B84" s="17" t="str">
        <f>IF(個人種目登録!AR91="","",個人種目登録!AR91)</f>
        <v/>
      </c>
      <c r="C84" s="17" t="str">
        <f>IF(個人種目登録!D91="","",個人種目登録!D91)</f>
        <v/>
      </c>
      <c r="D84" s="17" t="str">
        <f>IF(個人種目登録!AO91="","",個人種目登録!AO91)</f>
        <v/>
      </c>
      <c r="E84" s="17" t="str">
        <f>IF(個人種目登録!AS91="","",個人種目登録!AS91)</f>
        <v/>
      </c>
      <c r="F84" s="17" t="str">
        <f>IF(個人種目登録!AT91="","",個人種目登録!AT91)</f>
        <v/>
      </c>
      <c r="I84" s="17" t="str">
        <f>IF(個人種目登録!AN91="","",個人種目登録!AN91)</f>
        <v/>
      </c>
      <c r="J84" s="17" t="str">
        <f>IF(個人種目登録!AV91="","",個人種目登録!AV91)</f>
        <v/>
      </c>
      <c r="K84" s="17" t="str">
        <f>IF(個人種目登録!AX91="","",個人種目登録!AX91)</f>
        <v/>
      </c>
      <c r="L84" s="17" t="str">
        <f>IF(個人種目登録!AZ91="","",個人種目登録!AZ91)</f>
        <v/>
      </c>
      <c r="M84" s="17" t="str">
        <f>IF(個人種目登録!BH91="","",個人種目登録!BH91)</f>
        <v/>
      </c>
    </row>
    <row r="85" spans="1:13" x14ac:dyDescent="0.2">
      <c r="A85" s="17" t="str">
        <f>IF(個人種目登録!AP92="","",個人種目登録!AP92)</f>
        <v/>
      </c>
      <c r="B85" s="17" t="str">
        <f>IF(個人種目登録!AR92="","",個人種目登録!AR92)</f>
        <v/>
      </c>
      <c r="C85" s="17" t="str">
        <f>IF(個人種目登録!D92="","",個人種目登録!D92)</f>
        <v/>
      </c>
      <c r="D85" s="17" t="str">
        <f>IF(個人種目登録!AO92="","",個人種目登録!AO92)</f>
        <v/>
      </c>
      <c r="E85" s="17" t="str">
        <f>IF(個人種目登録!AS92="","",個人種目登録!AS92)</f>
        <v/>
      </c>
      <c r="F85" s="17" t="str">
        <f>IF(個人種目登録!AT92="","",個人種目登録!AT92)</f>
        <v/>
      </c>
      <c r="I85" s="17" t="str">
        <f>IF(個人種目登録!AN92="","",個人種目登録!AN92)</f>
        <v/>
      </c>
      <c r="J85" s="17" t="str">
        <f>IF(個人種目登録!AV92="","",個人種目登録!AV92)</f>
        <v/>
      </c>
      <c r="K85" s="17" t="str">
        <f>IF(個人種目登録!AX92="","",個人種目登録!AX92)</f>
        <v/>
      </c>
      <c r="L85" s="17" t="str">
        <f>IF(個人種目登録!AZ92="","",個人種目登録!AZ92)</f>
        <v/>
      </c>
      <c r="M85" s="17" t="str">
        <f>IF(個人種目登録!BH92="","",個人種目登録!BH92)</f>
        <v/>
      </c>
    </row>
    <row r="86" spans="1:13" x14ac:dyDescent="0.2">
      <c r="A86" s="17" t="str">
        <f>IF(個人種目登録!AP93="","",個人種目登録!AP93)</f>
        <v/>
      </c>
      <c r="B86" s="17" t="str">
        <f>IF(個人種目登録!AR93="","",個人種目登録!AR93)</f>
        <v/>
      </c>
      <c r="C86" s="17" t="str">
        <f>IF(個人種目登録!D93="","",個人種目登録!D93)</f>
        <v/>
      </c>
      <c r="D86" s="17" t="str">
        <f>IF(個人種目登録!AO93="","",個人種目登録!AO93)</f>
        <v/>
      </c>
      <c r="E86" s="17" t="str">
        <f>IF(個人種目登録!AS93="","",個人種目登録!AS93)</f>
        <v/>
      </c>
      <c r="F86" s="17" t="str">
        <f>IF(個人種目登録!AT93="","",個人種目登録!AT93)</f>
        <v/>
      </c>
      <c r="I86" s="17" t="str">
        <f>IF(個人種目登録!AN93="","",個人種目登録!AN93)</f>
        <v/>
      </c>
      <c r="J86" s="17" t="str">
        <f>IF(個人種目登録!AV93="","",個人種目登録!AV93)</f>
        <v/>
      </c>
      <c r="K86" s="17" t="str">
        <f>IF(個人種目登録!AX93="","",個人種目登録!AX93)</f>
        <v/>
      </c>
      <c r="L86" s="17" t="str">
        <f>IF(個人種目登録!AZ93="","",個人種目登録!AZ93)</f>
        <v/>
      </c>
      <c r="M86" s="17" t="str">
        <f>IF(個人種目登録!BH93="","",個人種目登録!BH93)</f>
        <v/>
      </c>
    </row>
    <row r="87" spans="1:13" x14ac:dyDescent="0.2">
      <c r="A87" s="17" t="str">
        <f>IF(個人種目登録!AP94="","",個人種目登録!AP94)</f>
        <v/>
      </c>
      <c r="B87" s="17" t="str">
        <f>IF(個人種目登録!AR94="","",個人種目登録!AR94)</f>
        <v/>
      </c>
      <c r="C87" s="17" t="str">
        <f>IF(個人種目登録!D94="","",個人種目登録!D94)</f>
        <v/>
      </c>
      <c r="D87" s="17" t="str">
        <f>IF(個人種目登録!AO94="","",個人種目登録!AO94)</f>
        <v/>
      </c>
      <c r="E87" s="17" t="str">
        <f>IF(個人種目登録!AS94="","",個人種目登録!AS94)</f>
        <v/>
      </c>
      <c r="F87" s="17" t="str">
        <f>IF(個人種目登録!AT94="","",個人種目登録!AT94)</f>
        <v/>
      </c>
      <c r="I87" s="17" t="str">
        <f>IF(個人種目登録!AN94="","",個人種目登録!AN94)</f>
        <v/>
      </c>
      <c r="J87" s="17" t="str">
        <f>IF(個人種目登録!AV94="","",個人種目登録!AV94)</f>
        <v/>
      </c>
      <c r="K87" s="17" t="str">
        <f>IF(個人種目登録!AX94="","",個人種目登録!AX94)</f>
        <v/>
      </c>
      <c r="L87" s="17" t="str">
        <f>IF(個人種目登録!AZ94="","",個人種目登録!AZ94)</f>
        <v/>
      </c>
      <c r="M87" s="17" t="str">
        <f>IF(個人種目登録!BH94="","",個人種目登録!BH94)</f>
        <v/>
      </c>
    </row>
    <row r="88" spans="1:13" x14ac:dyDescent="0.2">
      <c r="A88" s="17" t="str">
        <f>IF(個人種目登録!AP95="","",個人種目登録!AP95)</f>
        <v/>
      </c>
      <c r="B88" s="17" t="str">
        <f>IF(個人種目登録!AR95="","",個人種目登録!AR95)</f>
        <v/>
      </c>
      <c r="C88" s="17" t="str">
        <f>IF(個人種目登録!D95="","",個人種目登録!D95)</f>
        <v/>
      </c>
      <c r="D88" s="17" t="str">
        <f>IF(個人種目登録!AO95="","",個人種目登録!AO95)</f>
        <v/>
      </c>
      <c r="E88" s="17" t="str">
        <f>IF(個人種目登録!AS95="","",個人種目登録!AS95)</f>
        <v/>
      </c>
      <c r="F88" s="17" t="str">
        <f>IF(個人種目登録!AT95="","",個人種目登録!AT95)</f>
        <v/>
      </c>
      <c r="I88" s="17" t="str">
        <f>IF(個人種目登録!AN95="","",個人種目登録!AN95)</f>
        <v/>
      </c>
      <c r="J88" s="17" t="str">
        <f>IF(個人種目登録!AV95="","",個人種目登録!AV95)</f>
        <v/>
      </c>
      <c r="K88" s="17" t="str">
        <f>IF(個人種目登録!AX95="","",個人種目登録!AX95)</f>
        <v/>
      </c>
      <c r="L88" s="17" t="str">
        <f>IF(個人種目登録!AZ95="","",個人種目登録!AZ95)</f>
        <v/>
      </c>
      <c r="M88" s="17" t="str">
        <f>IF(個人種目登録!BH95="","",個人種目登録!BH95)</f>
        <v/>
      </c>
    </row>
    <row r="89" spans="1:13" x14ac:dyDescent="0.2">
      <c r="A89" s="17" t="str">
        <f>IF(個人種目登録!AP96="","",個人種目登録!AP96)</f>
        <v/>
      </c>
      <c r="B89" s="17" t="str">
        <f>IF(個人種目登録!AR96="","",個人種目登録!AR96)</f>
        <v/>
      </c>
      <c r="C89" s="17" t="str">
        <f>IF(個人種目登録!D96="","",個人種目登録!D96)</f>
        <v/>
      </c>
      <c r="D89" s="17" t="str">
        <f>IF(個人種目登録!AO96="","",個人種目登録!AO96)</f>
        <v/>
      </c>
      <c r="E89" s="17" t="str">
        <f>IF(個人種目登録!AS96="","",個人種目登録!AS96)</f>
        <v/>
      </c>
      <c r="F89" s="17" t="str">
        <f>IF(個人種目登録!AT96="","",個人種目登録!AT96)</f>
        <v/>
      </c>
      <c r="I89" s="17" t="str">
        <f>IF(個人種目登録!AN96="","",個人種目登録!AN96)</f>
        <v/>
      </c>
      <c r="J89" s="17" t="str">
        <f>IF(個人種目登録!AV96="","",個人種目登録!AV96)</f>
        <v/>
      </c>
      <c r="K89" s="17" t="str">
        <f>IF(個人種目登録!AX96="","",個人種目登録!AX96)</f>
        <v/>
      </c>
      <c r="L89" s="17" t="str">
        <f>IF(個人種目登録!AZ96="","",個人種目登録!AZ96)</f>
        <v/>
      </c>
      <c r="M89" s="17" t="str">
        <f>IF(個人種目登録!BH96="","",個人種目登録!BH96)</f>
        <v/>
      </c>
    </row>
    <row r="90" spans="1:13" x14ac:dyDescent="0.2">
      <c r="A90" s="17" t="str">
        <f>IF(個人種目登録!AP97="","",個人種目登録!AP97)</f>
        <v/>
      </c>
      <c r="B90" s="17" t="str">
        <f>IF(個人種目登録!AR97="","",個人種目登録!AR97)</f>
        <v/>
      </c>
      <c r="C90" s="17" t="str">
        <f>IF(個人種目登録!D97="","",個人種目登録!D97)</f>
        <v/>
      </c>
      <c r="D90" s="17" t="str">
        <f>IF(個人種目登録!AO97="","",個人種目登録!AO97)</f>
        <v/>
      </c>
      <c r="E90" s="17" t="str">
        <f>IF(個人種目登録!AS97="","",個人種目登録!AS97)</f>
        <v/>
      </c>
      <c r="F90" s="17" t="str">
        <f>IF(個人種目登録!AT97="","",個人種目登録!AT97)</f>
        <v/>
      </c>
      <c r="I90" s="17" t="str">
        <f>IF(個人種目登録!AN97="","",個人種目登録!AN97)</f>
        <v/>
      </c>
      <c r="J90" s="17" t="str">
        <f>IF(個人種目登録!AV97="","",個人種目登録!AV97)</f>
        <v/>
      </c>
      <c r="K90" s="17" t="str">
        <f>IF(個人種目登録!AX97="","",個人種目登録!AX97)</f>
        <v/>
      </c>
      <c r="L90" s="17" t="str">
        <f>IF(個人種目登録!AZ97="","",個人種目登録!AZ97)</f>
        <v/>
      </c>
      <c r="M90" s="17" t="str">
        <f>IF(個人種目登録!BH97="","",個人種目登録!BH97)</f>
        <v/>
      </c>
    </row>
    <row r="91" spans="1:13" x14ac:dyDescent="0.2">
      <c r="A91" s="17" t="str">
        <f>IF(個人種目登録!AP98="","",個人種目登録!AP98)</f>
        <v/>
      </c>
      <c r="B91" s="17" t="str">
        <f>IF(個人種目登録!AR98="","",個人種目登録!AR98)</f>
        <v/>
      </c>
      <c r="C91" s="17" t="str">
        <f>IF(個人種目登録!D98="","",個人種目登録!D98)</f>
        <v/>
      </c>
      <c r="D91" s="17" t="str">
        <f>IF(個人種目登録!AO98="","",個人種目登録!AO98)</f>
        <v/>
      </c>
      <c r="E91" s="17" t="str">
        <f>IF(個人種目登録!AS98="","",個人種目登録!AS98)</f>
        <v/>
      </c>
      <c r="F91" s="17" t="str">
        <f>IF(個人種目登録!AT98="","",個人種目登録!AT98)</f>
        <v/>
      </c>
      <c r="I91" s="17" t="str">
        <f>IF(個人種目登録!AN98="","",個人種目登録!AN98)</f>
        <v/>
      </c>
      <c r="J91" s="17" t="str">
        <f>IF(個人種目登録!AV98="","",個人種目登録!AV98)</f>
        <v/>
      </c>
      <c r="K91" s="17" t="str">
        <f>IF(個人種目登録!AX98="","",個人種目登録!AX98)</f>
        <v/>
      </c>
      <c r="L91" s="17" t="str">
        <f>IF(個人種目登録!AZ98="","",個人種目登録!AZ98)</f>
        <v/>
      </c>
      <c r="M91" s="17" t="str">
        <f>IF(個人種目登録!BH98="","",個人種目登録!BH98)</f>
        <v/>
      </c>
    </row>
    <row r="92" spans="1:13" x14ac:dyDescent="0.2">
      <c r="A92" s="17" t="str">
        <f>IF(個人種目登録!AP99="","",個人種目登録!AP99)</f>
        <v/>
      </c>
      <c r="B92" s="17" t="str">
        <f>IF(個人種目登録!AR99="","",個人種目登録!AR99)</f>
        <v/>
      </c>
      <c r="C92" s="17" t="str">
        <f>IF(個人種目登録!D99="","",個人種目登録!D99)</f>
        <v/>
      </c>
      <c r="D92" s="17" t="str">
        <f>IF(個人種目登録!AO99="","",個人種目登録!AO99)</f>
        <v/>
      </c>
      <c r="E92" s="17" t="str">
        <f>IF(個人種目登録!AS99="","",個人種目登録!AS99)</f>
        <v/>
      </c>
      <c r="F92" s="17" t="str">
        <f>IF(個人種目登録!AT99="","",個人種目登録!AT99)</f>
        <v/>
      </c>
      <c r="I92" s="17" t="str">
        <f>IF(個人種目登録!AN99="","",個人種目登録!AN99)</f>
        <v/>
      </c>
      <c r="J92" s="17" t="str">
        <f>IF(個人種目登録!AV99="","",個人種目登録!AV99)</f>
        <v/>
      </c>
      <c r="K92" s="17" t="str">
        <f>IF(個人種目登録!AX99="","",個人種目登録!AX99)</f>
        <v/>
      </c>
      <c r="L92" s="17" t="str">
        <f>IF(個人種目登録!AZ99="","",個人種目登録!AZ99)</f>
        <v/>
      </c>
      <c r="M92" s="17" t="str">
        <f>IF(個人種目登録!BH99="","",個人種目登録!BH99)</f>
        <v/>
      </c>
    </row>
    <row r="93" spans="1:13" x14ac:dyDescent="0.2">
      <c r="A93" s="17" t="str">
        <f>IF(個人種目登録!AP100="","",個人種目登録!AP100)</f>
        <v/>
      </c>
      <c r="B93" s="17" t="str">
        <f>IF(個人種目登録!AR100="","",個人種目登録!AR100)</f>
        <v/>
      </c>
      <c r="C93" s="17" t="str">
        <f>IF(個人種目登録!D100="","",個人種目登録!D100)</f>
        <v/>
      </c>
      <c r="D93" s="17" t="str">
        <f>IF(個人種目登録!AO100="","",個人種目登録!AO100)</f>
        <v/>
      </c>
      <c r="E93" s="17" t="str">
        <f>IF(個人種目登録!AS100="","",個人種目登録!AS100)</f>
        <v/>
      </c>
      <c r="F93" s="17" t="str">
        <f>IF(個人種目登録!AT100="","",個人種目登録!AT100)</f>
        <v/>
      </c>
      <c r="I93" s="17" t="str">
        <f>IF(個人種目登録!AN100="","",個人種目登録!AN100)</f>
        <v/>
      </c>
      <c r="J93" s="17" t="str">
        <f>IF(個人種目登録!AV100="","",個人種目登録!AV100)</f>
        <v/>
      </c>
      <c r="K93" s="17" t="str">
        <f>IF(個人種目登録!AX100="","",個人種目登録!AX100)</f>
        <v/>
      </c>
      <c r="L93" s="17" t="str">
        <f>IF(個人種目登録!AZ100="","",個人種目登録!AZ100)</f>
        <v/>
      </c>
      <c r="M93" s="17" t="str">
        <f>IF(個人種目登録!BH100="","",個人種目登録!BH100)</f>
        <v/>
      </c>
    </row>
    <row r="94" spans="1:13" x14ac:dyDescent="0.2">
      <c r="A94" s="17" t="str">
        <f>IF(個人種目登録!AP101="","",個人種目登録!AP101)</f>
        <v/>
      </c>
      <c r="B94" s="17" t="str">
        <f>IF(個人種目登録!AR101="","",個人種目登録!AR101)</f>
        <v/>
      </c>
      <c r="C94" s="17" t="str">
        <f>IF(個人種目登録!D101="","",個人種目登録!D101)</f>
        <v/>
      </c>
      <c r="D94" s="17" t="str">
        <f>IF(個人種目登録!AO101="","",個人種目登録!AO101)</f>
        <v/>
      </c>
      <c r="E94" s="17" t="str">
        <f>IF(個人種目登録!AS101="","",個人種目登録!AS101)</f>
        <v/>
      </c>
      <c r="F94" s="17" t="str">
        <f>IF(個人種目登録!AT101="","",個人種目登録!AT101)</f>
        <v/>
      </c>
      <c r="I94" s="17" t="str">
        <f>IF(個人種目登録!AN101="","",個人種目登録!AN101)</f>
        <v/>
      </c>
      <c r="J94" s="17" t="str">
        <f>IF(個人種目登録!AV101="","",個人種目登録!AV101)</f>
        <v/>
      </c>
      <c r="K94" s="17" t="str">
        <f>IF(個人種目登録!AX101="","",個人種目登録!AX101)</f>
        <v/>
      </c>
      <c r="L94" s="17" t="str">
        <f>IF(個人種目登録!AZ101="","",個人種目登録!AZ101)</f>
        <v/>
      </c>
      <c r="M94" s="17" t="str">
        <f>IF(個人種目登録!BH101="","",個人種目登録!BH101)</f>
        <v/>
      </c>
    </row>
    <row r="95" spans="1:13" x14ac:dyDescent="0.2">
      <c r="A95" s="17" t="str">
        <f>IF(個人種目登録!AP102="","",個人種目登録!AP102)</f>
        <v/>
      </c>
      <c r="B95" s="17" t="str">
        <f>IF(個人種目登録!AR102="","",個人種目登録!AR102)</f>
        <v/>
      </c>
      <c r="C95" s="17" t="str">
        <f>IF(個人種目登録!D102="","",個人種目登録!D102)</f>
        <v/>
      </c>
      <c r="D95" s="17" t="str">
        <f>IF(個人種目登録!AO102="","",個人種目登録!AO102)</f>
        <v/>
      </c>
      <c r="E95" s="17" t="str">
        <f>IF(個人種目登録!AS102="","",個人種目登録!AS102)</f>
        <v/>
      </c>
      <c r="F95" s="17" t="str">
        <f>IF(個人種目登録!AT102="","",個人種目登録!AT102)</f>
        <v/>
      </c>
      <c r="I95" s="17" t="str">
        <f>IF(個人種目登録!AN102="","",個人種目登録!AN102)</f>
        <v/>
      </c>
      <c r="J95" s="17" t="str">
        <f>IF(個人種目登録!AV102="","",個人種目登録!AV102)</f>
        <v/>
      </c>
      <c r="K95" s="17" t="str">
        <f>IF(個人種目登録!AX102="","",個人種目登録!AX102)</f>
        <v/>
      </c>
      <c r="L95" s="17" t="str">
        <f>IF(個人種目登録!AZ102="","",個人種目登録!AZ102)</f>
        <v/>
      </c>
      <c r="M95" s="17" t="str">
        <f>IF(個人種目登録!BH102="","",個人種目登録!BH102)</f>
        <v/>
      </c>
    </row>
    <row r="96" spans="1:13" x14ac:dyDescent="0.2">
      <c r="A96" s="17" t="str">
        <f>IF(個人種目登録!AP103="","",個人種目登録!AP103)</f>
        <v/>
      </c>
      <c r="B96" s="17" t="str">
        <f>IF(個人種目登録!AR103="","",個人種目登録!AR103)</f>
        <v/>
      </c>
      <c r="C96" s="17" t="str">
        <f>IF(個人種目登録!D103="","",個人種目登録!D103)</f>
        <v/>
      </c>
      <c r="D96" s="17" t="str">
        <f>IF(個人種目登録!AO103="","",個人種目登録!AO103)</f>
        <v/>
      </c>
      <c r="E96" s="17" t="str">
        <f>IF(個人種目登録!AS103="","",個人種目登録!AS103)</f>
        <v/>
      </c>
      <c r="F96" s="17" t="str">
        <f>IF(個人種目登録!AT103="","",個人種目登録!AT103)</f>
        <v/>
      </c>
      <c r="I96" s="17" t="str">
        <f>IF(個人種目登録!AN103="","",個人種目登録!AN103)</f>
        <v/>
      </c>
      <c r="J96" s="17" t="str">
        <f>IF(個人種目登録!AV103="","",個人種目登録!AV103)</f>
        <v/>
      </c>
      <c r="K96" s="17" t="str">
        <f>IF(個人種目登録!AX103="","",個人種目登録!AX103)</f>
        <v/>
      </c>
      <c r="L96" s="17" t="str">
        <f>IF(個人種目登録!AZ103="","",個人種目登録!AZ103)</f>
        <v/>
      </c>
      <c r="M96" s="17" t="str">
        <f>IF(個人種目登録!BH103="","",個人種目登録!BH103)</f>
        <v/>
      </c>
    </row>
    <row r="97" spans="1:13" x14ac:dyDescent="0.2">
      <c r="A97" s="17" t="str">
        <f>IF(個人種目登録!AP104="","",個人種目登録!AP104)</f>
        <v/>
      </c>
      <c r="B97" s="17" t="str">
        <f>IF(個人種目登録!AR104="","",個人種目登録!AR104)</f>
        <v/>
      </c>
      <c r="C97" s="17" t="str">
        <f>IF(個人種目登録!D104="","",個人種目登録!D104)</f>
        <v/>
      </c>
      <c r="D97" s="17" t="str">
        <f>IF(個人種目登録!AO104="","",個人種目登録!AO104)</f>
        <v/>
      </c>
      <c r="E97" s="17" t="str">
        <f>IF(個人種目登録!AS104="","",個人種目登録!AS104)</f>
        <v/>
      </c>
      <c r="F97" s="17" t="str">
        <f>IF(個人種目登録!AT104="","",個人種目登録!AT104)</f>
        <v/>
      </c>
      <c r="I97" s="17" t="str">
        <f>IF(個人種目登録!AN104="","",個人種目登録!AN104)</f>
        <v/>
      </c>
      <c r="J97" s="17" t="str">
        <f>IF(個人種目登録!AV104="","",個人種目登録!AV104)</f>
        <v/>
      </c>
      <c r="K97" s="17" t="str">
        <f>IF(個人種目登録!AX104="","",個人種目登録!AX104)</f>
        <v/>
      </c>
      <c r="L97" s="17" t="str">
        <f>IF(個人種目登録!AZ104="","",個人種目登録!AZ104)</f>
        <v/>
      </c>
      <c r="M97" s="17" t="str">
        <f>IF(個人種目登録!BH104="","",個人種目登録!BH104)</f>
        <v/>
      </c>
    </row>
    <row r="98" spans="1:13" x14ac:dyDescent="0.2">
      <c r="A98" s="17" t="str">
        <f>IF(個人種目登録!AP105="","",個人種目登録!AP105)</f>
        <v/>
      </c>
      <c r="B98" s="17" t="str">
        <f>IF(個人種目登録!AR105="","",個人種目登録!AR105)</f>
        <v/>
      </c>
      <c r="C98" s="17" t="str">
        <f>IF(個人種目登録!D105="","",個人種目登録!D105)</f>
        <v/>
      </c>
      <c r="D98" s="17" t="str">
        <f>IF(個人種目登録!AO105="","",個人種目登録!AO105)</f>
        <v/>
      </c>
      <c r="E98" s="17" t="str">
        <f>IF(個人種目登録!AS105="","",個人種目登録!AS105)</f>
        <v/>
      </c>
      <c r="F98" s="17" t="str">
        <f>IF(個人種目登録!AT105="","",個人種目登録!AT105)</f>
        <v/>
      </c>
      <c r="I98" s="17" t="str">
        <f>IF(個人種目登録!AN105="","",個人種目登録!AN105)</f>
        <v/>
      </c>
      <c r="J98" s="17" t="str">
        <f>IF(個人種目登録!AV105="","",個人種目登録!AV105)</f>
        <v/>
      </c>
      <c r="K98" s="17" t="str">
        <f>IF(個人種目登録!AX105="","",個人種目登録!AX105)</f>
        <v/>
      </c>
      <c r="L98" s="17" t="str">
        <f>IF(個人種目登録!AZ105="","",個人種目登録!AZ105)</f>
        <v/>
      </c>
      <c r="M98" s="17" t="str">
        <f>IF(個人種目登録!BH105="","",個人種目登録!BH105)</f>
        <v/>
      </c>
    </row>
    <row r="99" spans="1:13" x14ac:dyDescent="0.2">
      <c r="A99" s="17" t="str">
        <f>IF(個人種目登録!AP106="","",個人種目登録!AP106)</f>
        <v/>
      </c>
      <c r="B99" s="17" t="str">
        <f>IF(個人種目登録!AR106="","",個人種目登録!AR106)</f>
        <v/>
      </c>
      <c r="C99" s="17" t="str">
        <f>IF(個人種目登録!D106="","",個人種目登録!D106)</f>
        <v/>
      </c>
      <c r="D99" s="17" t="str">
        <f>IF(個人種目登録!AO106="","",個人種目登録!AO106)</f>
        <v/>
      </c>
      <c r="E99" s="17" t="str">
        <f>IF(個人種目登録!AS106="","",個人種目登録!AS106)</f>
        <v/>
      </c>
      <c r="F99" s="17" t="str">
        <f>IF(個人種目登録!AT106="","",個人種目登録!AT106)</f>
        <v/>
      </c>
      <c r="I99" s="17" t="str">
        <f>IF(個人種目登録!AN106="","",個人種目登録!AN106)</f>
        <v/>
      </c>
      <c r="J99" s="17" t="str">
        <f>IF(個人種目登録!AV106="","",個人種目登録!AV106)</f>
        <v/>
      </c>
      <c r="K99" s="17" t="str">
        <f>IF(個人種目登録!AX106="","",個人種目登録!AX106)</f>
        <v/>
      </c>
      <c r="L99" s="17" t="str">
        <f>IF(個人種目登録!AZ106="","",個人種目登録!AZ106)</f>
        <v/>
      </c>
      <c r="M99" s="17" t="str">
        <f>IF(個人種目登録!BH106="","",個人種目登録!BH106)</f>
        <v/>
      </c>
    </row>
    <row r="100" spans="1:13" x14ac:dyDescent="0.2">
      <c r="A100" s="17" t="str">
        <f>IF(個人種目登録!AP107="","",個人種目登録!AP107)</f>
        <v/>
      </c>
      <c r="B100" s="17" t="str">
        <f>IF(個人種目登録!AR107="","",個人種目登録!AR107)</f>
        <v/>
      </c>
      <c r="C100" s="17" t="str">
        <f>IF(個人種目登録!D107="","",個人種目登録!D107)</f>
        <v/>
      </c>
      <c r="D100" s="17" t="str">
        <f>IF(個人種目登録!AO107="","",個人種目登録!AO107)</f>
        <v/>
      </c>
      <c r="E100" s="17" t="str">
        <f>IF(個人種目登録!AS107="","",個人種目登録!AS107)</f>
        <v/>
      </c>
      <c r="F100" s="17" t="str">
        <f>IF(個人種目登録!AT107="","",個人種目登録!AT107)</f>
        <v/>
      </c>
      <c r="I100" s="17" t="str">
        <f>IF(個人種目登録!AN107="","",個人種目登録!AN107)</f>
        <v/>
      </c>
      <c r="J100" s="17" t="str">
        <f>IF(個人種目登録!AV107="","",個人種目登録!AV107)</f>
        <v/>
      </c>
      <c r="K100" s="17" t="str">
        <f>IF(個人種目登録!AX107="","",個人種目登録!AX107)</f>
        <v/>
      </c>
      <c r="L100" s="17" t="str">
        <f>IF(個人種目登録!AZ107="","",個人種目登録!AZ107)</f>
        <v/>
      </c>
      <c r="M100" s="17" t="str">
        <f>IF(個人種目登録!BH107="","",個人種目登録!BH107)</f>
        <v/>
      </c>
    </row>
    <row r="101" spans="1:13" x14ac:dyDescent="0.2">
      <c r="A101" s="17" t="str">
        <f>IF(個人種目登録!AP108="","",個人種目登録!AP108)</f>
        <v/>
      </c>
      <c r="B101" s="17" t="str">
        <f>IF(個人種目登録!AR108="","",個人種目登録!AR108)</f>
        <v/>
      </c>
      <c r="C101" s="17" t="str">
        <f>IF(個人種目登録!D108="","",個人種目登録!D108)</f>
        <v/>
      </c>
      <c r="D101" s="17" t="str">
        <f>IF(個人種目登録!AO108="","",個人種目登録!AO108)</f>
        <v/>
      </c>
      <c r="E101" s="17" t="str">
        <f>IF(個人種目登録!AS108="","",個人種目登録!AS108)</f>
        <v/>
      </c>
      <c r="F101" s="17" t="str">
        <f>IF(個人種目登録!AT108="","",個人種目登録!AT108)</f>
        <v/>
      </c>
      <c r="I101" s="17" t="str">
        <f>IF(個人種目登録!AN108="","",個人種目登録!AN108)</f>
        <v/>
      </c>
      <c r="J101" s="17" t="str">
        <f>IF(個人種目登録!AV108="","",個人種目登録!AV108)</f>
        <v/>
      </c>
      <c r="K101" s="17" t="str">
        <f>IF(個人種目登録!AX108="","",個人種目登録!AX108)</f>
        <v/>
      </c>
      <c r="L101" s="17" t="str">
        <f>IF(個人種目登録!AZ108="","",個人種目登録!AZ108)</f>
        <v/>
      </c>
      <c r="M101" s="17" t="str">
        <f>IF(個人種目登録!BH108="","",個人種目登録!BH108)</f>
        <v/>
      </c>
    </row>
  </sheetData>
  <sheetProtection algorithmName="SHA-512" hashValue="U33CGbYVaNvIjtFWEChKIw2PofQseHhqX6m5rmzip38Eu9RUrC7KDdDAX8SsXO+qiKyjh5HtE4RAIcCsuqREdQ==" saltValue="ZXBzy8VtR49nssmuSyzqlg==" spinCount="100000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FF00"/>
  </sheetPr>
  <dimension ref="A1:T32"/>
  <sheetViews>
    <sheetView topLeftCell="A2" workbookViewId="0">
      <selection activeCell="A34" sqref="A34:XFD1048576"/>
    </sheetView>
  </sheetViews>
  <sheetFormatPr defaultColWidth="9" defaultRowHeight="13" x14ac:dyDescent="0.2"/>
  <cols>
    <col min="1" max="1" width="5.6328125" style="17" customWidth="1"/>
    <col min="2" max="2" width="2.90625" style="19" bestFit="1" customWidth="1"/>
    <col min="3" max="4" width="8.453125" style="17" bestFit="1" customWidth="1"/>
    <col min="5" max="5" width="3.453125" style="17" bestFit="1" customWidth="1"/>
    <col min="6" max="6" width="24.453125" style="17" customWidth="1"/>
    <col min="7" max="7" width="3.453125" style="17" bestFit="1" customWidth="1"/>
    <col min="8" max="8" width="6.453125" style="17" bestFit="1" customWidth="1"/>
    <col min="9" max="10" width="3.453125" style="17" bestFit="1" customWidth="1"/>
    <col min="11" max="16" width="12.6328125" style="17" customWidth="1"/>
    <col min="17" max="18" width="3.453125" style="17" bestFit="1" customWidth="1"/>
    <col min="19" max="16384" width="9" style="17"/>
  </cols>
  <sheetData>
    <row r="1" spans="1:20" x14ac:dyDescent="0.2">
      <c r="C1" s="17" t="s">
        <v>50</v>
      </c>
      <c r="D1" s="17" t="s">
        <v>51</v>
      </c>
      <c r="E1" s="17" t="s">
        <v>86</v>
      </c>
      <c r="F1" s="17" t="s">
        <v>52</v>
      </c>
      <c r="G1" s="17" t="s">
        <v>53</v>
      </c>
      <c r="H1" s="17" t="s">
        <v>54</v>
      </c>
      <c r="I1" s="17" t="s">
        <v>101</v>
      </c>
      <c r="J1" s="17" t="s">
        <v>102</v>
      </c>
      <c r="K1" s="17" t="s">
        <v>55</v>
      </c>
      <c r="L1" s="17" t="s">
        <v>56</v>
      </c>
      <c r="M1" s="17" t="s">
        <v>57</v>
      </c>
      <c r="N1" s="17" t="s">
        <v>58</v>
      </c>
      <c r="O1" s="17" t="s">
        <v>103</v>
      </c>
      <c r="P1" s="17" t="s">
        <v>104</v>
      </c>
      <c r="Q1" s="17" t="s">
        <v>105</v>
      </c>
      <c r="R1" s="17" t="s">
        <v>106</v>
      </c>
    </row>
    <row r="2" spans="1:20" ht="13.5" customHeight="1" x14ac:dyDescent="0.2">
      <c r="A2" s="133" t="s">
        <v>59</v>
      </c>
      <c r="B2" s="20">
        <v>1</v>
      </c>
      <c r="C2" s="18" t="str">
        <f>IF(リレー登録!Y4="","",リレー登録!Y4)</f>
        <v/>
      </c>
      <c r="D2" s="18" t="str">
        <f>IF(リレー登録!Z4="","",リレー登録!Z4)</f>
        <v/>
      </c>
      <c r="E2" s="18" t="str">
        <f>IF(リレー登録!AA4="","",リレー登録!AA4)</f>
        <v/>
      </c>
      <c r="F2" s="18" t="str">
        <f>IF(リレー登録!AB4="","",リレー登録!AB4)</f>
        <v/>
      </c>
      <c r="G2" s="18" t="str">
        <f>IF(リレー登録!AC4="","",リレー登録!AC4)</f>
        <v/>
      </c>
      <c r="H2" s="18" t="str">
        <f>IF(リレー登録!AD4="","",リレー登録!AD4)</f>
        <v/>
      </c>
      <c r="I2" s="18" t="str">
        <f>IF(リレー登録!AE4="","",リレー登録!AE4)</f>
        <v/>
      </c>
      <c r="J2" s="18" t="str">
        <f>IF(リレー登録!AF4="","",リレー登録!AF4)</f>
        <v/>
      </c>
      <c r="K2" s="18" t="str">
        <f>IF(リレー登録!AG4="","",リレー登録!AG4)</f>
        <v/>
      </c>
      <c r="L2" s="18" t="str">
        <f>IF(リレー登録!AH4="","",リレー登録!AH4)</f>
        <v/>
      </c>
      <c r="M2" s="18" t="str">
        <f>IF(リレー登録!AI4="","",リレー登録!AI4)</f>
        <v/>
      </c>
      <c r="N2" s="18" t="str">
        <f>IF(リレー登録!AJ4="","",リレー登録!AJ4)</f>
        <v/>
      </c>
      <c r="O2" s="18" t="str">
        <f>IF(リレー登録!AK4="","",リレー登録!AK4)</f>
        <v/>
      </c>
      <c r="P2" s="18" t="str">
        <f>IF(リレー登録!AL4="","",リレー登録!AL4)</f>
        <v/>
      </c>
      <c r="Q2" s="18" t="str">
        <f>IF(リレー登録!AM4="","",リレー登録!AM4)</f>
        <v/>
      </c>
      <c r="R2" s="18" t="str">
        <f>IF(リレー登録!AN4="","",リレー登録!AN4)</f>
        <v/>
      </c>
      <c r="T2" s="17">
        <f>1-COUNTIF(C2,"")</f>
        <v>0</v>
      </c>
    </row>
    <row r="3" spans="1:20" x14ac:dyDescent="0.2">
      <c r="A3" s="133"/>
      <c r="B3" s="20">
        <v>2</v>
      </c>
      <c r="C3" s="18" t="str">
        <f>IF(リレー登録!Y6="","",リレー登録!Y6)</f>
        <v/>
      </c>
      <c r="D3" s="18" t="str">
        <f>IF(リレー登録!Z6="","",リレー登録!Z6)</f>
        <v/>
      </c>
      <c r="E3" s="18" t="str">
        <f>IF(リレー登録!AA6="","",リレー登録!AA6)</f>
        <v/>
      </c>
      <c r="F3" s="18" t="str">
        <f>IF(リレー登録!AB6="","",リレー登録!AB6)</f>
        <v/>
      </c>
      <c r="G3" s="18" t="str">
        <f>IF(リレー登録!AC6="","",リレー登録!AC6)</f>
        <v/>
      </c>
      <c r="H3" s="18" t="str">
        <f>IF(リレー登録!AD6="","",リレー登録!AD6)</f>
        <v/>
      </c>
      <c r="I3" s="18" t="str">
        <f>IF(リレー登録!AE6="","",リレー登録!AE6)</f>
        <v/>
      </c>
      <c r="J3" s="18" t="str">
        <f>IF(リレー登録!AF6="","",リレー登録!AF6)</f>
        <v/>
      </c>
      <c r="K3" s="18" t="str">
        <f>IF(リレー登録!AG6="","",リレー登録!AG6)</f>
        <v/>
      </c>
      <c r="L3" s="18" t="str">
        <f>IF(リレー登録!AH6="","",リレー登録!AH6)</f>
        <v/>
      </c>
      <c r="M3" s="18" t="str">
        <f>IF(リレー登録!AI6="","",リレー登録!AI6)</f>
        <v/>
      </c>
      <c r="N3" s="18" t="str">
        <f>IF(リレー登録!AJ6="","",リレー登録!AJ6)</f>
        <v/>
      </c>
      <c r="O3" s="18" t="str">
        <f>IF(リレー登録!AK6="","",リレー登録!AK6)</f>
        <v/>
      </c>
      <c r="P3" s="18" t="str">
        <f>IF(リレー登録!AL6="","",リレー登録!AL6)</f>
        <v/>
      </c>
      <c r="Q3" s="18" t="str">
        <f>IF(リレー登録!AM6="","",リレー登録!AM6)</f>
        <v/>
      </c>
      <c r="R3" s="18" t="str">
        <f>IF(リレー登録!AN6="","",リレー登録!AN6)</f>
        <v/>
      </c>
      <c r="T3" s="17">
        <f>9-COUNTIF(C3:C11,"")</f>
        <v>0</v>
      </c>
    </row>
    <row r="4" spans="1:20" x14ac:dyDescent="0.2">
      <c r="A4" s="133"/>
      <c r="B4" s="20">
        <v>3</v>
      </c>
      <c r="C4" s="18" t="str">
        <f>IF(リレー登録!Y8="","",リレー登録!Y8)</f>
        <v/>
      </c>
      <c r="D4" s="18" t="str">
        <f>IF(リレー登録!Z8="","",リレー登録!Z8)</f>
        <v/>
      </c>
      <c r="E4" s="18" t="str">
        <f>IF(リレー登録!AA8="","",リレー登録!AA8)</f>
        <v/>
      </c>
      <c r="F4" s="18" t="str">
        <f>IF(リレー登録!AB8="","",リレー登録!AB8)</f>
        <v/>
      </c>
      <c r="G4" s="18" t="str">
        <f>IF(リレー登録!AC8="","",リレー登録!AC8)</f>
        <v/>
      </c>
      <c r="H4" s="18" t="str">
        <f>IF(リレー登録!AD8="","",リレー登録!AD8)</f>
        <v/>
      </c>
      <c r="I4" s="18" t="str">
        <f>IF(リレー登録!AE8="","",リレー登録!AE8)</f>
        <v/>
      </c>
      <c r="J4" s="18" t="str">
        <f>IF(リレー登録!AF8="","",リレー登録!AF8)</f>
        <v/>
      </c>
      <c r="K4" s="18" t="str">
        <f>IF(リレー登録!AG8="","",リレー登録!AG8)</f>
        <v/>
      </c>
      <c r="L4" s="18" t="str">
        <f>IF(リレー登録!AH8="","",リレー登録!AH8)</f>
        <v/>
      </c>
      <c r="M4" s="18" t="str">
        <f>IF(リレー登録!AI8="","",リレー登録!AI8)</f>
        <v/>
      </c>
      <c r="N4" s="18" t="str">
        <f>IF(リレー登録!AJ8="","",リレー登録!AJ8)</f>
        <v/>
      </c>
      <c r="O4" s="18" t="str">
        <f>IF(リレー登録!AK8="","",リレー登録!AK8)</f>
        <v/>
      </c>
      <c r="P4" s="18" t="str">
        <f>IF(リレー登録!AL8="","",リレー登録!AL8)</f>
        <v/>
      </c>
      <c r="Q4" s="18" t="str">
        <f>IF(リレー登録!AM8="","",リレー登録!AM8)</f>
        <v/>
      </c>
      <c r="R4" s="18" t="str">
        <f>IF(リレー登録!AN8="","",リレー登録!AN8)</f>
        <v/>
      </c>
    </row>
    <row r="5" spans="1:20" x14ac:dyDescent="0.2">
      <c r="A5" s="133"/>
      <c r="B5" s="20">
        <v>4</v>
      </c>
      <c r="C5" s="18" t="str">
        <f>IF(リレー登録!Y10="","",リレー登録!Y10)</f>
        <v/>
      </c>
      <c r="D5" s="18" t="str">
        <f>IF(リレー登録!Z10="","",リレー登録!Z10)</f>
        <v/>
      </c>
      <c r="E5" s="18" t="str">
        <f>IF(リレー登録!AA10="","",リレー登録!AA10)</f>
        <v/>
      </c>
      <c r="F5" s="18" t="str">
        <f>IF(リレー登録!AB10="","",リレー登録!AB10)</f>
        <v/>
      </c>
      <c r="G5" s="18" t="str">
        <f>IF(リレー登録!AC10="","",リレー登録!AC10)</f>
        <v/>
      </c>
      <c r="H5" s="18" t="str">
        <f>IF(リレー登録!AD10="","",リレー登録!AD10)</f>
        <v/>
      </c>
      <c r="I5" s="18" t="str">
        <f>IF(リレー登録!AE10="","",リレー登録!AE10)</f>
        <v/>
      </c>
      <c r="J5" s="18" t="str">
        <f>IF(リレー登録!AF10="","",リレー登録!AF10)</f>
        <v/>
      </c>
      <c r="K5" s="18" t="str">
        <f>IF(リレー登録!AG10="","",リレー登録!AG10)</f>
        <v/>
      </c>
      <c r="L5" s="18" t="str">
        <f>IF(リレー登録!AH10="","",リレー登録!AH10)</f>
        <v/>
      </c>
      <c r="M5" s="18" t="str">
        <f>IF(リレー登録!AI10="","",リレー登録!AI10)</f>
        <v/>
      </c>
      <c r="N5" s="18" t="str">
        <f>IF(リレー登録!AJ10="","",リレー登録!AJ10)</f>
        <v/>
      </c>
      <c r="O5" s="18" t="str">
        <f>IF(リレー登録!AK10="","",リレー登録!AK10)</f>
        <v/>
      </c>
      <c r="P5" s="18" t="str">
        <f>IF(リレー登録!AL10="","",リレー登録!AL10)</f>
        <v/>
      </c>
      <c r="Q5" s="18" t="str">
        <f>IF(リレー登録!AM10="","",リレー登録!AM10)</f>
        <v/>
      </c>
      <c r="R5" s="18" t="str">
        <f>IF(リレー登録!AN10="","",リレー登録!AN10)</f>
        <v/>
      </c>
    </row>
    <row r="6" spans="1:20" x14ac:dyDescent="0.2">
      <c r="A6" s="133"/>
      <c r="B6" s="20">
        <v>5</v>
      </c>
      <c r="C6" s="18" t="str">
        <f>IF(リレー登録!Y12="","",リレー登録!Y12)</f>
        <v/>
      </c>
      <c r="D6" s="18" t="str">
        <f>IF(リレー登録!Z12="","",リレー登録!Z12)</f>
        <v/>
      </c>
      <c r="E6" s="18" t="str">
        <f>IF(リレー登録!AA12="","",リレー登録!AA12)</f>
        <v/>
      </c>
      <c r="F6" s="18" t="str">
        <f>IF(リレー登録!AB12="","",リレー登録!AB12)</f>
        <v/>
      </c>
      <c r="G6" s="18" t="str">
        <f>IF(リレー登録!AC12="","",リレー登録!AC12)</f>
        <v/>
      </c>
      <c r="H6" s="18" t="str">
        <f>IF(リレー登録!AD12="","",リレー登録!AD12)</f>
        <v/>
      </c>
      <c r="I6" s="18" t="str">
        <f>IF(リレー登録!AE12="","",リレー登録!AE12)</f>
        <v/>
      </c>
      <c r="J6" s="18" t="str">
        <f>IF(リレー登録!AF12="","",リレー登録!AF12)</f>
        <v/>
      </c>
      <c r="K6" s="18" t="str">
        <f>IF(リレー登録!AG12="","",リレー登録!AG12)</f>
        <v/>
      </c>
      <c r="L6" s="18" t="str">
        <f>IF(リレー登録!AH12="","",リレー登録!AH12)</f>
        <v/>
      </c>
      <c r="M6" s="18" t="str">
        <f>IF(リレー登録!AI12="","",リレー登録!AI12)</f>
        <v/>
      </c>
      <c r="N6" s="18" t="str">
        <f>IF(リレー登録!AJ12="","",リレー登録!AJ12)</f>
        <v/>
      </c>
      <c r="O6" s="18" t="str">
        <f>IF(リレー登録!AK12="","",リレー登録!AK12)</f>
        <v/>
      </c>
      <c r="P6" s="18" t="str">
        <f>IF(リレー登録!AL12="","",リレー登録!AL12)</f>
        <v/>
      </c>
      <c r="Q6" s="18" t="str">
        <f>IF(リレー登録!AM12="","",リレー登録!AM12)</f>
        <v/>
      </c>
      <c r="R6" s="18" t="str">
        <f>IF(リレー登録!AN12="","",リレー登録!AN12)</f>
        <v/>
      </c>
    </row>
    <row r="7" spans="1:20" x14ac:dyDescent="0.2">
      <c r="A7" s="133"/>
      <c r="B7" s="20">
        <v>6</v>
      </c>
      <c r="C7" s="18" t="str">
        <f>IF(リレー登録!Y14="","",リレー登録!Y14)</f>
        <v/>
      </c>
      <c r="D7" s="18" t="str">
        <f>IF(リレー登録!Z14="","",リレー登録!Z14)</f>
        <v/>
      </c>
      <c r="E7" s="18" t="str">
        <f>IF(リレー登録!AA14="","",リレー登録!AA14)</f>
        <v/>
      </c>
      <c r="F7" s="18" t="str">
        <f>IF(リレー登録!AB14="","",リレー登録!AB14)</f>
        <v/>
      </c>
      <c r="G7" s="18" t="str">
        <f>IF(リレー登録!AC14="","",リレー登録!AC14)</f>
        <v/>
      </c>
      <c r="H7" s="18" t="str">
        <f>IF(リレー登録!AD14="","",リレー登録!AD14)</f>
        <v/>
      </c>
      <c r="I7" s="18" t="str">
        <f>IF(リレー登録!AE14="","",リレー登録!AE14)</f>
        <v/>
      </c>
      <c r="J7" s="18" t="str">
        <f>IF(リレー登録!AF14="","",リレー登録!AF14)</f>
        <v/>
      </c>
      <c r="K7" s="18" t="str">
        <f>IF(リレー登録!AG14="","",リレー登録!AG14)</f>
        <v/>
      </c>
      <c r="L7" s="18" t="str">
        <f>IF(リレー登録!AH14="","",リレー登録!AH14)</f>
        <v/>
      </c>
      <c r="M7" s="18" t="str">
        <f>IF(リレー登録!AI14="","",リレー登録!AI14)</f>
        <v/>
      </c>
      <c r="N7" s="18" t="str">
        <f>IF(リレー登録!AJ14="","",リレー登録!AJ14)</f>
        <v/>
      </c>
      <c r="O7" s="18" t="str">
        <f>IF(リレー登録!AK14="","",リレー登録!AK14)</f>
        <v/>
      </c>
      <c r="P7" s="18" t="str">
        <f>IF(リレー登録!AL14="","",リレー登録!AL14)</f>
        <v/>
      </c>
      <c r="Q7" s="18" t="str">
        <f>IF(リレー登録!AM14="","",リレー登録!AM14)</f>
        <v/>
      </c>
      <c r="R7" s="18" t="str">
        <f>IF(リレー登録!AN14="","",リレー登録!AN14)</f>
        <v/>
      </c>
    </row>
    <row r="8" spans="1:20" x14ac:dyDescent="0.2">
      <c r="A8" s="133"/>
      <c r="B8" s="20">
        <v>7</v>
      </c>
      <c r="C8" s="18" t="str">
        <f>IF(リレー登録!Y16="","",リレー登録!Y16)</f>
        <v/>
      </c>
      <c r="D8" s="18" t="str">
        <f>IF(リレー登録!Z16="","",リレー登録!Z16)</f>
        <v/>
      </c>
      <c r="E8" s="18" t="str">
        <f>IF(リレー登録!AA16="","",リレー登録!AA16)</f>
        <v/>
      </c>
      <c r="F8" s="18" t="str">
        <f>IF(リレー登録!AB16="","",リレー登録!AB16)</f>
        <v/>
      </c>
      <c r="G8" s="18" t="str">
        <f>IF(リレー登録!AC16="","",リレー登録!AC16)</f>
        <v/>
      </c>
      <c r="H8" s="18" t="str">
        <f>IF(リレー登録!AD16="","",リレー登録!AD16)</f>
        <v/>
      </c>
      <c r="I8" s="18" t="str">
        <f>IF(リレー登録!AE16="","",リレー登録!AE16)</f>
        <v/>
      </c>
      <c r="J8" s="18" t="str">
        <f>IF(リレー登録!AF16="","",リレー登録!AF16)</f>
        <v/>
      </c>
      <c r="K8" s="18" t="str">
        <f>IF(リレー登録!AG16="","",リレー登録!AG16)</f>
        <v/>
      </c>
      <c r="L8" s="18" t="str">
        <f>IF(リレー登録!AH16="","",リレー登録!AH16)</f>
        <v/>
      </c>
      <c r="M8" s="18" t="str">
        <f>IF(リレー登録!AI16="","",リレー登録!AI16)</f>
        <v/>
      </c>
      <c r="N8" s="18" t="str">
        <f>IF(リレー登録!AJ16="","",リレー登録!AJ16)</f>
        <v/>
      </c>
      <c r="O8" s="18" t="str">
        <f>IF(リレー登録!AK16="","",リレー登録!AK16)</f>
        <v/>
      </c>
      <c r="P8" s="18" t="str">
        <f>IF(リレー登録!AL16="","",リレー登録!AL16)</f>
        <v/>
      </c>
      <c r="Q8" s="18" t="str">
        <f>IF(リレー登録!AM16="","",リレー登録!AM16)</f>
        <v/>
      </c>
      <c r="R8" s="18" t="str">
        <f>IF(リレー登録!AN16="","",リレー登録!AN16)</f>
        <v/>
      </c>
    </row>
    <row r="9" spans="1:20" x14ac:dyDescent="0.2">
      <c r="A9" s="133"/>
      <c r="B9" s="20">
        <v>8</v>
      </c>
      <c r="C9" s="18" t="str">
        <f>IF(リレー登録!Y18="","",リレー登録!Y18)</f>
        <v/>
      </c>
      <c r="D9" s="18" t="str">
        <f>IF(リレー登録!Z18="","",リレー登録!Z18)</f>
        <v/>
      </c>
      <c r="E9" s="18" t="str">
        <f>IF(リレー登録!AA18="","",リレー登録!AA18)</f>
        <v/>
      </c>
      <c r="F9" s="18" t="str">
        <f>IF(リレー登録!AB18="","",リレー登録!AB18)</f>
        <v/>
      </c>
      <c r="G9" s="18" t="str">
        <f>IF(リレー登録!AC18="","",リレー登録!AC18)</f>
        <v/>
      </c>
      <c r="H9" s="18" t="str">
        <f>IF(リレー登録!AD18="","",リレー登録!AD18)</f>
        <v/>
      </c>
      <c r="I9" s="18" t="str">
        <f>IF(リレー登録!AE18="","",リレー登録!AE18)</f>
        <v/>
      </c>
      <c r="J9" s="18" t="str">
        <f>IF(リレー登録!AF18="","",リレー登録!AF18)</f>
        <v/>
      </c>
      <c r="K9" s="18" t="str">
        <f>IF(リレー登録!AG18="","",リレー登録!AG18)</f>
        <v/>
      </c>
      <c r="L9" s="18" t="str">
        <f>IF(リレー登録!AH18="","",リレー登録!AH18)</f>
        <v/>
      </c>
      <c r="M9" s="18" t="str">
        <f>IF(リレー登録!AI18="","",リレー登録!AI18)</f>
        <v/>
      </c>
      <c r="N9" s="18" t="str">
        <f>IF(リレー登録!AJ18="","",リレー登録!AJ18)</f>
        <v/>
      </c>
      <c r="O9" s="18" t="str">
        <f>IF(リレー登録!AK18="","",リレー登録!AK18)</f>
        <v/>
      </c>
      <c r="P9" s="18" t="str">
        <f>IF(リレー登録!AL18="","",リレー登録!AL18)</f>
        <v/>
      </c>
      <c r="Q9" s="18" t="str">
        <f>IF(リレー登録!AM18="","",リレー登録!AM18)</f>
        <v/>
      </c>
      <c r="R9" s="18" t="str">
        <f>IF(リレー登録!AN18="","",リレー登録!AN18)</f>
        <v/>
      </c>
    </row>
    <row r="10" spans="1:20" x14ac:dyDescent="0.2">
      <c r="A10" s="133"/>
      <c r="B10" s="20">
        <v>9</v>
      </c>
      <c r="C10" s="18" t="str">
        <f>IF(リレー登録!Y20="","",リレー登録!Y20)</f>
        <v/>
      </c>
      <c r="D10" s="18" t="str">
        <f>IF(リレー登録!Z20="","",リレー登録!Z20)</f>
        <v/>
      </c>
      <c r="E10" s="18" t="str">
        <f>IF(リレー登録!AA20="","",リレー登録!AA20)</f>
        <v/>
      </c>
      <c r="F10" s="18" t="str">
        <f>IF(リレー登録!AB20="","",リレー登録!AB20)</f>
        <v/>
      </c>
      <c r="G10" s="18" t="str">
        <f>IF(リレー登録!AC20="","",リレー登録!AC20)</f>
        <v/>
      </c>
      <c r="H10" s="18" t="str">
        <f>IF(リレー登録!AD20="","",リレー登録!AD20)</f>
        <v/>
      </c>
      <c r="I10" s="18" t="str">
        <f>IF(リレー登録!AE20="","",リレー登録!AE20)</f>
        <v/>
      </c>
      <c r="J10" s="18" t="str">
        <f>IF(リレー登録!AF20="","",リレー登録!AF20)</f>
        <v/>
      </c>
      <c r="K10" s="18" t="str">
        <f>IF(リレー登録!AG20="","",リレー登録!AG20)</f>
        <v/>
      </c>
      <c r="L10" s="18" t="str">
        <f>IF(リレー登録!AH20="","",リレー登録!AH20)</f>
        <v/>
      </c>
      <c r="M10" s="18" t="str">
        <f>IF(リレー登録!AI20="","",リレー登録!AI20)</f>
        <v/>
      </c>
      <c r="N10" s="18" t="str">
        <f>IF(リレー登録!AJ20="","",リレー登録!AJ20)</f>
        <v/>
      </c>
      <c r="O10" s="18" t="str">
        <f>IF(リレー登録!AK20="","",リレー登録!AK20)</f>
        <v/>
      </c>
      <c r="P10" s="18" t="str">
        <f>IF(リレー登録!AL20="","",リレー登録!AL20)</f>
        <v/>
      </c>
      <c r="Q10" s="18" t="str">
        <f>IF(リレー登録!AM20="","",リレー登録!AM20)</f>
        <v/>
      </c>
      <c r="R10" s="18" t="str">
        <f>IF(リレー登録!AN20="","",リレー登録!AN20)</f>
        <v/>
      </c>
    </row>
    <row r="11" spans="1:20" x14ac:dyDescent="0.2">
      <c r="A11" s="133"/>
      <c r="B11" s="20">
        <v>10</v>
      </c>
      <c r="C11" s="18" t="str">
        <f>IF(リレー登録!Y22="","",リレー登録!Y22)</f>
        <v/>
      </c>
      <c r="D11" s="18" t="str">
        <f>IF(リレー登録!Z22="","",リレー登録!Z22)</f>
        <v/>
      </c>
      <c r="E11" s="18" t="str">
        <f>IF(リレー登録!AA22="","",リレー登録!AA22)</f>
        <v/>
      </c>
      <c r="F11" s="18" t="str">
        <f>IF(リレー登録!AB22="","",リレー登録!AB22)</f>
        <v/>
      </c>
      <c r="G11" s="18" t="str">
        <f>IF(リレー登録!AC22="","",リレー登録!AC22)</f>
        <v/>
      </c>
      <c r="H11" s="18" t="str">
        <f>IF(リレー登録!AD22="","",リレー登録!AD22)</f>
        <v/>
      </c>
      <c r="I11" s="18" t="str">
        <f>IF(リレー登録!AE22="","",リレー登録!AE22)</f>
        <v/>
      </c>
      <c r="J11" s="18" t="str">
        <f>IF(リレー登録!AF22="","",リレー登録!AF22)</f>
        <v/>
      </c>
      <c r="K11" s="18" t="str">
        <f>IF(リレー登録!AG22="","",リレー登録!AG22)</f>
        <v/>
      </c>
      <c r="L11" s="18" t="str">
        <f>IF(リレー登録!AH22="","",リレー登録!AH22)</f>
        <v/>
      </c>
      <c r="M11" s="18" t="str">
        <f>IF(リレー登録!AI22="","",リレー登録!AI22)</f>
        <v/>
      </c>
      <c r="N11" s="18" t="str">
        <f>IF(リレー登録!AJ22="","",リレー登録!AJ22)</f>
        <v/>
      </c>
      <c r="O11" s="18" t="str">
        <f>IF(リレー登録!AK22="","",リレー登録!AK22)</f>
        <v/>
      </c>
      <c r="P11" s="18" t="str">
        <f>IF(リレー登録!AL22="","",リレー登録!AL22)</f>
        <v/>
      </c>
      <c r="Q11" s="18" t="str">
        <f>IF(リレー登録!AM22="","",リレー登録!AM22)</f>
        <v/>
      </c>
      <c r="R11" s="18" t="str">
        <f>IF(リレー登録!AN22="","",リレー登録!AN22)</f>
        <v/>
      </c>
    </row>
    <row r="12" spans="1:20" x14ac:dyDescent="0.2">
      <c r="B12" s="17"/>
    </row>
    <row r="13" spans="1:20" x14ac:dyDescent="0.2">
      <c r="B13" s="17"/>
    </row>
    <row r="14" spans="1:20" x14ac:dyDescent="0.2">
      <c r="B14" s="17"/>
    </row>
    <row r="15" spans="1:20" x14ac:dyDescent="0.2">
      <c r="B15" s="17"/>
      <c r="C15" s="17" t="s">
        <v>50</v>
      </c>
      <c r="D15" s="17" t="s">
        <v>51</v>
      </c>
      <c r="E15" s="17" t="s">
        <v>86</v>
      </c>
      <c r="F15" s="17" t="s">
        <v>52</v>
      </c>
      <c r="G15" s="17" t="s">
        <v>53</v>
      </c>
      <c r="H15" s="17" t="s">
        <v>54</v>
      </c>
      <c r="I15" s="17" t="s">
        <v>101</v>
      </c>
      <c r="J15" s="17" t="s">
        <v>102</v>
      </c>
      <c r="K15" s="17" t="s">
        <v>55</v>
      </c>
      <c r="L15" s="17" t="s">
        <v>56</v>
      </c>
      <c r="M15" s="17" t="s">
        <v>57</v>
      </c>
      <c r="N15" s="17" t="s">
        <v>58</v>
      </c>
      <c r="O15" s="17" t="s">
        <v>103</v>
      </c>
      <c r="P15" s="17" t="s">
        <v>104</v>
      </c>
      <c r="Q15" s="17" t="s">
        <v>105</v>
      </c>
      <c r="R15" s="17" t="s">
        <v>106</v>
      </c>
    </row>
    <row r="16" spans="1:20" x14ac:dyDescent="0.2">
      <c r="A16" s="134" t="s">
        <v>108</v>
      </c>
      <c r="B16" s="20">
        <v>1</v>
      </c>
      <c r="C16" s="18" t="str">
        <f>IF(リレー登録!Y27="","",リレー登録!Y27)</f>
        <v/>
      </c>
      <c r="D16" s="18" t="str">
        <f>IF(リレー登録!Z27="","",リレー登録!Z27)</f>
        <v/>
      </c>
      <c r="E16" s="18" t="str">
        <f>IF(リレー登録!AA27="","",リレー登録!AA27)</f>
        <v/>
      </c>
      <c r="F16" s="18" t="str">
        <f>IF(リレー登録!AB27="","",リレー登録!AB27)</f>
        <v/>
      </c>
      <c r="G16" s="18" t="str">
        <f>IF(リレー登録!AC27="","",リレー登録!AC27)</f>
        <v/>
      </c>
      <c r="H16" s="18" t="str">
        <f>IF(リレー登録!AD27="","",リレー登録!AD27)</f>
        <v/>
      </c>
      <c r="I16" s="18" t="str">
        <f>IF(リレー登録!AE27="","",リレー登録!AE27)</f>
        <v/>
      </c>
      <c r="J16" s="18" t="str">
        <f>IF(リレー登録!AF27="","",リレー登録!AF27)</f>
        <v/>
      </c>
      <c r="K16" s="18" t="str">
        <f>IF(リレー登録!AG27="","",リレー登録!AG27)</f>
        <v/>
      </c>
      <c r="L16" s="18" t="str">
        <f>IF(リレー登録!AH27="","",リレー登録!AH27)</f>
        <v/>
      </c>
      <c r="M16" s="18" t="str">
        <f>IF(リレー登録!AI27="","",リレー登録!AI27)</f>
        <v/>
      </c>
      <c r="N16" s="18" t="str">
        <f>IF(リレー登録!AJ27="","",リレー登録!AJ27)</f>
        <v/>
      </c>
      <c r="O16" s="18" t="str">
        <f>IF(リレー登録!AK27="","",リレー登録!AK27)</f>
        <v/>
      </c>
      <c r="P16" s="18" t="str">
        <f>IF(リレー登録!AL27="","",リレー登録!AL27)</f>
        <v/>
      </c>
      <c r="Q16" s="18" t="str">
        <f>IF(リレー登録!AM27="","",リレー登録!AM27)</f>
        <v/>
      </c>
      <c r="R16" s="18" t="str">
        <f>IF(リレー登録!AN27="","",リレー登録!AN27)</f>
        <v/>
      </c>
      <c r="T16" s="17">
        <f>10-COUNTIF(C16:C25,"")</f>
        <v>0</v>
      </c>
    </row>
    <row r="17" spans="1:20" x14ac:dyDescent="0.2">
      <c r="A17" s="134"/>
      <c r="B17" s="20">
        <v>2</v>
      </c>
      <c r="C17" s="18" t="str">
        <f>IF(リレー登録!Y29="","",リレー登録!Y29)</f>
        <v/>
      </c>
      <c r="D17" s="18" t="str">
        <f>IF(リレー登録!Z29="","",リレー登録!Z29)</f>
        <v/>
      </c>
      <c r="E17" s="18" t="str">
        <f>IF(リレー登録!AA29="","",リレー登録!AA29)</f>
        <v/>
      </c>
      <c r="F17" s="18" t="str">
        <f>IF(リレー登録!AB29="","",リレー登録!AB29)</f>
        <v/>
      </c>
      <c r="G17" s="18" t="str">
        <f>IF(リレー登録!AC29="","",リレー登録!AC29)</f>
        <v/>
      </c>
      <c r="H17" s="18" t="str">
        <f>IF(リレー登録!AD29="","",リレー登録!AD29)</f>
        <v/>
      </c>
      <c r="I17" s="18" t="str">
        <f>IF(リレー登録!AE29="","",リレー登録!AE29)</f>
        <v/>
      </c>
      <c r="J17" s="18" t="str">
        <f>IF(リレー登録!AF29="","",リレー登録!AF29)</f>
        <v/>
      </c>
      <c r="K17" s="18" t="str">
        <f>IF(リレー登録!AG29="","",リレー登録!AG29)</f>
        <v/>
      </c>
      <c r="L17" s="18" t="str">
        <f>IF(リレー登録!AH29="","",リレー登録!AH29)</f>
        <v/>
      </c>
      <c r="M17" s="18" t="str">
        <f>IF(リレー登録!AI29="","",リレー登録!AI29)</f>
        <v/>
      </c>
      <c r="N17" s="18" t="str">
        <f>IF(リレー登録!AJ29="","",リレー登録!AJ29)</f>
        <v/>
      </c>
      <c r="O17" s="18" t="str">
        <f>IF(リレー登録!AK29="","",リレー登録!AK29)</f>
        <v/>
      </c>
      <c r="P17" s="18" t="str">
        <f>IF(リレー登録!AL29="","",リレー登録!AL29)</f>
        <v/>
      </c>
      <c r="Q17" s="18" t="str">
        <f>IF(リレー登録!AM29="","",リレー登録!AM29)</f>
        <v/>
      </c>
      <c r="R17" s="18" t="str">
        <f>IF(リレー登録!AN29="","",リレー登録!AN29)</f>
        <v/>
      </c>
    </row>
    <row r="18" spans="1:20" x14ac:dyDescent="0.2">
      <c r="A18" s="134"/>
      <c r="B18" s="20">
        <v>3</v>
      </c>
      <c r="C18" s="18" t="str">
        <f>IF(リレー登録!Y31="","",リレー登録!Y31)</f>
        <v/>
      </c>
      <c r="D18" s="18" t="str">
        <f>IF(リレー登録!Z31="","",リレー登録!Z31)</f>
        <v/>
      </c>
      <c r="E18" s="18" t="str">
        <f>IF(リレー登録!AA31="","",リレー登録!AA31)</f>
        <v/>
      </c>
      <c r="F18" s="18" t="str">
        <f>IF(リレー登録!AB31="","",リレー登録!AB31)</f>
        <v/>
      </c>
      <c r="G18" s="18" t="str">
        <f>IF(リレー登録!AC31="","",リレー登録!AC31)</f>
        <v/>
      </c>
      <c r="H18" s="18" t="str">
        <f>IF(リレー登録!AD31="","",リレー登録!AD31)</f>
        <v/>
      </c>
      <c r="I18" s="18" t="str">
        <f>IF(リレー登録!AE31="","",リレー登録!AE31)</f>
        <v/>
      </c>
      <c r="J18" s="18" t="str">
        <f>IF(リレー登録!AF31="","",リレー登録!AF31)</f>
        <v/>
      </c>
      <c r="K18" s="18" t="str">
        <f>IF(リレー登録!AG31="","",リレー登録!AG31)</f>
        <v/>
      </c>
      <c r="L18" s="18" t="str">
        <f>IF(リレー登録!AH31="","",リレー登録!AH31)</f>
        <v/>
      </c>
      <c r="M18" s="18" t="str">
        <f>IF(リレー登録!AI31="","",リレー登録!AI31)</f>
        <v/>
      </c>
      <c r="N18" s="18" t="str">
        <f>IF(リレー登録!AJ31="","",リレー登録!AJ31)</f>
        <v/>
      </c>
      <c r="O18" s="18" t="str">
        <f>IF(リレー登録!AK31="","",リレー登録!AK31)</f>
        <v/>
      </c>
      <c r="P18" s="18" t="str">
        <f>IF(リレー登録!AL31="","",リレー登録!AL31)</f>
        <v/>
      </c>
      <c r="Q18" s="18" t="str">
        <f>IF(リレー登録!AM31="","",リレー登録!AM31)</f>
        <v/>
      </c>
      <c r="R18" s="18" t="str">
        <f>IF(リレー登録!AN31="","",リレー登録!AN31)</f>
        <v/>
      </c>
    </row>
    <row r="19" spans="1:20" x14ac:dyDescent="0.2">
      <c r="A19" s="134"/>
      <c r="B19" s="20">
        <v>4</v>
      </c>
      <c r="C19" s="18" t="str">
        <f>IF(リレー登録!Y33="","",リレー登録!Y33)</f>
        <v/>
      </c>
      <c r="D19" s="18" t="str">
        <f>IF(リレー登録!Z33="","",リレー登録!Z33)</f>
        <v/>
      </c>
      <c r="E19" s="18" t="str">
        <f>IF(リレー登録!AA33="","",リレー登録!AA33)</f>
        <v/>
      </c>
      <c r="F19" s="18" t="str">
        <f>IF(リレー登録!AB33="","",リレー登録!AB33)</f>
        <v/>
      </c>
      <c r="G19" s="18" t="str">
        <f>IF(リレー登録!AC33="","",リレー登録!AC33)</f>
        <v/>
      </c>
      <c r="H19" s="18" t="str">
        <f>IF(リレー登録!AD33="","",リレー登録!AD33)</f>
        <v/>
      </c>
      <c r="I19" s="18" t="str">
        <f>IF(リレー登録!AE33="","",リレー登録!AE33)</f>
        <v/>
      </c>
      <c r="J19" s="18" t="str">
        <f>IF(リレー登録!AF33="","",リレー登録!AF33)</f>
        <v/>
      </c>
      <c r="K19" s="18" t="str">
        <f>IF(リレー登録!AG33="","",リレー登録!AG33)</f>
        <v/>
      </c>
      <c r="L19" s="18" t="str">
        <f>IF(リレー登録!AH33="","",リレー登録!AH33)</f>
        <v/>
      </c>
      <c r="M19" s="18" t="str">
        <f>IF(リレー登録!AI33="","",リレー登録!AI33)</f>
        <v/>
      </c>
      <c r="N19" s="18" t="str">
        <f>IF(リレー登録!AJ33="","",リレー登録!AJ33)</f>
        <v/>
      </c>
      <c r="O19" s="18" t="str">
        <f>IF(リレー登録!AK33="","",リレー登録!AK33)</f>
        <v/>
      </c>
      <c r="P19" s="18" t="str">
        <f>IF(リレー登録!AL33="","",リレー登録!AL33)</f>
        <v/>
      </c>
      <c r="Q19" s="18" t="str">
        <f>IF(リレー登録!AM33="","",リレー登録!AM33)</f>
        <v/>
      </c>
      <c r="R19" s="18" t="str">
        <f>IF(リレー登録!AN33="","",リレー登録!AN33)</f>
        <v/>
      </c>
    </row>
    <row r="20" spans="1:20" x14ac:dyDescent="0.2">
      <c r="A20" s="134"/>
      <c r="B20" s="20">
        <v>5</v>
      </c>
      <c r="C20" s="18" t="str">
        <f>IF(リレー登録!Y35="","",リレー登録!Y35)</f>
        <v/>
      </c>
      <c r="D20" s="18" t="str">
        <f>IF(リレー登録!Z35="","",リレー登録!Z35)</f>
        <v/>
      </c>
      <c r="E20" s="18" t="str">
        <f>IF(リレー登録!AA35="","",リレー登録!AA35)</f>
        <v/>
      </c>
      <c r="F20" s="18" t="str">
        <f>IF(リレー登録!AB35="","",リレー登録!AB35)</f>
        <v/>
      </c>
      <c r="G20" s="18" t="str">
        <f>IF(リレー登録!AC35="","",リレー登録!AC35)</f>
        <v/>
      </c>
      <c r="H20" s="18" t="str">
        <f>IF(リレー登録!AD35="","",リレー登録!AD35)</f>
        <v/>
      </c>
      <c r="I20" s="18" t="str">
        <f>IF(リレー登録!AE35="","",リレー登録!AE35)</f>
        <v/>
      </c>
      <c r="J20" s="18" t="str">
        <f>IF(リレー登録!AF35="","",リレー登録!AF35)</f>
        <v/>
      </c>
      <c r="K20" s="18" t="str">
        <f>IF(リレー登録!AG35="","",リレー登録!AG35)</f>
        <v/>
      </c>
      <c r="L20" s="18" t="str">
        <f>IF(リレー登録!AH35="","",リレー登録!AH35)</f>
        <v/>
      </c>
      <c r="M20" s="18" t="str">
        <f>IF(リレー登録!AI35="","",リレー登録!AI35)</f>
        <v/>
      </c>
      <c r="N20" s="18" t="str">
        <f>IF(リレー登録!AJ35="","",リレー登録!AJ35)</f>
        <v/>
      </c>
      <c r="O20" s="18" t="str">
        <f>IF(リレー登録!AK35="","",リレー登録!AK35)</f>
        <v/>
      </c>
      <c r="P20" s="18" t="str">
        <f>IF(リレー登録!AL35="","",リレー登録!AL35)</f>
        <v/>
      </c>
      <c r="Q20" s="18" t="str">
        <f>IF(リレー登録!AM35="","",リレー登録!AM35)</f>
        <v/>
      </c>
      <c r="R20" s="18" t="str">
        <f>IF(リレー登録!AN35="","",リレー登録!AN35)</f>
        <v/>
      </c>
    </row>
    <row r="21" spans="1:20" x14ac:dyDescent="0.2">
      <c r="A21" s="134"/>
      <c r="B21" s="20">
        <v>6</v>
      </c>
      <c r="C21" s="18" t="str">
        <f>IF(リレー登録!Y37="","",リレー登録!Y37)</f>
        <v/>
      </c>
      <c r="D21" s="18" t="str">
        <f>IF(リレー登録!Z37="","",リレー登録!Z37)</f>
        <v/>
      </c>
      <c r="E21" s="18" t="str">
        <f>IF(リレー登録!AA37="","",リレー登録!AA37)</f>
        <v/>
      </c>
      <c r="F21" s="18" t="str">
        <f>IF(リレー登録!AB37="","",リレー登録!AB37)</f>
        <v/>
      </c>
      <c r="G21" s="18" t="str">
        <f>IF(リレー登録!AC37="","",リレー登録!AC37)</f>
        <v/>
      </c>
      <c r="H21" s="18" t="str">
        <f>IF(リレー登録!AD37="","",リレー登録!AD37)</f>
        <v/>
      </c>
      <c r="I21" s="18" t="str">
        <f>IF(リレー登録!AE37="","",リレー登録!AE37)</f>
        <v/>
      </c>
      <c r="J21" s="18" t="str">
        <f>IF(リレー登録!AF37="","",リレー登録!AF37)</f>
        <v/>
      </c>
      <c r="K21" s="18" t="str">
        <f>IF(リレー登録!AG37="","",リレー登録!AG37)</f>
        <v/>
      </c>
      <c r="L21" s="18" t="str">
        <f>IF(リレー登録!AH37="","",リレー登録!AH37)</f>
        <v/>
      </c>
      <c r="M21" s="18" t="str">
        <f>IF(リレー登録!AI37="","",リレー登録!AI37)</f>
        <v/>
      </c>
      <c r="N21" s="18" t="str">
        <f>IF(リレー登録!AJ37="","",リレー登録!AJ37)</f>
        <v/>
      </c>
      <c r="O21" s="18" t="str">
        <f>IF(リレー登録!AK37="","",リレー登録!AK37)</f>
        <v/>
      </c>
      <c r="P21" s="18" t="str">
        <f>IF(リレー登録!AL37="","",リレー登録!AL37)</f>
        <v/>
      </c>
      <c r="Q21" s="18" t="str">
        <f>IF(リレー登録!AM37="","",リレー登録!AM37)</f>
        <v/>
      </c>
      <c r="R21" s="18" t="str">
        <f>IF(リレー登録!AN37="","",リレー登録!AN37)</f>
        <v/>
      </c>
    </row>
    <row r="22" spans="1:20" x14ac:dyDescent="0.2">
      <c r="A22" s="134"/>
      <c r="B22" s="20">
        <v>7</v>
      </c>
      <c r="C22" s="18" t="str">
        <f>IF(リレー登録!Y39="","",リレー登録!Y39)</f>
        <v/>
      </c>
      <c r="D22" s="18" t="str">
        <f>IF(リレー登録!Z39="","",リレー登録!Z39)</f>
        <v/>
      </c>
      <c r="E22" s="18" t="str">
        <f>IF(リレー登録!AA39="","",リレー登録!AA39)</f>
        <v/>
      </c>
      <c r="F22" s="18" t="str">
        <f>IF(リレー登録!AB39="","",リレー登録!AB39)</f>
        <v/>
      </c>
      <c r="G22" s="18" t="str">
        <f>IF(リレー登録!AC39="","",リレー登録!AC39)</f>
        <v/>
      </c>
      <c r="H22" s="18" t="str">
        <f>IF(リレー登録!AD39="","",リレー登録!AD39)</f>
        <v/>
      </c>
      <c r="I22" s="18" t="str">
        <f>IF(リレー登録!AE39="","",リレー登録!AE39)</f>
        <v/>
      </c>
      <c r="J22" s="18" t="str">
        <f>IF(リレー登録!AF39="","",リレー登録!AF39)</f>
        <v/>
      </c>
      <c r="K22" s="18" t="str">
        <f>IF(リレー登録!AG39="","",リレー登録!AG39)</f>
        <v/>
      </c>
      <c r="L22" s="18" t="str">
        <f>IF(リレー登録!AH39="","",リレー登録!AH39)</f>
        <v/>
      </c>
      <c r="M22" s="18" t="str">
        <f>IF(リレー登録!AI39="","",リレー登録!AI39)</f>
        <v/>
      </c>
      <c r="N22" s="18" t="str">
        <f>IF(リレー登録!AJ39="","",リレー登録!AJ39)</f>
        <v/>
      </c>
      <c r="O22" s="18" t="str">
        <f>IF(リレー登録!AK39="","",リレー登録!AK39)</f>
        <v/>
      </c>
      <c r="P22" s="18" t="str">
        <f>IF(リレー登録!AL39="","",リレー登録!AL39)</f>
        <v/>
      </c>
      <c r="Q22" s="18" t="str">
        <f>IF(リレー登録!AM39="","",リレー登録!AM39)</f>
        <v/>
      </c>
      <c r="R22" s="18" t="str">
        <f>IF(リレー登録!AN39="","",リレー登録!AN39)</f>
        <v/>
      </c>
    </row>
    <row r="23" spans="1:20" x14ac:dyDescent="0.2">
      <c r="A23" s="134"/>
      <c r="B23" s="20">
        <v>8</v>
      </c>
      <c r="C23" s="18" t="str">
        <f>IF(リレー登録!Y41="","",リレー登録!Y41)</f>
        <v/>
      </c>
      <c r="D23" s="18" t="str">
        <f>IF(リレー登録!Z41="","",リレー登録!Z41)</f>
        <v/>
      </c>
      <c r="E23" s="18" t="str">
        <f>IF(リレー登録!AA41="","",リレー登録!AA41)</f>
        <v/>
      </c>
      <c r="F23" s="18" t="str">
        <f>IF(リレー登録!AB41="","",リレー登録!AB41)</f>
        <v/>
      </c>
      <c r="G23" s="18" t="str">
        <f>IF(リレー登録!AC41="","",リレー登録!AC41)</f>
        <v/>
      </c>
      <c r="H23" s="18" t="str">
        <f>IF(リレー登録!AD41="","",リレー登録!AD41)</f>
        <v/>
      </c>
      <c r="I23" s="18" t="str">
        <f>IF(リレー登録!AE41="","",リレー登録!AE41)</f>
        <v/>
      </c>
      <c r="J23" s="18" t="str">
        <f>IF(リレー登録!AF41="","",リレー登録!AF41)</f>
        <v/>
      </c>
      <c r="K23" s="18" t="str">
        <f>IF(リレー登録!AG41="","",リレー登録!AG41)</f>
        <v/>
      </c>
      <c r="L23" s="18" t="str">
        <f>IF(リレー登録!AH41="","",リレー登録!AH41)</f>
        <v/>
      </c>
      <c r="M23" s="18" t="str">
        <f>IF(リレー登録!AI41="","",リレー登録!AI41)</f>
        <v/>
      </c>
      <c r="N23" s="18" t="str">
        <f>IF(リレー登録!AJ41="","",リレー登録!AJ41)</f>
        <v/>
      </c>
      <c r="O23" s="18" t="str">
        <f>IF(リレー登録!AK41="","",リレー登録!AK41)</f>
        <v/>
      </c>
      <c r="P23" s="18" t="str">
        <f>IF(リレー登録!AL41="","",リレー登録!AL41)</f>
        <v/>
      </c>
      <c r="Q23" s="18" t="str">
        <f>IF(リレー登録!AM41="","",リレー登録!AM41)</f>
        <v/>
      </c>
      <c r="R23" s="18" t="str">
        <f>IF(リレー登録!AN41="","",リレー登録!AN41)</f>
        <v/>
      </c>
    </row>
    <row r="24" spans="1:20" x14ac:dyDescent="0.2">
      <c r="A24" s="134"/>
      <c r="B24" s="20">
        <v>9</v>
      </c>
      <c r="C24" s="18" t="str">
        <f>IF(リレー登録!Y43="","",リレー登録!Y43)</f>
        <v/>
      </c>
      <c r="D24" s="18" t="str">
        <f>IF(リレー登録!Z43="","",リレー登録!Z43)</f>
        <v/>
      </c>
      <c r="E24" s="18" t="str">
        <f>IF(リレー登録!AA43="","",リレー登録!AA43)</f>
        <v/>
      </c>
      <c r="F24" s="18" t="str">
        <f>IF(リレー登録!AB43="","",リレー登録!AB43)</f>
        <v/>
      </c>
      <c r="G24" s="18" t="str">
        <f>IF(リレー登録!AC43="","",リレー登録!AC43)</f>
        <v/>
      </c>
      <c r="H24" s="18" t="str">
        <f>IF(リレー登録!AD43="","",リレー登録!AD43)</f>
        <v/>
      </c>
      <c r="I24" s="18" t="str">
        <f>IF(リレー登録!AE43="","",リレー登録!AE43)</f>
        <v/>
      </c>
      <c r="J24" s="18" t="str">
        <f>IF(リレー登録!AF43="","",リレー登録!AF43)</f>
        <v/>
      </c>
      <c r="K24" s="18" t="str">
        <f>IF(リレー登録!AG43="","",リレー登録!AG43)</f>
        <v/>
      </c>
      <c r="L24" s="18" t="str">
        <f>IF(リレー登録!AH43="","",リレー登録!AH43)</f>
        <v/>
      </c>
      <c r="M24" s="18" t="str">
        <f>IF(リレー登録!AI43="","",リレー登録!AI43)</f>
        <v/>
      </c>
      <c r="N24" s="18" t="str">
        <f>IF(リレー登録!AJ43="","",リレー登録!AJ43)</f>
        <v/>
      </c>
      <c r="O24" s="18" t="str">
        <f>IF(リレー登録!AK43="","",リレー登録!AK43)</f>
        <v/>
      </c>
      <c r="P24" s="18" t="str">
        <f>IF(リレー登録!AL43="","",リレー登録!AL43)</f>
        <v/>
      </c>
      <c r="Q24" s="18" t="str">
        <f>IF(リレー登録!AM43="","",リレー登録!AM43)</f>
        <v/>
      </c>
      <c r="R24" s="18" t="str">
        <f>IF(リレー登録!AN43="","",リレー登録!AN43)</f>
        <v/>
      </c>
    </row>
    <row r="25" spans="1:20" x14ac:dyDescent="0.2">
      <c r="A25" s="134"/>
      <c r="B25" s="20">
        <v>10</v>
      </c>
      <c r="C25" s="18" t="str">
        <f>IF(リレー登録!Y45="","",リレー登録!Y45)</f>
        <v/>
      </c>
      <c r="D25" s="18" t="str">
        <f>IF(リレー登録!Z45="","",リレー登録!Z45)</f>
        <v/>
      </c>
      <c r="E25" s="18" t="str">
        <f>IF(リレー登録!AA45="","",リレー登録!AA45)</f>
        <v/>
      </c>
      <c r="F25" s="18" t="str">
        <f>IF(リレー登録!AB45="","",リレー登録!AB45)</f>
        <v/>
      </c>
      <c r="G25" s="18" t="str">
        <f>IF(リレー登録!AC45="","",リレー登録!AC45)</f>
        <v/>
      </c>
      <c r="H25" s="18" t="str">
        <f>IF(リレー登録!AD45="","",リレー登録!AD45)</f>
        <v/>
      </c>
      <c r="I25" s="18" t="str">
        <f>IF(リレー登録!AE45="","",リレー登録!AE45)</f>
        <v/>
      </c>
      <c r="J25" s="18" t="str">
        <f>IF(リレー登録!AF45="","",リレー登録!AF45)</f>
        <v/>
      </c>
      <c r="K25" s="18" t="str">
        <f>IF(リレー登録!AG45="","",リレー登録!AG45)</f>
        <v/>
      </c>
      <c r="L25" s="18" t="str">
        <f>IF(リレー登録!AH45="","",リレー登録!AH45)</f>
        <v/>
      </c>
      <c r="M25" s="18" t="str">
        <f>IF(リレー登録!AI45="","",リレー登録!AI45)</f>
        <v/>
      </c>
      <c r="N25" s="18" t="str">
        <f>IF(リレー登録!AJ45="","",リレー登録!AJ45)</f>
        <v/>
      </c>
      <c r="O25" s="18" t="str">
        <f>IF(リレー登録!AK45="","",リレー登録!AK45)</f>
        <v/>
      </c>
      <c r="P25" s="18" t="str">
        <f>IF(リレー登録!AL45="","",リレー登録!AL45)</f>
        <v/>
      </c>
      <c r="Q25" s="18" t="str">
        <f>IF(リレー登録!AM45="","",リレー登録!AM45)</f>
        <v/>
      </c>
      <c r="R25" s="18" t="str">
        <f>IF(リレー登録!AN45="","",リレー登録!AN45)</f>
        <v/>
      </c>
    </row>
    <row r="29" spans="1:20" x14ac:dyDescent="0.2">
      <c r="B29" s="17"/>
      <c r="C29" s="17" t="s">
        <v>50</v>
      </c>
      <c r="D29" s="17" t="s">
        <v>51</v>
      </c>
      <c r="E29" s="17" t="s">
        <v>86</v>
      </c>
      <c r="F29" s="17" t="s">
        <v>52</v>
      </c>
      <c r="G29" s="17" t="s">
        <v>53</v>
      </c>
      <c r="H29" s="17" t="s">
        <v>54</v>
      </c>
      <c r="I29" s="17" t="s">
        <v>101</v>
      </c>
      <c r="J29" s="17" t="s">
        <v>102</v>
      </c>
      <c r="K29" s="17" t="s">
        <v>55</v>
      </c>
      <c r="L29" s="17" t="s">
        <v>56</v>
      </c>
      <c r="M29" s="17" t="s">
        <v>57</v>
      </c>
      <c r="N29" s="17" t="s">
        <v>58</v>
      </c>
      <c r="O29" s="17" t="s">
        <v>103</v>
      </c>
      <c r="P29" s="17" t="s">
        <v>104</v>
      </c>
      <c r="Q29" s="17" t="s">
        <v>105</v>
      </c>
      <c r="R29" s="17" t="s">
        <v>106</v>
      </c>
    </row>
    <row r="30" spans="1:20" x14ac:dyDescent="0.2">
      <c r="A30" s="135" t="s">
        <v>158</v>
      </c>
      <c r="B30" s="56">
        <v>1</v>
      </c>
      <c r="C30" s="18" t="str">
        <f>IF(リレー登録!Y50="","",リレー登録!Y50)</f>
        <v/>
      </c>
      <c r="D30" s="18" t="str">
        <f>IF(リレー登録!Z50="","",リレー登録!Z50)</f>
        <v/>
      </c>
      <c r="E30" s="18" t="str">
        <f>IF(リレー登録!AA50="","",リレー登録!AA50)</f>
        <v/>
      </c>
      <c r="F30" s="18" t="str">
        <f>IF(リレー登録!AB50="","",リレー登録!AB50)</f>
        <v/>
      </c>
      <c r="G30" s="18" t="str">
        <f>IF(リレー登録!AC50="","",リレー登録!AC50)</f>
        <v/>
      </c>
      <c r="H30" s="18" t="str">
        <f>IF(リレー登録!AD50="","",リレー登録!AD50)</f>
        <v/>
      </c>
      <c r="I30" s="18" t="str">
        <f>IF(リレー登録!AE50="","",リレー登録!AE50)</f>
        <v/>
      </c>
      <c r="J30" s="18" t="str">
        <f>IF(リレー登録!AF50="","",リレー登録!AF50)</f>
        <v/>
      </c>
      <c r="K30" s="18" t="str">
        <f>IF(リレー登録!AG50="","",リレー登録!AG50)</f>
        <v/>
      </c>
      <c r="L30" s="18" t="str">
        <f>IF(リレー登録!AH50="","",リレー登録!AH50)</f>
        <v/>
      </c>
      <c r="M30" s="18" t="str">
        <f>IF(リレー登録!AI50="","",リレー登録!AI50)</f>
        <v/>
      </c>
      <c r="N30" s="18" t="str">
        <f>IF(リレー登録!AJ50="","",リレー登録!AJ50)</f>
        <v/>
      </c>
      <c r="O30" s="18" t="str">
        <f>IF(リレー登録!AK50="","",リレー登録!AK50)</f>
        <v/>
      </c>
      <c r="P30" s="18" t="str">
        <f>IF(リレー登録!AL50="","",リレー登録!AL50)</f>
        <v/>
      </c>
      <c r="Q30" s="18" t="str">
        <f>IF(リレー登録!AM50="","",リレー登録!AM50)</f>
        <v/>
      </c>
      <c r="R30" s="18" t="str">
        <f>IF(リレー登録!AN50="","",リレー登録!AN50)</f>
        <v/>
      </c>
      <c r="T30" s="17">
        <v>3</v>
      </c>
    </row>
    <row r="31" spans="1:20" x14ac:dyDescent="0.2">
      <c r="A31" s="136"/>
      <c r="B31" s="56">
        <v>2</v>
      </c>
      <c r="C31" s="18" t="str">
        <f>IF(リレー登録!Y52="","",リレー登録!Y52)</f>
        <v/>
      </c>
      <c r="D31" s="18" t="str">
        <f>IF(リレー登録!Z52="","",リレー登録!Z52)</f>
        <v/>
      </c>
      <c r="E31" s="18" t="str">
        <f>IF(リレー登録!AA52="","",リレー登録!AA52)</f>
        <v/>
      </c>
      <c r="F31" s="18" t="str">
        <f>IF(リレー登録!AB52="","",リレー登録!AB52)</f>
        <v/>
      </c>
      <c r="G31" s="18" t="str">
        <f>IF(リレー登録!AC52="","",リレー登録!AC52)</f>
        <v/>
      </c>
      <c r="H31" s="18" t="str">
        <f>IF(リレー登録!AD52="","",リレー登録!AD52)</f>
        <v/>
      </c>
      <c r="I31" s="18" t="str">
        <f>IF(リレー登録!AE52="","",リレー登録!AE52)</f>
        <v/>
      </c>
      <c r="J31" s="18" t="str">
        <f>IF(リレー登録!AF52="","",リレー登録!AF52)</f>
        <v/>
      </c>
      <c r="K31" s="18" t="str">
        <f>IF(リレー登録!AG52="","",リレー登録!AG52)</f>
        <v/>
      </c>
      <c r="L31" s="18" t="str">
        <f>IF(リレー登録!AH52="","",リレー登録!AH52)</f>
        <v/>
      </c>
      <c r="M31" s="18" t="str">
        <f>IF(リレー登録!AI52="","",リレー登録!AI52)</f>
        <v/>
      </c>
      <c r="N31" s="18" t="str">
        <f>IF(リレー登録!AJ52="","",リレー登録!AJ52)</f>
        <v/>
      </c>
      <c r="O31" s="18" t="str">
        <f>IF(リレー登録!AK52="","",リレー登録!AK52)</f>
        <v/>
      </c>
      <c r="P31" s="18" t="str">
        <f>IF(リレー登録!AL52="","",リレー登録!AL52)</f>
        <v/>
      </c>
      <c r="Q31" s="18" t="str">
        <f>IF(リレー登録!AM52="","",リレー登録!AM52)</f>
        <v/>
      </c>
      <c r="R31" s="18" t="str">
        <f>IF(リレー登録!AN52="","",リレー登録!AN52)</f>
        <v/>
      </c>
    </row>
    <row r="32" spans="1:20" x14ac:dyDescent="0.2">
      <c r="A32" s="137"/>
      <c r="B32" s="56">
        <v>3</v>
      </c>
      <c r="C32" s="18" t="str">
        <f>IF(リレー登録!Y54="","",リレー登録!Y54)</f>
        <v/>
      </c>
      <c r="D32" s="18" t="str">
        <f>IF(リレー登録!Z54="","",リレー登録!Z54)</f>
        <v/>
      </c>
      <c r="E32" s="18" t="str">
        <f>IF(リレー登録!AA54="","",リレー登録!AA54)</f>
        <v/>
      </c>
      <c r="F32" s="18" t="str">
        <f>IF(リレー登録!AB54="","",リレー登録!AB54)</f>
        <v/>
      </c>
      <c r="G32" s="18" t="str">
        <f>IF(リレー登録!AC54="","",リレー登録!AC54)</f>
        <v/>
      </c>
      <c r="H32" s="18" t="str">
        <f>IF(リレー登録!AD54="","",リレー登録!AD54)</f>
        <v/>
      </c>
      <c r="I32" s="18" t="str">
        <f>IF(リレー登録!AE54="","",リレー登録!AE54)</f>
        <v/>
      </c>
      <c r="J32" s="18" t="str">
        <f>IF(リレー登録!AF54="","",リレー登録!AF54)</f>
        <v/>
      </c>
      <c r="K32" s="18" t="str">
        <f>IF(リレー登録!AG54="","",リレー登録!AG54)</f>
        <v/>
      </c>
      <c r="L32" s="18" t="str">
        <f>IF(リレー登録!AH54="","",リレー登録!AH54)</f>
        <v/>
      </c>
      <c r="M32" s="18" t="str">
        <f>IF(リレー登録!AI54="","",リレー登録!AI54)</f>
        <v/>
      </c>
      <c r="N32" s="18" t="str">
        <f>IF(リレー登録!AJ54="","",リレー登録!AJ54)</f>
        <v/>
      </c>
      <c r="O32" s="18" t="str">
        <f>IF(リレー登録!AK54="","",リレー登録!AK54)</f>
        <v/>
      </c>
      <c r="P32" s="18" t="str">
        <f>IF(リレー登録!AL54="","",リレー登録!AL54)</f>
        <v/>
      </c>
      <c r="Q32" s="18" t="str">
        <f>IF(リレー登録!AM54="","",リレー登録!AM54)</f>
        <v/>
      </c>
      <c r="R32" s="18" t="str">
        <f>IF(リレー登録!AN54="","",リレー登録!AN54)</f>
        <v/>
      </c>
    </row>
  </sheetData>
  <sheetProtection algorithmName="SHA-512" hashValue="n+5aduiiZ7KKeUho3YIwsjD5kfNq3N1atAZB+oI3CmBSaNKZKIBwginG0NDRUlFx8/izwhipBNyvW1DceAB/3w==" saltValue="p0n7beYnfjJFNnt4jZTrEA==" spinCount="100000" sheet="1" objects="1" scenarios="1"/>
  <mergeCells count="3">
    <mergeCell ref="A2:A11"/>
    <mergeCell ref="A16:A25"/>
    <mergeCell ref="A30:A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F519-6048-40ED-BCDA-F0D1DA71AD25}">
  <sheetPr codeName="Sheet7"/>
  <dimension ref="A1:H30"/>
  <sheetViews>
    <sheetView zoomScaleNormal="100" workbookViewId="0">
      <selection activeCell="F17" sqref="F17"/>
    </sheetView>
  </sheetViews>
  <sheetFormatPr defaultColWidth="9" defaultRowHeight="13" x14ac:dyDescent="0.2"/>
  <cols>
    <col min="1" max="1" width="13.90625" style="12" bestFit="1" customWidth="1"/>
    <col min="2" max="2" width="4.453125" style="1" bestFit="1" customWidth="1"/>
    <col min="3" max="3" width="14.453125" style="21" bestFit="1" customWidth="1"/>
    <col min="4" max="4" width="9.08984375" style="1" bestFit="1" customWidth="1"/>
    <col min="5" max="5" width="30.36328125" style="1" bestFit="1" customWidth="1"/>
    <col min="6" max="6" width="15" style="1" bestFit="1" customWidth="1"/>
    <col min="7" max="7" width="19.36328125" style="1" bestFit="1" customWidth="1"/>
    <col min="8" max="16384" width="9" style="1"/>
  </cols>
  <sheetData>
    <row r="1" spans="1:8" ht="14" x14ac:dyDescent="0.2">
      <c r="A1" s="13" t="s">
        <v>189</v>
      </c>
    </row>
    <row r="2" spans="1:8" ht="35" x14ac:dyDescent="0.2">
      <c r="A2" s="59" t="s">
        <v>0</v>
      </c>
      <c r="B2" s="59" t="s">
        <v>38</v>
      </c>
      <c r="C2" s="60" t="s">
        <v>2</v>
      </c>
      <c r="D2" s="59" t="s">
        <v>62</v>
      </c>
      <c r="E2" s="59" t="s">
        <v>5</v>
      </c>
      <c r="F2" s="59" t="s">
        <v>1</v>
      </c>
      <c r="G2" s="59" t="s">
        <v>39</v>
      </c>
      <c r="H2" s="61"/>
    </row>
    <row r="3" spans="1:8" x14ac:dyDescent="0.2">
      <c r="A3" s="62">
        <v>50</v>
      </c>
      <c r="B3" s="61">
        <v>1</v>
      </c>
      <c r="C3" s="63">
        <f>IF(B3&lt;10,CONCATENATE($A$3,"0",B3)*1,CONCATENATE($A$3,B3)*1)</f>
        <v>5001</v>
      </c>
      <c r="D3" s="61">
        <v>205001</v>
      </c>
      <c r="E3" s="61" t="s">
        <v>159</v>
      </c>
      <c r="F3" s="61" t="s">
        <v>169</v>
      </c>
      <c r="G3" s="61" t="s">
        <v>169</v>
      </c>
      <c r="H3" s="61">
        <f>C3</f>
        <v>5001</v>
      </c>
    </row>
    <row r="4" spans="1:8" x14ac:dyDescent="0.2">
      <c r="A4" s="62" t="s">
        <v>73</v>
      </c>
      <c r="B4" s="61">
        <v>2</v>
      </c>
      <c r="C4" s="63">
        <f t="shared" ref="C4:C22" si="0">IF(B4&lt;10,CONCATENATE($A$3,"0",B4)*1,CONCATENATE($A$3,B4)*1)</f>
        <v>5002</v>
      </c>
      <c r="D4" s="61">
        <v>205002</v>
      </c>
      <c r="E4" s="61" t="s">
        <v>160</v>
      </c>
      <c r="F4" s="61" t="s">
        <v>170</v>
      </c>
      <c r="G4" s="61" t="s">
        <v>170</v>
      </c>
      <c r="H4" s="61">
        <f t="shared" ref="H4:H30" si="1">C4</f>
        <v>5002</v>
      </c>
    </row>
    <row r="5" spans="1:8" x14ac:dyDescent="0.2">
      <c r="A5" s="62"/>
      <c r="B5" s="61">
        <v>3</v>
      </c>
      <c r="C5" s="63">
        <f t="shared" si="0"/>
        <v>5003</v>
      </c>
      <c r="D5" s="61">
        <v>205003</v>
      </c>
      <c r="E5" s="61" t="s">
        <v>171</v>
      </c>
      <c r="F5" s="61" t="s">
        <v>171</v>
      </c>
      <c r="G5" s="61" t="s">
        <v>171</v>
      </c>
      <c r="H5" s="61">
        <f t="shared" si="1"/>
        <v>5003</v>
      </c>
    </row>
    <row r="6" spans="1:8" x14ac:dyDescent="0.2">
      <c r="A6" s="62"/>
      <c r="B6" s="61">
        <v>4</v>
      </c>
      <c r="C6" s="63">
        <f t="shared" si="0"/>
        <v>5004</v>
      </c>
      <c r="D6" s="61">
        <v>205004</v>
      </c>
      <c r="E6" s="61" t="s">
        <v>201</v>
      </c>
      <c r="F6" s="61" t="s">
        <v>172</v>
      </c>
      <c r="G6" s="61" t="s">
        <v>172</v>
      </c>
      <c r="H6" s="61">
        <f t="shared" si="1"/>
        <v>5004</v>
      </c>
    </row>
    <row r="7" spans="1:8" x14ac:dyDescent="0.2">
      <c r="A7" s="62"/>
      <c r="B7" s="61">
        <v>5</v>
      </c>
      <c r="C7" s="63">
        <f t="shared" si="0"/>
        <v>5005</v>
      </c>
      <c r="D7" s="61">
        <v>205005</v>
      </c>
      <c r="E7" s="61" t="s">
        <v>202</v>
      </c>
      <c r="F7" s="61" t="s">
        <v>173</v>
      </c>
      <c r="G7" s="61" t="s">
        <v>173</v>
      </c>
      <c r="H7" s="61">
        <f t="shared" si="1"/>
        <v>5005</v>
      </c>
    </row>
    <row r="8" spans="1:8" x14ac:dyDescent="0.2">
      <c r="A8" s="62"/>
      <c r="B8" s="61">
        <v>6</v>
      </c>
      <c r="C8" s="63">
        <f t="shared" si="0"/>
        <v>5006</v>
      </c>
      <c r="D8" s="61">
        <v>205006</v>
      </c>
      <c r="E8" s="61" t="s">
        <v>203</v>
      </c>
      <c r="F8" s="61" t="s">
        <v>174</v>
      </c>
      <c r="G8" s="61" t="s">
        <v>174</v>
      </c>
      <c r="H8" s="61">
        <f t="shared" si="1"/>
        <v>5006</v>
      </c>
    </row>
    <row r="9" spans="1:8" x14ac:dyDescent="0.2">
      <c r="A9" s="62"/>
      <c r="B9" s="61">
        <v>7</v>
      </c>
      <c r="C9" s="63">
        <f t="shared" si="0"/>
        <v>5007</v>
      </c>
      <c r="D9" s="61">
        <v>205007</v>
      </c>
      <c r="E9" s="61" t="s">
        <v>204</v>
      </c>
      <c r="F9" s="61" t="s">
        <v>175</v>
      </c>
      <c r="G9" s="61" t="s">
        <v>175</v>
      </c>
      <c r="H9" s="61">
        <f t="shared" si="1"/>
        <v>5007</v>
      </c>
    </row>
    <row r="10" spans="1:8" x14ac:dyDescent="0.2">
      <c r="A10" s="62"/>
      <c r="B10" s="61">
        <v>8</v>
      </c>
      <c r="C10" s="63">
        <f t="shared" si="0"/>
        <v>5008</v>
      </c>
      <c r="D10" s="61">
        <v>205008</v>
      </c>
      <c r="E10" s="61" t="s">
        <v>205</v>
      </c>
      <c r="F10" s="61" t="s">
        <v>176</v>
      </c>
      <c r="G10" s="61" t="s">
        <v>176</v>
      </c>
      <c r="H10" s="61">
        <f t="shared" si="1"/>
        <v>5008</v>
      </c>
    </row>
    <row r="11" spans="1:8" x14ac:dyDescent="0.2">
      <c r="A11" s="62"/>
      <c r="B11" s="61">
        <v>9</v>
      </c>
      <c r="C11" s="63">
        <f t="shared" si="0"/>
        <v>5009</v>
      </c>
      <c r="D11" s="61">
        <v>205009</v>
      </c>
      <c r="E11" s="61" t="s">
        <v>223</v>
      </c>
      <c r="F11" s="61" t="s">
        <v>223</v>
      </c>
      <c r="G11" s="61" t="s">
        <v>223</v>
      </c>
      <c r="H11" s="61">
        <f t="shared" si="1"/>
        <v>5009</v>
      </c>
    </row>
    <row r="12" spans="1:8" x14ac:dyDescent="0.2">
      <c r="A12" s="62"/>
      <c r="B12" s="61">
        <v>10</v>
      </c>
      <c r="C12" s="63">
        <f t="shared" si="0"/>
        <v>5010</v>
      </c>
      <c r="D12" s="61">
        <v>205010</v>
      </c>
      <c r="E12" s="61" t="s">
        <v>161</v>
      </c>
      <c r="F12" s="61" t="s">
        <v>177</v>
      </c>
      <c r="G12" s="61" t="s">
        <v>177</v>
      </c>
      <c r="H12" s="61">
        <f t="shared" si="1"/>
        <v>5010</v>
      </c>
    </row>
    <row r="13" spans="1:8" x14ac:dyDescent="0.2">
      <c r="A13" s="62"/>
      <c r="B13" s="61">
        <v>11</v>
      </c>
      <c r="C13" s="63">
        <f t="shared" si="0"/>
        <v>5011</v>
      </c>
      <c r="D13" s="61">
        <v>205011</v>
      </c>
      <c r="E13" s="61" t="s">
        <v>206</v>
      </c>
      <c r="F13" s="61" t="s">
        <v>178</v>
      </c>
      <c r="G13" s="61" t="s">
        <v>178</v>
      </c>
      <c r="H13" s="61">
        <f t="shared" si="1"/>
        <v>5011</v>
      </c>
    </row>
    <row r="14" spans="1:8" x14ac:dyDescent="0.2">
      <c r="A14" s="62"/>
      <c r="B14" s="61">
        <v>12</v>
      </c>
      <c r="C14" s="63">
        <f t="shared" si="0"/>
        <v>5012</v>
      </c>
      <c r="D14" s="61">
        <v>205012</v>
      </c>
      <c r="E14" s="61" t="s">
        <v>207</v>
      </c>
      <c r="F14" s="61" t="s">
        <v>179</v>
      </c>
      <c r="G14" s="61" t="s">
        <v>179</v>
      </c>
      <c r="H14" s="61">
        <f t="shared" si="1"/>
        <v>5012</v>
      </c>
    </row>
    <row r="15" spans="1:8" x14ac:dyDescent="0.2">
      <c r="A15" s="62"/>
      <c r="B15" s="61">
        <v>13</v>
      </c>
      <c r="C15" s="63">
        <f t="shared" si="0"/>
        <v>5013</v>
      </c>
      <c r="D15" s="61">
        <v>205013</v>
      </c>
      <c r="E15" s="61" t="s">
        <v>162</v>
      </c>
      <c r="F15" s="61" t="s">
        <v>180</v>
      </c>
      <c r="G15" s="61" t="s">
        <v>180</v>
      </c>
      <c r="H15" s="61">
        <f t="shared" si="1"/>
        <v>5013</v>
      </c>
    </row>
    <row r="16" spans="1:8" x14ac:dyDescent="0.2">
      <c r="A16" s="62"/>
      <c r="B16" s="61">
        <v>14</v>
      </c>
      <c r="C16" s="63">
        <f t="shared" si="0"/>
        <v>5014</v>
      </c>
      <c r="D16" s="61">
        <v>205014</v>
      </c>
      <c r="E16" s="61" t="s">
        <v>208</v>
      </c>
      <c r="F16" s="61" t="s">
        <v>181</v>
      </c>
      <c r="G16" s="61" t="s">
        <v>181</v>
      </c>
      <c r="H16" s="61">
        <f t="shared" si="1"/>
        <v>5014</v>
      </c>
    </row>
    <row r="17" spans="1:8" x14ac:dyDescent="0.2">
      <c r="A17" s="62"/>
      <c r="B17" s="61">
        <v>15</v>
      </c>
      <c r="C17" s="63">
        <f t="shared" si="0"/>
        <v>5015</v>
      </c>
      <c r="D17" s="61">
        <v>205015</v>
      </c>
      <c r="E17" s="61" t="s">
        <v>163</v>
      </c>
      <c r="F17" s="61" t="s">
        <v>182</v>
      </c>
      <c r="G17" s="61" t="s">
        <v>182</v>
      </c>
      <c r="H17" s="61">
        <f t="shared" si="1"/>
        <v>5015</v>
      </c>
    </row>
    <row r="18" spans="1:8" x14ac:dyDescent="0.2">
      <c r="A18" s="62"/>
      <c r="B18" s="61">
        <v>16</v>
      </c>
      <c r="C18" s="63">
        <f t="shared" si="0"/>
        <v>5016</v>
      </c>
      <c r="D18" s="61">
        <v>205016</v>
      </c>
      <c r="E18" s="61" t="s">
        <v>183</v>
      </c>
      <c r="F18" s="61" t="s">
        <v>183</v>
      </c>
      <c r="G18" s="61" t="s">
        <v>183</v>
      </c>
      <c r="H18" s="61">
        <f t="shared" si="1"/>
        <v>5016</v>
      </c>
    </row>
    <row r="19" spans="1:8" x14ac:dyDescent="0.2">
      <c r="A19" s="62"/>
      <c r="B19" s="61">
        <v>17</v>
      </c>
      <c r="C19" s="63">
        <f t="shared" si="0"/>
        <v>5017</v>
      </c>
      <c r="D19" s="61">
        <v>205017</v>
      </c>
      <c r="E19" s="61" t="s">
        <v>164</v>
      </c>
      <c r="F19" s="61" t="s">
        <v>184</v>
      </c>
      <c r="G19" s="61" t="s">
        <v>184</v>
      </c>
      <c r="H19" s="61">
        <f t="shared" si="1"/>
        <v>5017</v>
      </c>
    </row>
    <row r="20" spans="1:8" x14ac:dyDescent="0.2">
      <c r="A20" s="62"/>
      <c r="B20" s="61">
        <v>18</v>
      </c>
      <c r="C20" s="63">
        <f t="shared" si="0"/>
        <v>5018</v>
      </c>
      <c r="D20" s="61">
        <v>205018</v>
      </c>
      <c r="E20" s="61" t="s">
        <v>165</v>
      </c>
      <c r="F20" s="61" t="s">
        <v>185</v>
      </c>
      <c r="G20" s="61" t="s">
        <v>185</v>
      </c>
      <c r="H20" s="61">
        <f t="shared" si="1"/>
        <v>5018</v>
      </c>
    </row>
    <row r="21" spans="1:8" x14ac:dyDescent="0.2">
      <c r="A21" s="62"/>
      <c r="B21" s="61">
        <v>19</v>
      </c>
      <c r="C21" s="63">
        <f t="shared" si="0"/>
        <v>5019</v>
      </c>
      <c r="D21" s="61">
        <v>205019</v>
      </c>
      <c r="E21" s="61" t="s">
        <v>209</v>
      </c>
      <c r="F21" s="61" t="s">
        <v>186</v>
      </c>
      <c r="G21" s="61" t="s">
        <v>186</v>
      </c>
      <c r="H21" s="61">
        <f t="shared" si="1"/>
        <v>5019</v>
      </c>
    </row>
    <row r="22" spans="1:8" x14ac:dyDescent="0.2">
      <c r="A22" s="62"/>
      <c r="B22" s="61">
        <v>20</v>
      </c>
      <c r="C22" s="63">
        <f t="shared" si="0"/>
        <v>5020</v>
      </c>
      <c r="D22" s="61">
        <v>205020</v>
      </c>
      <c r="E22" s="61" t="s">
        <v>210</v>
      </c>
      <c r="F22" s="61" t="s">
        <v>210</v>
      </c>
      <c r="G22" s="61" t="s">
        <v>210</v>
      </c>
      <c r="H22" s="61">
        <f t="shared" si="1"/>
        <v>5020</v>
      </c>
    </row>
    <row r="23" spans="1:8" x14ac:dyDescent="0.2">
      <c r="A23" s="62"/>
      <c r="B23" s="61">
        <v>21</v>
      </c>
      <c r="C23" s="63">
        <f t="shared" ref="C23:C30" si="2">IF(B23&lt;10,CONCATENATE($A$3,"0",B23)*1,CONCATENATE($A$3,B23)*1)</f>
        <v>5021</v>
      </c>
      <c r="D23" s="61">
        <v>205021</v>
      </c>
      <c r="E23" s="61" t="s">
        <v>187</v>
      </c>
      <c r="F23" s="61" t="s">
        <v>187</v>
      </c>
      <c r="G23" s="61" t="s">
        <v>187</v>
      </c>
      <c r="H23" s="61">
        <f t="shared" si="1"/>
        <v>5021</v>
      </c>
    </row>
    <row r="24" spans="1:8" x14ac:dyDescent="0.2">
      <c r="A24" s="62"/>
      <c r="B24" s="61">
        <v>22</v>
      </c>
      <c r="C24" s="63">
        <f t="shared" si="2"/>
        <v>5022</v>
      </c>
      <c r="D24" s="61">
        <v>205022</v>
      </c>
      <c r="E24" s="61" t="s">
        <v>188</v>
      </c>
      <c r="F24" s="61" t="s">
        <v>188</v>
      </c>
      <c r="G24" s="61" t="s">
        <v>188</v>
      </c>
      <c r="H24" s="61">
        <f t="shared" si="1"/>
        <v>5022</v>
      </c>
    </row>
    <row r="25" spans="1:8" x14ac:dyDescent="0.2">
      <c r="A25" s="62"/>
      <c r="B25" s="61">
        <v>23</v>
      </c>
      <c r="C25" s="63">
        <f t="shared" si="2"/>
        <v>5023</v>
      </c>
      <c r="D25" s="61">
        <v>205023</v>
      </c>
      <c r="E25" s="61" t="s">
        <v>237</v>
      </c>
      <c r="F25" s="61" t="s">
        <v>236</v>
      </c>
      <c r="G25" s="61" t="s">
        <v>236</v>
      </c>
      <c r="H25" s="61">
        <f t="shared" si="1"/>
        <v>5023</v>
      </c>
    </row>
    <row r="26" spans="1:8" x14ac:dyDescent="0.2">
      <c r="A26" s="62"/>
      <c r="B26" s="61">
        <v>24</v>
      </c>
      <c r="C26" s="63">
        <f t="shared" si="2"/>
        <v>5024</v>
      </c>
      <c r="D26" s="61">
        <v>205024</v>
      </c>
      <c r="E26" s="61" t="s">
        <v>211</v>
      </c>
      <c r="F26" s="61" t="s">
        <v>212</v>
      </c>
      <c r="G26" s="61" t="s">
        <v>212</v>
      </c>
      <c r="H26" s="61">
        <f t="shared" si="1"/>
        <v>5024</v>
      </c>
    </row>
    <row r="27" spans="1:8" x14ac:dyDescent="0.2">
      <c r="A27" s="62"/>
      <c r="B27" s="61">
        <v>25</v>
      </c>
      <c r="C27" s="63">
        <f t="shared" si="2"/>
        <v>5025</v>
      </c>
      <c r="D27" s="61">
        <v>205025</v>
      </c>
      <c r="E27" s="61" t="s">
        <v>166</v>
      </c>
      <c r="F27" s="61" t="s">
        <v>166</v>
      </c>
      <c r="G27" s="61" t="s">
        <v>166</v>
      </c>
      <c r="H27" s="61">
        <f t="shared" si="1"/>
        <v>5025</v>
      </c>
    </row>
    <row r="28" spans="1:8" x14ac:dyDescent="0.2">
      <c r="A28" s="62"/>
      <c r="B28" s="61">
        <v>26</v>
      </c>
      <c r="C28" s="63">
        <f t="shared" si="2"/>
        <v>5026</v>
      </c>
      <c r="D28" s="61">
        <v>205026</v>
      </c>
      <c r="E28" s="61" t="s">
        <v>213</v>
      </c>
      <c r="F28" s="61" t="s">
        <v>214</v>
      </c>
      <c r="G28" s="61" t="s">
        <v>214</v>
      </c>
      <c r="H28" s="61">
        <f t="shared" si="1"/>
        <v>5026</v>
      </c>
    </row>
    <row r="29" spans="1:8" x14ac:dyDescent="0.2">
      <c r="A29" s="62"/>
      <c r="B29" s="61">
        <v>27</v>
      </c>
      <c r="C29" s="63">
        <f t="shared" si="2"/>
        <v>5027</v>
      </c>
      <c r="D29" s="61">
        <v>205027</v>
      </c>
      <c r="E29" s="61" t="s">
        <v>167</v>
      </c>
      <c r="F29" s="61" t="s">
        <v>215</v>
      </c>
      <c r="G29" s="61" t="s">
        <v>215</v>
      </c>
      <c r="H29" s="61">
        <f t="shared" si="1"/>
        <v>5027</v>
      </c>
    </row>
    <row r="30" spans="1:8" x14ac:dyDescent="0.2">
      <c r="A30" s="62"/>
      <c r="B30" s="61">
        <v>28</v>
      </c>
      <c r="C30" s="63">
        <f t="shared" si="2"/>
        <v>5028</v>
      </c>
      <c r="D30" s="61">
        <v>205028</v>
      </c>
      <c r="E30" s="61" t="s">
        <v>168</v>
      </c>
      <c r="F30" s="61" t="s">
        <v>216</v>
      </c>
      <c r="G30" s="61" t="s">
        <v>216</v>
      </c>
      <c r="H30" s="61">
        <f t="shared" si="1"/>
        <v>5028</v>
      </c>
    </row>
  </sheetData>
  <sheetProtection algorithmName="SHA-512" hashValue="oONBb5Mi8s2FUgvDIA/4jFDz3pIDF/7AHQTZiDV56Qgl5HbPSho9QXoMDu96QyR8v2jV8/vYacayYfzF8sbtgA==" saltValue="CjIFn1hhovY8BEoLTAdSww==" spinCount="100000" sheet="1" objects="1" scenarios="1"/>
  <phoneticPr fontId="2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5D832-1DBE-468F-9173-EF784F847DED}">
  <sheetPr codeName="Sheet8"/>
  <dimension ref="B1:Q30"/>
  <sheetViews>
    <sheetView workbookViewId="0">
      <selection activeCell="L3" sqref="L3"/>
    </sheetView>
  </sheetViews>
  <sheetFormatPr defaultRowHeight="13" x14ac:dyDescent="0.2"/>
  <cols>
    <col min="2" max="2" width="22" bestFit="1" customWidth="1"/>
    <col min="3" max="3" width="11.08984375" customWidth="1"/>
    <col min="5" max="5" width="5.26953125" bestFit="1" customWidth="1"/>
    <col min="6" max="6" width="8.6328125" style="29" bestFit="1" customWidth="1"/>
    <col min="7" max="7" width="4.90625" customWidth="1"/>
    <col min="8" max="8" width="5.26953125" bestFit="1" customWidth="1"/>
    <col min="9" max="9" width="8.6328125" bestFit="1" customWidth="1"/>
    <col min="11" max="11" width="29.6328125" bestFit="1" customWidth="1"/>
  </cols>
  <sheetData>
    <row r="1" spans="2:17" x14ac:dyDescent="0.2">
      <c r="F1"/>
    </row>
    <row r="2" spans="2:17" x14ac:dyDescent="0.2">
      <c r="B2" t="s">
        <v>73</v>
      </c>
      <c r="C2" t="s">
        <v>74</v>
      </c>
      <c r="E2" t="s">
        <v>7</v>
      </c>
      <c r="F2" t="s">
        <v>71</v>
      </c>
      <c r="H2" t="s">
        <v>8</v>
      </c>
      <c r="I2" t="s">
        <v>72</v>
      </c>
      <c r="K2" t="s">
        <v>75</v>
      </c>
      <c r="L2" t="s">
        <v>76</v>
      </c>
    </row>
    <row r="3" spans="2:17" x14ac:dyDescent="0.2">
      <c r="B3" t="s">
        <v>159</v>
      </c>
      <c r="C3">
        <v>10</v>
      </c>
      <c r="E3">
        <v>1</v>
      </c>
      <c r="F3" s="29" t="s">
        <v>112</v>
      </c>
      <c r="G3" t="s">
        <v>118</v>
      </c>
      <c r="H3" t="s">
        <v>40</v>
      </c>
      <c r="I3">
        <v>1</v>
      </c>
      <c r="K3" t="s">
        <v>193</v>
      </c>
      <c r="L3" t="s">
        <v>339</v>
      </c>
      <c r="N3" t="s">
        <v>220</v>
      </c>
      <c r="O3" t="s">
        <v>193</v>
      </c>
      <c r="P3" t="s">
        <v>217</v>
      </c>
      <c r="Q3" t="s">
        <v>218</v>
      </c>
    </row>
    <row r="4" spans="2:17" x14ac:dyDescent="0.2">
      <c r="B4" t="s">
        <v>160</v>
      </c>
      <c r="C4">
        <v>20</v>
      </c>
      <c r="E4">
        <v>2</v>
      </c>
      <c r="F4" s="29" t="s">
        <v>113</v>
      </c>
      <c r="G4" t="s">
        <v>119</v>
      </c>
      <c r="H4" t="s">
        <v>41</v>
      </c>
      <c r="I4">
        <v>2</v>
      </c>
      <c r="K4" t="s">
        <v>337</v>
      </c>
      <c r="L4" t="s">
        <v>340</v>
      </c>
      <c r="N4">
        <v>1</v>
      </c>
      <c r="O4" t="s">
        <v>193</v>
      </c>
      <c r="P4" t="s">
        <v>217</v>
      </c>
      <c r="Q4" t="s">
        <v>218</v>
      </c>
    </row>
    <row r="5" spans="2:17" x14ac:dyDescent="0.2">
      <c r="B5" t="s">
        <v>171</v>
      </c>
      <c r="C5">
        <v>30</v>
      </c>
      <c r="E5">
        <v>3</v>
      </c>
      <c r="F5" s="29" t="s">
        <v>114</v>
      </c>
      <c r="G5" t="s">
        <v>120</v>
      </c>
      <c r="K5" t="s">
        <v>238</v>
      </c>
      <c r="L5" t="s">
        <v>239</v>
      </c>
      <c r="N5">
        <v>2</v>
      </c>
      <c r="O5" t="s">
        <v>193</v>
      </c>
      <c r="P5" t="s">
        <v>217</v>
      </c>
      <c r="Q5" t="s">
        <v>218</v>
      </c>
    </row>
    <row r="6" spans="2:17" x14ac:dyDescent="0.2">
      <c r="B6" t="s">
        <v>201</v>
      </c>
      <c r="C6">
        <v>40</v>
      </c>
      <c r="E6">
        <v>4</v>
      </c>
      <c r="F6" s="29" t="s">
        <v>115</v>
      </c>
      <c r="G6" t="s">
        <v>121</v>
      </c>
      <c r="K6" t="s">
        <v>144</v>
      </c>
      <c r="L6" t="s">
        <v>145</v>
      </c>
      <c r="N6">
        <v>3</v>
      </c>
      <c r="O6" t="s">
        <v>144</v>
      </c>
      <c r="P6" t="s">
        <v>194</v>
      </c>
      <c r="Q6" t="s">
        <v>218</v>
      </c>
    </row>
    <row r="7" spans="2:17" x14ac:dyDescent="0.2">
      <c r="B7" t="s">
        <v>202</v>
      </c>
      <c r="C7">
        <v>50</v>
      </c>
      <c r="E7">
        <v>5</v>
      </c>
      <c r="F7" s="29" t="s">
        <v>116</v>
      </c>
      <c r="G7" t="s">
        <v>122</v>
      </c>
      <c r="K7" t="s">
        <v>194</v>
      </c>
      <c r="L7" t="s">
        <v>240</v>
      </c>
      <c r="N7">
        <v>4</v>
      </c>
      <c r="O7" t="s">
        <v>144</v>
      </c>
      <c r="P7" t="s">
        <v>194</v>
      </c>
      <c r="Q7" t="s">
        <v>218</v>
      </c>
    </row>
    <row r="8" spans="2:17" x14ac:dyDescent="0.2">
      <c r="B8" t="s">
        <v>203</v>
      </c>
      <c r="C8">
        <v>60</v>
      </c>
      <c r="E8">
        <v>6</v>
      </c>
      <c r="F8" s="29" t="s">
        <v>117</v>
      </c>
      <c r="G8" t="s">
        <v>123</v>
      </c>
      <c r="K8" t="s">
        <v>338</v>
      </c>
      <c r="L8" t="s">
        <v>341</v>
      </c>
      <c r="N8">
        <v>5</v>
      </c>
      <c r="O8" t="s">
        <v>144</v>
      </c>
      <c r="P8" t="s">
        <v>194</v>
      </c>
      <c r="Q8" t="s">
        <v>219</v>
      </c>
    </row>
    <row r="9" spans="2:17" x14ac:dyDescent="0.2">
      <c r="B9" t="s">
        <v>204</v>
      </c>
      <c r="C9">
        <v>70</v>
      </c>
      <c r="E9" t="s">
        <v>137</v>
      </c>
      <c r="F9" s="29" t="s">
        <v>126</v>
      </c>
      <c r="G9" t="s">
        <v>137</v>
      </c>
      <c r="K9" t="s">
        <v>241</v>
      </c>
      <c r="L9" t="s">
        <v>242</v>
      </c>
      <c r="N9">
        <v>6</v>
      </c>
      <c r="O9" t="s">
        <v>144</v>
      </c>
      <c r="P9" t="s">
        <v>194</v>
      </c>
      <c r="Q9" t="s">
        <v>219</v>
      </c>
    </row>
    <row r="10" spans="2:17" x14ac:dyDescent="0.2">
      <c r="B10" t="s">
        <v>205</v>
      </c>
      <c r="C10">
        <v>80</v>
      </c>
      <c r="F10" s="29" t="s">
        <v>126</v>
      </c>
      <c r="K10" t="s">
        <v>219</v>
      </c>
      <c r="L10" t="s">
        <v>243</v>
      </c>
      <c r="N10" t="s">
        <v>221</v>
      </c>
      <c r="O10" t="s">
        <v>144</v>
      </c>
      <c r="P10" t="s">
        <v>194</v>
      </c>
      <c r="Q10" t="s">
        <v>219</v>
      </c>
    </row>
    <row r="11" spans="2:17" x14ac:dyDescent="0.2">
      <c r="B11" t="s">
        <v>224</v>
      </c>
      <c r="C11">
        <v>90</v>
      </c>
      <c r="F11" s="29" t="s">
        <v>126</v>
      </c>
      <c r="L11" s="25"/>
    </row>
    <row r="12" spans="2:17" x14ac:dyDescent="0.2">
      <c r="B12" t="s">
        <v>161</v>
      </c>
      <c r="C12">
        <v>100</v>
      </c>
      <c r="E12" t="s">
        <v>61</v>
      </c>
      <c r="F12" s="29" t="s">
        <v>125</v>
      </c>
      <c r="G12" t="s">
        <v>124</v>
      </c>
      <c r="L12" s="25"/>
    </row>
    <row r="13" spans="2:17" x14ac:dyDescent="0.2">
      <c r="B13" t="s">
        <v>206</v>
      </c>
      <c r="C13">
        <v>110</v>
      </c>
      <c r="E13">
        <v>12</v>
      </c>
      <c r="F13" s="29" t="s">
        <v>147</v>
      </c>
      <c r="G13" t="s">
        <v>150</v>
      </c>
      <c r="L13" s="25"/>
    </row>
    <row r="14" spans="2:17" x14ac:dyDescent="0.2">
      <c r="B14" t="s">
        <v>207</v>
      </c>
      <c r="C14">
        <v>120</v>
      </c>
      <c r="E14">
        <v>34</v>
      </c>
      <c r="F14" s="29" t="s">
        <v>148</v>
      </c>
      <c r="G14" t="s">
        <v>151</v>
      </c>
      <c r="L14" s="25"/>
    </row>
    <row r="15" spans="2:17" x14ac:dyDescent="0.2">
      <c r="B15" t="s">
        <v>162</v>
      </c>
      <c r="C15">
        <v>130</v>
      </c>
      <c r="E15">
        <v>56</v>
      </c>
      <c r="F15" s="29" t="s">
        <v>149</v>
      </c>
      <c r="G15" t="s">
        <v>152</v>
      </c>
    </row>
    <row r="16" spans="2:17" x14ac:dyDescent="0.2">
      <c r="B16" t="s">
        <v>208</v>
      </c>
      <c r="C16">
        <v>140</v>
      </c>
    </row>
    <row r="17" spans="2:3" x14ac:dyDescent="0.2">
      <c r="B17" t="s">
        <v>163</v>
      </c>
      <c r="C17">
        <v>150</v>
      </c>
    </row>
    <row r="18" spans="2:3" x14ac:dyDescent="0.2">
      <c r="B18" t="s">
        <v>183</v>
      </c>
      <c r="C18">
        <v>160</v>
      </c>
    </row>
    <row r="19" spans="2:3" x14ac:dyDescent="0.2">
      <c r="B19" t="s">
        <v>164</v>
      </c>
      <c r="C19">
        <v>170</v>
      </c>
    </row>
    <row r="20" spans="2:3" x14ac:dyDescent="0.2">
      <c r="B20" t="s">
        <v>165</v>
      </c>
      <c r="C20">
        <v>180</v>
      </c>
    </row>
    <row r="21" spans="2:3" x14ac:dyDescent="0.2">
      <c r="B21" t="s">
        <v>209</v>
      </c>
      <c r="C21">
        <v>190</v>
      </c>
    </row>
    <row r="22" spans="2:3" x14ac:dyDescent="0.2">
      <c r="B22" t="s">
        <v>210</v>
      </c>
      <c r="C22">
        <v>200</v>
      </c>
    </row>
    <row r="23" spans="2:3" x14ac:dyDescent="0.2">
      <c r="B23" t="s">
        <v>187</v>
      </c>
      <c r="C23">
        <v>210</v>
      </c>
    </row>
    <row r="24" spans="2:3" x14ac:dyDescent="0.2">
      <c r="B24" t="s">
        <v>188</v>
      </c>
      <c r="C24">
        <v>220</v>
      </c>
    </row>
    <row r="25" spans="2:3" x14ac:dyDescent="0.2">
      <c r="B25" t="s">
        <v>235</v>
      </c>
      <c r="C25">
        <v>230</v>
      </c>
    </row>
    <row r="26" spans="2:3" x14ac:dyDescent="0.2">
      <c r="B26" t="s">
        <v>211</v>
      </c>
      <c r="C26">
        <v>240</v>
      </c>
    </row>
    <row r="27" spans="2:3" x14ac:dyDescent="0.2">
      <c r="B27" t="s">
        <v>166</v>
      </c>
      <c r="C27">
        <v>250</v>
      </c>
    </row>
    <row r="28" spans="2:3" x14ac:dyDescent="0.2">
      <c r="B28" t="s">
        <v>213</v>
      </c>
      <c r="C28">
        <v>260</v>
      </c>
    </row>
    <row r="29" spans="2:3" x14ac:dyDescent="0.2">
      <c r="B29" t="s">
        <v>167</v>
      </c>
      <c r="C29">
        <v>270</v>
      </c>
    </row>
    <row r="30" spans="2:3" x14ac:dyDescent="0.2">
      <c r="B30" t="s">
        <v>168</v>
      </c>
      <c r="C30">
        <v>280</v>
      </c>
    </row>
  </sheetData>
  <sheetProtection algorithmName="SHA-512" hashValue="zqke5d+ieewLeTOIgzLDUj6lg6HIvS/5gzNgIGnVbIYO/MVDBcWkmg7VQIuI0cCeBotCXcJmgJKF6z1vt3GF6A==" saltValue="LkXXQXIkm3R5JNS44lGtKw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47F2-8CF2-465B-A3E4-ADA2F9499FE7}">
  <sheetPr codeName="Sheet9"/>
  <dimension ref="A1:C400"/>
  <sheetViews>
    <sheetView zoomScaleNormal="100" workbookViewId="0">
      <selection activeCell="A2" sqref="A2"/>
    </sheetView>
  </sheetViews>
  <sheetFormatPr defaultRowHeight="13" x14ac:dyDescent="0.2"/>
  <cols>
    <col min="1" max="1" width="9.36328125" bestFit="1" customWidth="1"/>
    <col min="2" max="2" width="42.08984375" bestFit="1" customWidth="1"/>
    <col min="3" max="3" width="7.6328125" bestFit="1" customWidth="1"/>
  </cols>
  <sheetData>
    <row r="1" spans="1:3" x14ac:dyDescent="0.2">
      <c r="A1" t="s">
        <v>86</v>
      </c>
      <c r="B1" t="s">
        <v>52</v>
      </c>
    </row>
    <row r="2" spans="1:3" x14ac:dyDescent="0.2">
      <c r="A2" t="s">
        <v>285</v>
      </c>
      <c r="B2" t="s">
        <v>286</v>
      </c>
      <c r="C2" t="str">
        <f>"R"&amp;LEFT(A2,3)&amp;RIGHT(A2,2)</f>
        <v>R42101</v>
      </c>
    </row>
    <row r="3" spans="1:3" x14ac:dyDescent="0.2">
      <c r="A3" t="s">
        <v>287</v>
      </c>
      <c r="B3" t="s">
        <v>288</v>
      </c>
      <c r="C3" t="str">
        <f t="shared" ref="C3:C66" si="0">"R"&amp;LEFT(A3,3)&amp;RIGHT(A3,2)</f>
        <v>R42102</v>
      </c>
    </row>
    <row r="4" spans="1:3" x14ac:dyDescent="0.2">
      <c r="A4" t="s">
        <v>289</v>
      </c>
      <c r="B4" t="s">
        <v>290</v>
      </c>
      <c r="C4" t="str">
        <f t="shared" si="0"/>
        <v>R42103</v>
      </c>
    </row>
    <row r="5" spans="1:3" x14ac:dyDescent="0.2">
      <c r="A5" t="s">
        <v>291</v>
      </c>
      <c r="B5" t="s">
        <v>292</v>
      </c>
      <c r="C5" t="str">
        <f t="shared" si="0"/>
        <v>R42104</v>
      </c>
    </row>
    <row r="6" spans="1:3" x14ac:dyDescent="0.2">
      <c r="A6" t="s">
        <v>293</v>
      </c>
      <c r="B6" t="s">
        <v>294</v>
      </c>
      <c r="C6" t="str">
        <f t="shared" si="0"/>
        <v>R00401</v>
      </c>
    </row>
    <row r="7" spans="1:3" x14ac:dyDescent="0.2">
      <c r="A7" t="s">
        <v>295</v>
      </c>
      <c r="B7" t="s">
        <v>296</v>
      </c>
      <c r="C7" t="str">
        <f t="shared" si="0"/>
        <v>R00402</v>
      </c>
    </row>
    <row r="8" spans="1:3" x14ac:dyDescent="0.2">
      <c r="A8" t="s">
        <v>252</v>
      </c>
      <c r="B8" t="s">
        <v>253</v>
      </c>
      <c r="C8" t="str">
        <f t="shared" si="0"/>
        <v>R47801</v>
      </c>
    </row>
    <row r="9" spans="1:3" x14ac:dyDescent="0.2">
      <c r="A9" t="s">
        <v>254</v>
      </c>
      <c r="B9" t="s">
        <v>255</v>
      </c>
      <c r="C9" t="str">
        <f t="shared" si="0"/>
        <v>R47802</v>
      </c>
    </row>
    <row r="10" spans="1:3" x14ac:dyDescent="0.2">
      <c r="A10" t="s">
        <v>297</v>
      </c>
      <c r="B10" t="s">
        <v>298</v>
      </c>
      <c r="C10" t="str">
        <f t="shared" si="0"/>
        <v>R00203</v>
      </c>
    </row>
    <row r="11" spans="1:3" x14ac:dyDescent="0.2">
      <c r="A11" t="s">
        <v>299</v>
      </c>
      <c r="B11" t="s">
        <v>300</v>
      </c>
      <c r="C11" t="str">
        <f t="shared" si="0"/>
        <v>R00204</v>
      </c>
    </row>
    <row r="12" spans="1:3" x14ac:dyDescent="0.2">
      <c r="A12" t="s">
        <v>301</v>
      </c>
      <c r="B12" t="s">
        <v>302</v>
      </c>
      <c r="C12" t="str">
        <f t="shared" si="0"/>
        <v>R00205</v>
      </c>
    </row>
    <row r="13" spans="1:3" x14ac:dyDescent="0.2">
      <c r="A13" t="s">
        <v>303</v>
      </c>
      <c r="B13" t="s">
        <v>304</v>
      </c>
      <c r="C13" t="str">
        <f t="shared" si="0"/>
        <v>R00206</v>
      </c>
    </row>
    <row r="14" spans="1:3" x14ac:dyDescent="0.2">
      <c r="A14" t="s">
        <v>244</v>
      </c>
      <c r="B14" t="s">
        <v>245</v>
      </c>
      <c r="C14" t="str">
        <f t="shared" si="0"/>
        <v>R00603</v>
      </c>
    </row>
    <row r="15" spans="1:3" x14ac:dyDescent="0.2">
      <c r="A15" t="s">
        <v>246</v>
      </c>
      <c r="B15" t="s">
        <v>247</v>
      </c>
      <c r="C15" t="str">
        <f t="shared" si="0"/>
        <v>R00604</v>
      </c>
    </row>
    <row r="16" spans="1:3" x14ac:dyDescent="0.2">
      <c r="A16" t="s">
        <v>248</v>
      </c>
      <c r="B16" t="s">
        <v>249</v>
      </c>
      <c r="C16" t="str">
        <f t="shared" si="0"/>
        <v>R00605</v>
      </c>
    </row>
    <row r="17" spans="1:3" x14ac:dyDescent="0.2">
      <c r="A17" t="s">
        <v>250</v>
      </c>
      <c r="B17" t="s">
        <v>251</v>
      </c>
      <c r="C17" t="str">
        <f t="shared" si="0"/>
        <v>R00606</v>
      </c>
    </row>
    <row r="18" spans="1:3" x14ac:dyDescent="0.2">
      <c r="A18" t="s">
        <v>305</v>
      </c>
      <c r="B18" t="s">
        <v>306</v>
      </c>
      <c r="C18" t="str">
        <f t="shared" si="0"/>
        <v>R00305</v>
      </c>
    </row>
    <row r="19" spans="1:3" x14ac:dyDescent="0.2">
      <c r="A19" t="s">
        <v>307</v>
      </c>
      <c r="B19" t="s">
        <v>308</v>
      </c>
      <c r="C19" t="str">
        <f t="shared" si="0"/>
        <v>R00306</v>
      </c>
    </row>
    <row r="20" spans="1:3" x14ac:dyDescent="0.2">
      <c r="A20" t="s">
        <v>256</v>
      </c>
      <c r="B20" t="s">
        <v>257</v>
      </c>
      <c r="C20" t="str">
        <f t="shared" si="0"/>
        <v>R42805</v>
      </c>
    </row>
    <row r="21" spans="1:3" x14ac:dyDescent="0.2">
      <c r="A21" t="s">
        <v>258</v>
      </c>
      <c r="B21" t="s">
        <v>259</v>
      </c>
      <c r="C21" t="str">
        <f t="shared" si="0"/>
        <v>R42806</v>
      </c>
    </row>
    <row r="22" spans="1:3" x14ac:dyDescent="0.2">
      <c r="A22" t="s">
        <v>260</v>
      </c>
      <c r="B22" t="s">
        <v>261</v>
      </c>
      <c r="C22" t="str">
        <f t="shared" si="0"/>
        <v>R07305</v>
      </c>
    </row>
    <row r="23" spans="1:3" x14ac:dyDescent="0.2">
      <c r="A23" t="s">
        <v>262</v>
      </c>
      <c r="B23" t="s">
        <v>263</v>
      </c>
      <c r="C23" t="str">
        <f t="shared" si="0"/>
        <v>R07306</v>
      </c>
    </row>
    <row r="24" spans="1:3" x14ac:dyDescent="0.2">
      <c r="A24" t="s">
        <v>309</v>
      </c>
      <c r="B24" t="s">
        <v>310</v>
      </c>
      <c r="C24" t="str">
        <f t="shared" si="0"/>
        <v>R60100</v>
      </c>
    </row>
    <row r="25" spans="1:3" x14ac:dyDescent="0.2">
      <c r="A25" t="s">
        <v>311</v>
      </c>
      <c r="B25" t="s">
        <v>312</v>
      </c>
      <c r="C25" t="str">
        <f t="shared" si="0"/>
        <v>R42101</v>
      </c>
    </row>
    <row r="26" spans="1:3" x14ac:dyDescent="0.2">
      <c r="A26" t="s">
        <v>313</v>
      </c>
      <c r="B26" t="s">
        <v>314</v>
      </c>
      <c r="C26" t="str">
        <f t="shared" si="0"/>
        <v>R42102</v>
      </c>
    </row>
    <row r="27" spans="1:3" x14ac:dyDescent="0.2">
      <c r="A27" t="s">
        <v>315</v>
      </c>
      <c r="B27" t="s">
        <v>316</v>
      </c>
      <c r="C27" t="str">
        <f t="shared" si="0"/>
        <v>R42103</v>
      </c>
    </row>
    <row r="28" spans="1:3" x14ac:dyDescent="0.2">
      <c r="A28" t="s">
        <v>317</v>
      </c>
      <c r="B28" t="s">
        <v>318</v>
      </c>
      <c r="C28" t="str">
        <f t="shared" si="0"/>
        <v>R42104</v>
      </c>
    </row>
    <row r="29" spans="1:3" x14ac:dyDescent="0.2">
      <c r="A29" t="s">
        <v>319</v>
      </c>
      <c r="B29" t="s">
        <v>320</v>
      </c>
      <c r="C29" t="str">
        <f t="shared" si="0"/>
        <v>R00401</v>
      </c>
    </row>
    <row r="30" spans="1:3" x14ac:dyDescent="0.2">
      <c r="A30" t="s">
        <v>321</v>
      </c>
      <c r="B30" t="s">
        <v>322</v>
      </c>
      <c r="C30" t="str">
        <f t="shared" si="0"/>
        <v>R00402</v>
      </c>
    </row>
    <row r="31" spans="1:3" x14ac:dyDescent="0.2">
      <c r="A31" t="s">
        <v>272</v>
      </c>
      <c r="B31" t="s">
        <v>273</v>
      </c>
      <c r="C31" t="str">
        <f t="shared" si="0"/>
        <v>R47801</v>
      </c>
    </row>
    <row r="32" spans="1:3" x14ac:dyDescent="0.2">
      <c r="A32" t="s">
        <v>274</v>
      </c>
      <c r="B32" t="s">
        <v>275</v>
      </c>
      <c r="C32" t="str">
        <f t="shared" si="0"/>
        <v>R47802</v>
      </c>
    </row>
    <row r="33" spans="1:3" x14ac:dyDescent="0.2">
      <c r="A33" t="s">
        <v>323</v>
      </c>
      <c r="B33" t="s">
        <v>324</v>
      </c>
      <c r="C33" t="str">
        <f t="shared" si="0"/>
        <v>R00203</v>
      </c>
    </row>
    <row r="34" spans="1:3" x14ac:dyDescent="0.2">
      <c r="A34" t="s">
        <v>325</v>
      </c>
      <c r="B34" t="s">
        <v>326</v>
      </c>
      <c r="C34" t="str">
        <f t="shared" si="0"/>
        <v>R00204</v>
      </c>
    </row>
    <row r="35" spans="1:3" x14ac:dyDescent="0.2">
      <c r="A35" t="s">
        <v>327</v>
      </c>
      <c r="B35" t="s">
        <v>328</v>
      </c>
      <c r="C35" t="str">
        <f t="shared" si="0"/>
        <v>R00205</v>
      </c>
    </row>
    <row r="36" spans="1:3" x14ac:dyDescent="0.2">
      <c r="A36" t="s">
        <v>329</v>
      </c>
      <c r="B36" t="s">
        <v>330</v>
      </c>
      <c r="C36" t="str">
        <f t="shared" si="0"/>
        <v>R00206</v>
      </c>
    </row>
    <row r="37" spans="1:3" x14ac:dyDescent="0.2">
      <c r="A37" t="s">
        <v>264</v>
      </c>
      <c r="B37" t="s">
        <v>265</v>
      </c>
      <c r="C37" t="str">
        <f t="shared" si="0"/>
        <v>R00603</v>
      </c>
    </row>
    <row r="38" spans="1:3" x14ac:dyDescent="0.2">
      <c r="A38" t="s">
        <v>266</v>
      </c>
      <c r="B38" t="s">
        <v>267</v>
      </c>
      <c r="C38" t="str">
        <f t="shared" si="0"/>
        <v>R00604</v>
      </c>
    </row>
    <row r="39" spans="1:3" x14ac:dyDescent="0.2">
      <c r="A39" t="s">
        <v>268</v>
      </c>
      <c r="B39" t="s">
        <v>269</v>
      </c>
      <c r="C39" t="str">
        <f t="shared" si="0"/>
        <v>R00605</v>
      </c>
    </row>
    <row r="40" spans="1:3" x14ac:dyDescent="0.2">
      <c r="A40" t="s">
        <v>270</v>
      </c>
      <c r="B40" t="s">
        <v>271</v>
      </c>
      <c r="C40" t="str">
        <f t="shared" si="0"/>
        <v>R00606</v>
      </c>
    </row>
    <row r="41" spans="1:3" x14ac:dyDescent="0.2">
      <c r="A41" t="s">
        <v>331</v>
      </c>
      <c r="B41" t="s">
        <v>332</v>
      </c>
      <c r="C41" t="str">
        <f t="shared" si="0"/>
        <v>R00305</v>
      </c>
    </row>
    <row r="42" spans="1:3" x14ac:dyDescent="0.2">
      <c r="A42" t="s">
        <v>333</v>
      </c>
      <c r="B42" t="s">
        <v>334</v>
      </c>
      <c r="C42" t="str">
        <f t="shared" si="0"/>
        <v>R00306</v>
      </c>
    </row>
    <row r="43" spans="1:3" x14ac:dyDescent="0.2">
      <c r="A43" t="s">
        <v>276</v>
      </c>
      <c r="B43" t="s">
        <v>277</v>
      </c>
      <c r="C43" t="str">
        <f t="shared" si="0"/>
        <v>R42805</v>
      </c>
    </row>
    <row r="44" spans="1:3" x14ac:dyDescent="0.2">
      <c r="A44" t="s">
        <v>278</v>
      </c>
      <c r="B44" t="s">
        <v>279</v>
      </c>
      <c r="C44" t="str">
        <f t="shared" si="0"/>
        <v>R42806</v>
      </c>
    </row>
    <row r="45" spans="1:3" x14ac:dyDescent="0.2">
      <c r="A45" t="s">
        <v>280</v>
      </c>
      <c r="B45" t="s">
        <v>281</v>
      </c>
      <c r="C45" t="str">
        <f t="shared" si="0"/>
        <v>R07305</v>
      </c>
    </row>
    <row r="46" spans="1:3" x14ac:dyDescent="0.2">
      <c r="A46" t="s">
        <v>282</v>
      </c>
      <c r="B46" t="s">
        <v>283</v>
      </c>
      <c r="C46" t="str">
        <f t="shared" si="0"/>
        <v>R07306</v>
      </c>
    </row>
    <row r="47" spans="1:3" x14ac:dyDescent="0.2">
      <c r="A47" t="s">
        <v>335</v>
      </c>
      <c r="B47" t="s">
        <v>336</v>
      </c>
      <c r="C47" t="str">
        <f t="shared" si="0"/>
        <v>R60100</v>
      </c>
    </row>
    <row r="48" spans="1:3" x14ac:dyDescent="0.2">
      <c r="A48" t="s">
        <v>195</v>
      </c>
      <c r="B48" t="s">
        <v>195</v>
      </c>
      <c r="C48" t="str">
        <f t="shared" si="0"/>
        <v>R</v>
      </c>
    </row>
    <row r="49" spans="1:3" x14ac:dyDescent="0.2">
      <c r="A49" t="s">
        <v>195</v>
      </c>
      <c r="B49" t="s">
        <v>195</v>
      </c>
      <c r="C49" t="str">
        <f t="shared" si="0"/>
        <v>R</v>
      </c>
    </row>
    <row r="50" spans="1:3" x14ac:dyDescent="0.2">
      <c r="A50" t="s">
        <v>195</v>
      </c>
      <c r="B50" t="s">
        <v>195</v>
      </c>
      <c r="C50" t="str">
        <f t="shared" si="0"/>
        <v>R</v>
      </c>
    </row>
    <row r="51" spans="1:3" x14ac:dyDescent="0.2">
      <c r="A51" t="s">
        <v>195</v>
      </c>
      <c r="B51" t="s">
        <v>195</v>
      </c>
      <c r="C51" t="str">
        <f t="shared" si="0"/>
        <v>R</v>
      </c>
    </row>
    <row r="52" spans="1:3" x14ac:dyDescent="0.2">
      <c r="A52" t="s">
        <v>195</v>
      </c>
      <c r="B52" t="s">
        <v>195</v>
      </c>
      <c r="C52" t="str">
        <f t="shared" si="0"/>
        <v>R</v>
      </c>
    </row>
    <row r="53" spans="1:3" x14ac:dyDescent="0.2">
      <c r="A53" t="s">
        <v>195</v>
      </c>
      <c r="B53" t="s">
        <v>195</v>
      </c>
      <c r="C53" t="str">
        <f t="shared" si="0"/>
        <v>R</v>
      </c>
    </row>
    <row r="54" spans="1:3" x14ac:dyDescent="0.2">
      <c r="A54" t="s">
        <v>195</v>
      </c>
      <c r="B54" t="s">
        <v>195</v>
      </c>
      <c r="C54" t="str">
        <f t="shared" si="0"/>
        <v>R</v>
      </c>
    </row>
    <row r="55" spans="1:3" x14ac:dyDescent="0.2">
      <c r="A55" t="s">
        <v>195</v>
      </c>
      <c r="B55" t="s">
        <v>195</v>
      </c>
      <c r="C55" t="str">
        <f t="shared" si="0"/>
        <v>R</v>
      </c>
    </row>
    <row r="56" spans="1:3" x14ac:dyDescent="0.2">
      <c r="A56" t="s">
        <v>195</v>
      </c>
      <c r="B56" t="s">
        <v>195</v>
      </c>
      <c r="C56" t="str">
        <f t="shared" si="0"/>
        <v>R</v>
      </c>
    </row>
    <row r="57" spans="1:3" x14ac:dyDescent="0.2">
      <c r="A57" t="s">
        <v>195</v>
      </c>
      <c r="B57" t="s">
        <v>195</v>
      </c>
      <c r="C57" t="str">
        <f t="shared" si="0"/>
        <v>R</v>
      </c>
    </row>
    <row r="58" spans="1:3" x14ac:dyDescent="0.2">
      <c r="A58" t="s">
        <v>195</v>
      </c>
      <c r="B58" t="s">
        <v>195</v>
      </c>
      <c r="C58" t="str">
        <f t="shared" si="0"/>
        <v>R</v>
      </c>
    </row>
    <row r="59" spans="1:3" x14ac:dyDescent="0.2">
      <c r="A59" t="s">
        <v>195</v>
      </c>
      <c r="B59" t="s">
        <v>195</v>
      </c>
      <c r="C59" t="str">
        <f t="shared" si="0"/>
        <v>R</v>
      </c>
    </row>
    <row r="60" spans="1:3" x14ac:dyDescent="0.2">
      <c r="A60" t="s">
        <v>195</v>
      </c>
      <c r="B60" t="s">
        <v>195</v>
      </c>
      <c r="C60" t="str">
        <f t="shared" si="0"/>
        <v>R</v>
      </c>
    </row>
    <row r="61" spans="1:3" x14ac:dyDescent="0.2">
      <c r="A61" t="s">
        <v>195</v>
      </c>
      <c r="B61" t="s">
        <v>195</v>
      </c>
      <c r="C61" t="str">
        <f t="shared" si="0"/>
        <v>R</v>
      </c>
    </row>
    <row r="62" spans="1:3" x14ac:dyDescent="0.2">
      <c r="A62" t="s">
        <v>195</v>
      </c>
      <c r="B62" t="s">
        <v>195</v>
      </c>
      <c r="C62" t="str">
        <f t="shared" si="0"/>
        <v>R</v>
      </c>
    </row>
    <row r="63" spans="1:3" x14ac:dyDescent="0.2">
      <c r="A63" t="s">
        <v>195</v>
      </c>
      <c r="B63" t="s">
        <v>195</v>
      </c>
      <c r="C63" t="str">
        <f t="shared" si="0"/>
        <v>R</v>
      </c>
    </row>
    <row r="64" spans="1:3" x14ac:dyDescent="0.2">
      <c r="A64" t="s">
        <v>195</v>
      </c>
      <c r="B64" t="s">
        <v>195</v>
      </c>
      <c r="C64" t="str">
        <f t="shared" si="0"/>
        <v>R</v>
      </c>
    </row>
    <row r="65" spans="1:3" x14ac:dyDescent="0.2">
      <c r="A65" t="s">
        <v>195</v>
      </c>
      <c r="B65" t="s">
        <v>195</v>
      </c>
      <c r="C65" t="str">
        <f t="shared" si="0"/>
        <v>R</v>
      </c>
    </row>
    <row r="66" spans="1:3" x14ac:dyDescent="0.2">
      <c r="A66" t="s">
        <v>195</v>
      </c>
      <c r="B66" t="s">
        <v>195</v>
      </c>
      <c r="C66" t="str">
        <f t="shared" si="0"/>
        <v>R</v>
      </c>
    </row>
    <row r="67" spans="1:3" x14ac:dyDescent="0.2">
      <c r="A67" t="s">
        <v>195</v>
      </c>
      <c r="B67" t="s">
        <v>195</v>
      </c>
      <c r="C67" t="str">
        <f t="shared" ref="C67:C130" si="1">"R"&amp;LEFT(A67,3)&amp;RIGHT(A67,2)</f>
        <v>R</v>
      </c>
    </row>
    <row r="68" spans="1:3" x14ac:dyDescent="0.2">
      <c r="A68" t="s">
        <v>195</v>
      </c>
      <c r="B68" t="s">
        <v>195</v>
      </c>
      <c r="C68" t="str">
        <f t="shared" si="1"/>
        <v>R</v>
      </c>
    </row>
    <row r="69" spans="1:3" x14ac:dyDescent="0.2">
      <c r="A69" t="s">
        <v>195</v>
      </c>
      <c r="B69" t="s">
        <v>195</v>
      </c>
      <c r="C69" t="str">
        <f t="shared" si="1"/>
        <v>R</v>
      </c>
    </row>
    <row r="70" spans="1:3" x14ac:dyDescent="0.2">
      <c r="A70" t="s">
        <v>195</v>
      </c>
      <c r="B70" t="s">
        <v>195</v>
      </c>
      <c r="C70" t="str">
        <f t="shared" si="1"/>
        <v>R</v>
      </c>
    </row>
    <row r="71" spans="1:3" x14ac:dyDescent="0.2">
      <c r="A71" t="s">
        <v>195</v>
      </c>
      <c r="B71" t="s">
        <v>195</v>
      </c>
      <c r="C71" t="str">
        <f t="shared" si="1"/>
        <v>R</v>
      </c>
    </row>
    <row r="72" spans="1:3" x14ac:dyDescent="0.2">
      <c r="A72" t="s">
        <v>195</v>
      </c>
      <c r="B72" t="s">
        <v>195</v>
      </c>
      <c r="C72" t="str">
        <f t="shared" si="1"/>
        <v>R</v>
      </c>
    </row>
    <row r="73" spans="1:3" x14ac:dyDescent="0.2">
      <c r="A73" t="s">
        <v>195</v>
      </c>
      <c r="B73" t="s">
        <v>195</v>
      </c>
      <c r="C73" t="str">
        <f t="shared" si="1"/>
        <v>R</v>
      </c>
    </row>
    <row r="74" spans="1:3" x14ac:dyDescent="0.2">
      <c r="A74" t="s">
        <v>195</v>
      </c>
      <c r="B74" t="s">
        <v>195</v>
      </c>
      <c r="C74" t="str">
        <f t="shared" si="1"/>
        <v>R</v>
      </c>
    </row>
    <row r="75" spans="1:3" x14ac:dyDescent="0.2">
      <c r="A75" t="s">
        <v>195</v>
      </c>
      <c r="B75" t="s">
        <v>195</v>
      </c>
      <c r="C75" t="str">
        <f t="shared" si="1"/>
        <v>R</v>
      </c>
    </row>
    <row r="76" spans="1:3" x14ac:dyDescent="0.2">
      <c r="A76" t="s">
        <v>195</v>
      </c>
      <c r="B76" t="s">
        <v>195</v>
      </c>
      <c r="C76" t="str">
        <f t="shared" si="1"/>
        <v>R</v>
      </c>
    </row>
    <row r="77" spans="1:3" x14ac:dyDescent="0.2">
      <c r="A77" t="s">
        <v>195</v>
      </c>
      <c r="B77" t="s">
        <v>195</v>
      </c>
      <c r="C77" t="str">
        <f t="shared" si="1"/>
        <v>R</v>
      </c>
    </row>
    <row r="78" spans="1:3" x14ac:dyDescent="0.2">
      <c r="A78" t="s">
        <v>195</v>
      </c>
      <c r="B78" t="s">
        <v>195</v>
      </c>
      <c r="C78" t="str">
        <f t="shared" si="1"/>
        <v>R</v>
      </c>
    </row>
    <row r="79" spans="1:3" x14ac:dyDescent="0.2">
      <c r="A79" t="s">
        <v>195</v>
      </c>
      <c r="B79" t="s">
        <v>195</v>
      </c>
      <c r="C79" t="str">
        <f t="shared" si="1"/>
        <v>R</v>
      </c>
    </row>
    <row r="80" spans="1:3" x14ac:dyDescent="0.2">
      <c r="A80" t="s">
        <v>195</v>
      </c>
      <c r="B80" t="s">
        <v>195</v>
      </c>
      <c r="C80" t="str">
        <f t="shared" si="1"/>
        <v>R</v>
      </c>
    </row>
    <row r="81" spans="1:3" x14ac:dyDescent="0.2">
      <c r="A81" t="s">
        <v>195</v>
      </c>
      <c r="B81" t="s">
        <v>195</v>
      </c>
      <c r="C81" t="str">
        <f t="shared" si="1"/>
        <v>R</v>
      </c>
    </row>
    <row r="82" spans="1:3" x14ac:dyDescent="0.2">
      <c r="A82" t="s">
        <v>195</v>
      </c>
      <c r="B82" t="s">
        <v>195</v>
      </c>
      <c r="C82" t="str">
        <f t="shared" si="1"/>
        <v>R</v>
      </c>
    </row>
    <row r="83" spans="1:3" x14ac:dyDescent="0.2">
      <c r="A83" t="s">
        <v>195</v>
      </c>
      <c r="B83" t="s">
        <v>195</v>
      </c>
      <c r="C83" t="str">
        <f t="shared" si="1"/>
        <v>R</v>
      </c>
    </row>
    <row r="84" spans="1:3" x14ac:dyDescent="0.2">
      <c r="A84" t="s">
        <v>195</v>
      </c>
      <c r="B84" t="s">
        <v>195</v>
      </c>
      <c r="C84" t="str">
        <f t="shared" si="1"/>
        <v>R</v>
      </c>
    </row>
    <row r="85" spans="1:3" x14ac:dyDescent="0.2">
      <c r="A85" t="s">
        <v>195</v>
      </c>
      <c r="B85" t="s">
        <v>195</v>
      </c>
      <c r="C85" t="str">
        <f t="shared" si="1"/>
        <v>R</v>
      </c>
    </row>
    <row r="86" spans="1:3" x14ac:dyDescent="0.2">
      <c r="A86" t="s">
        <v>195</v>
      </c>
      <c r="B86" t="s">
        <v>195</v>
      </c>
      <c r="C86" t="str">
        <f t="shared" si="1"/>
        <v>R</v>
      </c>
    </row>
    <row r="87" spans="1:3" x14ac:dyDescent="0.2">
      <c r="A87" t="s">
        <v>195</v>
      </c>
      <c r="B87" t="s">
        <v>195</v>
      </c>
      <c r="C87" t="str">
        <f t="shared" si="1"/>
        <v>R</v>
      </c>
    </row>
    <row r="88" spans="1:3" x14ac:dyDescent="0.2">
      <c r="A88" t="s">
        <v>195</v>
      </c>
      <c r="B88" t="s">
        <v>195</v>
      </c>
      <c r="C88" t="str">
        <f t="shared" si="1"/>
        <v>R</v>
      </c>
    </row>
    <row r="89" spans="1:3" x14ac:dyDescent="0.2">
      <c r="A89" t="s">
        <v>195</v>
      </c>
      <c r="B89" t="s">
        <v>195</v>
      </c>
      <c r="C89" t="str">
        <f t="shared" si="1"/>
        <v>R</v>
      </c>
    </row>
    <row r="90" spans="1:3" x14ac:dyDescent="0.2">
      <c r="A90" t="s">
        <v>195</v>
      </c>
      <c r="B90" t="s">
        <v>195</v>
      </c>
      <c r="C90" t="str">
        <f t="shared" si="1"/>
        <v>R</v>
      </c>
    </row>
    <row r="91" spans="1:3" x14ac:dyDescent="0.2">
      <c r="A91" t="s">
        <v>195</v>
      </c>
      <c r="B91" t="s">
        <v>195</v>
      </c>
      <c r="C91" t="str">
        <f t="shared" si="1"/>
        <v>R</v>
      </c>
    </row>
    <row r="92" spans="1:3" x14ac:dyDescent="0.2">
      <c r="A92" t="s">
        <v>195</v>
      </c>
      <c r="B92" t="s">
        <v>195</v>
      </c>
      <c r="C92" t="str">
        <f t="shared" si="1"/>
        <v>R</v>
      </c>
    </row>
    <row r="93" spans="1:3" x14ac:dyDescent="0.2">
      <c r="A93" t="s">
        <v>195</v>
      </c>
      <c r="B93" t="s">
        <v>195</v>
      </c>
      <c r="C93" t="str">
        <f t="shared" si="1"/>
        <v>R</v>
      </c>
    </row>
    <row r="94" spans="1:3" x14ac:dyDescent="0.2">
      <c r="A94" t="s">
        <v>195</v>
      </c>
      <c r="B94" t="s">
        <v>195</v>
      </c>
      <c r="C94" t="str">
        <f t="shared" si="1"/>
        <v>R</v>
      </c>
    </row>
    <row r="95" spans="1:3" x14ac:dyDescent="0.2">
      <c r="A95" t="s">
        <v>195</v>
      </c>
      <c r="B95" t="s">
        <v>195</v>
      </c>
      <c r="C95" t="str">
        <f t="shared" si="1"/>
        <v>R</v>
      </c>
    </row>
    <row r="96" spans="1:3" x14ac:dyDescent="0.2">
      <c r="A96" t="s">
        <v>195</v>
      </c>
      <c r="B96" t="s">
        <v>195</v>
      </c>
      <c r="C96" t="str">
        <f t="shared" si="1"/>
        <v>R</v>
      </c>
    </row>
    <row r="97" spans="1:3" x14ac:dyDescent="0.2">
      <c r="A97" t="s">
        <v>195</v>
      </c>
      <c r="B97" t="s">
        <v>195</v>
      </c>
      <c r="C97" t="str">
        <f t="shared" si="1"/>
        <v>R</v>
      </c>
    </row>
    <row r="98" spans="1:3" x14ac:dyDescent="0.2">
      <c r="A98" t="s">
        <v>195</v>
      </c>
      <c r="B98" t="s">
        <v>195</v>
      </c>
      <c r="C98" t="str">
        <f t="shared" si="1"/>
        <v>R</v>
      </c>
    </row>
    <row r="99" spans="1:3" x14ac:dyDescent="0.2">
      <c r="A99" t="s">
        <v>195</v>
      </c>
      <c r="B99" t="s">
        <v>195</v>
      </c>
      <c r="C99" t="str">
        <f t="shared" si="1"/>
        <v>R</v>
      </c>
    </row>
    <row r="100" spans="1:3" x14ac:dyDescent="0.2">
      <c r="A100" t="s">
        <v>195</v>
      </c>
      <c r="B100" t="s">
        <v>195</v>
      </c>
      <c r="C100" t="str">
        <f t="shared" si="1"/>
        <v>R</v>
      </c>
    </row>
    <row r="101" spans="1:3" x14ac:dyDescent="0.2">
      <c r="A101" t="s">
        <v>195</v>
      </c>
      <c r="B101" t="s">
        <v>195</v>
      </c>
      <c r="C101" t="str">
        <f t="shared" si="1"/>
        <v>R</v>
      </c>
    </row>
    <row r="102" spans="1:3" x14ac:dyDescent="0.2">
      <c r="A102" t="s">
        <v>195</v>
      </c>
      <c r="B102" t="s">
        <v>195</v>
      </c>
      <c r="C102" t="str">
        <f t="shared" si="1"/>
        <v>R</v>
      </c>
    </row>
    <row r="103" spans="1:3" x14ac:dyDescent="0.2">
      <c r="A103" t="s">
        <v>195</v>
      </c>
      <c r="B103" t="s">
        <v>195</v>
      </c>
      <c r="C103" t="str">
        <f t="shared" si="1"/>
        <v>R</v>
      </c>
    </row>
    <row r="104" spans="1:3" x14ac:dyDescent="0.2">
      <c r="A104" t="s">
        <v>195</v>
      </c>
      <c r="B104" t="s">
        <v>195</v>
      </c>
      <c r="C104" t="str">
        <f t="shared" si="1"/>
        <v>R</v>
      </c>
    </row>
    <row r="105" spans="1:3" x14ac:dyDescent="0.2">
      <c r="A105" t="s">
        <v>195</v>
      </c>
      <c r="B105" t="s">
        <v>195</v>
      </c>
      <c r="C105" t="str">
        <f t="shared" si="1"/>
        <v>R</v>
      </c>
    </row>
    <row r="106" spans="1:3" x14ac:dyDescent="0.2">
      <c r="A106" t="s">
        <v>195</v>
      </c>
      <c r="B106" t="s">
        <v>195</v>
      </c>
      <c r="C106" t="str">
        <f t="shared" si="1"/>
        <v>R</v>
      </c>
    </row>
    <row r="107" spans="1:3" x14ac:dyDescent="0.2">
      <c r="A107" t="s">
        <v>195</v>
      </c>
      <c r="B107" t="s">
        <v>195</v>
      </c>
      <c r="C107" t="str">
        <f t="shared" si="1"/>
        <v>R</v>
      </c>
    </row>
    <row r="108" spans="1:3" x14ac:dyDescent="0.2">
      <c r="A108" t="s">
        <v>195</v>
      </c>
      <c r="B108" t="s">
        <v>195</v>
      </c>
      <c r="C108" t="str">
        <f t="shared" si="1"/>
        <v>R</v>
      </c>
    </row>
    <row r="109" spans="1:3" x14ac:dyDescent="0.2">
      <c r="A109" t="s">
        <v>195</v>
      </c>
      <c r="B109" t="s">
        <v>195</v>
      </c>
      <c r="C109" t="str">
        <f t="shared" si="1"/>
        <v>R</v>
      </c>
    </row>
    <row r="110" spans="1:3" x14ac:dyDescent="0.2">
      <c r="A110" t="s">
        <v>195</v>
      </c>
      <c r="B110" t="s">
        <v>195</v>
      </c>
      <c r="C110" t="str">
        <f t="shared" si="1"/>
        <v>R</v>
      </c>
    </row>
    <row r="111" spans="1:3" x14ac:dyDescent="0.2">
      <c r="A111" t="s">
        <v>195</v>
      </c>
      <c r="B111" t="s">
        <v>195</v>
      </c>
      <c r="C111" t="str">
        <f t="shared" si="1"/>
        <v>R</v>
      </c>
    </row>
    <row r="112" spans="1:3" x14ac:dyDescent="0.2">
      <c r="A112" t="s">
        <v>195</v>
      </c>
      <c r="B112" t="s">
        <v>195</v>
      </c>
      <c r="C112" t="str">
        <f t="shared" si="1"/>
        <v>R</v>
      </c>
    </row>
    <row r="113" spans="1:3" x14ac:dyDescent="0.2">
      <c r="A113" t="s">
        <v>195</v>
      </c>
      <c r="B113" t="s">
        <v>195</v>
      </c>
      <c r="C113" t="str">
        <f t="shared" si="1"/>
        <v>R</v>
      </c>
    </row>
    <row r="114" spans="1:3" x14ac:dyDescent="0.2">
      <c r="A114" t="s">
        <v>195</v>
      </c>
      <c r="B114" t="s">
        <v>195</v>
      </c>
      <c r="C114" t="str">
        <f t="shared" si="1"/>
        <v>R</v>
      </c>
    </row>
    <row r="115" spans="1:3" x14ac:dyDescent="0.2">
      <c r="A115" t="s">
        <v>195</v>
      </c>
      <c r="B115" t="s">
        <v>195</v>
      </c>
      <c r="C115" t="str">
        <f t="shared" si="1"/>
        <v>R</v>
      </c>
    </row>
    <row r="116" spans="1:3" x14ac:dyDescent="0.2">
      <c r="A116" t="s">
        <v>195</v>
      </c>
      <c r="B116" t="s">
        <v>195</v>
      </c>
      <c r="C116" t="str">
        <f t="shared" si="1"/>
        <v>R</v>
      </c>
    </row>
    <row r="117" spans="1:3" x14ac:dyDescent="0.2">
      <c r="A117" t="s">
        <v>195</v>
      </c>
      <c r="B117" t="s">
        <v>195</v>
      </c>
      <c r="C117" t="str">
        <f t="shared" si="1"/>
        <v>R</v>
      </c>
    </row>
    <row r="118" spans="1:3" x14ac:dyDescent="0.2">
      <c r="A118" t="s">
        <v>195</v>
      </c>
      <c r="B118" t="s">
        <v>195</v>
      </c>
      <c r="C118" t="str">
        <f t="shared" si="1"/>
        <v>R</v>
      </c>
    </row>
    <row r="119" spans="1:3" x14ac:dyDescent="0.2">
      <c r="A119" t="s">
        <v>195</v>
      </c>
      <c r="B119" t="s">
        <v>195</v>
      </c>
      <c r="C119" t="str">
        <f t="shared" si="1"/>
        <v>R</v>
      </c>
    </row>
    <row r="120" spans="1:3" x14ac:dyDescent="0.2">
      <c r="A120" t="s">
        <v>195</v>
      </c>
      <c r="B120" t="s">
        <v>195</v>
      </c>
      <c r="C120" t="str">
        <f t="shared" si="1"/>
        <v>R</v>
      </c>
    </row>
    <row r="121" spans="1:3" x14ac:dyDescent="0.2">
      <c r="A121" t="s">
        <v>195</v>
      </c>
      <c r="B121" t="s">
        <v>195</v>
      </c>
      <c r="C121" t="str">
        <f t="shared" si="1"/>
        <v>R</v>
      </c>
    </row>
    <row r="122" spans="1:3" x14ac:dyDescent="0.2">
      <c r="A122" t="s">
        <v>195</v>
      </c>
      <c r="B122" t="s">
        <v>195</v>
      </c>
      <c r="C122" t="str">
        <f t="shared" si="1"/>
        <v>R</v>
      </c>
    </row>
    <row r="123" spans="1:3" x14ac:dyDescent="0.2">
      <c r="A123" t="s">
        <v>195</v>
      </c>
      <c r="B123" t="s">
        <v>195</v>
      </c>
      <c r="C123" t="str">
        <f t="shared" si="1"/>
        <v>R</v>
      </c>
    </row>
    <row r="124" spans="1:3" x14ac:dyDescent="0.2">
      <c r="A124" t="s">
        <v>195</v>
      </c>
      <c r="B124" t="s">
        <v>195</v>
      </c>
      <c r="C124" t="str">
        <f t="shared" si="1"/>
        <v>R</v>
      </c>
    </row>
    <row r="125" spans="1:3" x14ac:dyDescent="0.2">
      <c r="A125" t="s">
        <v>195</v>
      </c>
      <c r="B125" t="s">
        <v>195</v>
      </c>
      <c r="C125" t="str">
        <f t="shared" si="1"/>
        <v>R</v>
      </c>
    </row>
    <row r="126" spans="1:3" x14ac:dyDescent="0.2">
      <c r="A126" t="s">
        <v>195</v>
      </c>
      <c r="B126" t="s">
        <v>195</v>
      </c>
      <c r="C126" t="str">
        <f t="shared" si="1"/>
        <v>R</v>
      </c>
    </row>
    <row r="127" spans="1:3" x14ac:dyDescent="0.2">
      <c r="A127" t="s">
        <v>195</v>
      </c>
      <c r="B127" t="s">
        <v>195</v>
      </c>
      <c r="C127" t="str">
        <f t="shared" si="1"/>
        <v>R</v>
      </c>
    </row>
    <row r="128" spans="1:3" x14ac:dyDescent="0.2">
      <c r="A128" t="s">
        <v>195</v>
      </c>
      <c r="B128" t="s">
        <v>195</v>
      </c>
      <c r="C128" t="str">
        <f t="shared" si="1"/>
        <v>R</v>
      </c>
    </row>
    <row r="129" spans="1:3" x14ac:dyDescent="0.2">
      <c r="A129" t="s">
        <v>195</v>
      </c>
      <c r="B129" t="s">
        <v>195</v>
      </c>
      <c r="C129" t="str">
        <f t="shared" si="1"/>
        <v>R</v>
      </c>
    </row>
    <row r="130" spans="1:3" x14ac:dyDescent="0.2">
      <c r="A130" t="s">
        <v>195</v>
      </c>
      <c r="B130" t="s">
        <v>195</v>
      </c>
      <c r="C130" t="str">
        <f t="shared" si="1"/>
        <v>R</v>
      </c>
    </row>
    <row r="131" spans="1:3" x14ac:dyDescent="0.2">
      <c r="A131" t="s">
        <v>195</v>
      </c>
      <c r="B131" t="s">
        <v>195</v>
      </c>
      <c r="C131" t="str">
        <f t="shared" ref="C131:C194" si="2">"R"&amp;LEFT(A131,3)&amp;RIGHT(A131,2)</f>
        <v>R</v>
      </c>
    </row>
    <row r="132" spans="1:3" x14ac:dyDescent="0.2">
      <c r="A132" t="s">
        <v>195</v>
      </c>
      <c r="B132" t="s">
        <v>195</v>
      </c>
      <c r="C132" t="str">
        <f t="shared" si="2"/>
        <v>R</v>
      </c>
    </row>
    <row r="133" spans="1:3" x14ac:dyDescent="0.2">
      <c r="A133" t="s">
        <v>195</v>
      </c>
      <c r="B133" t="s">
        <v>195</v>
      </c>
      <c r="C133" t="str">
        <f t="shared" si="2"/>
        <v>R</v>
      </c>
    </row>
    <row r="134" spans="1:3" x14ac:dyDescent="0.2">
      <c r="A134" t="s">
        <v>195</v>
      </c>
      <c r="B134" t="s">
        <v>195</v>
      </c>
      <c r="C134" t="str">
        <f t="shared" si="2"/>
        <v>R</v>
      </c>
    </row>
    <row r="135" spans="1:3" x14ac:dyDescent="0.2">
      <c r="A135" t="s">
        <v>195</v>
      </c>
      <c r="B135" t="s">
        <v>195</v>
      </c>
      <c r="C135" t="str">
        <f t="shared" si="2"/>
        <v>R</v>
      </c>
    </row>
    <row r="136" spans="1:3" x14ac:dyDescent="0.2">
      <c r="A136" t="s">
        <v>195</v>
      </c>
      <c r="B136" t="s">
        <v>195</v>
      </c>
      <c r="C136" t="str">
        <f t="shared" si="2"/>
        <v>R</v>
      </c>
    </row>
    <row r="137" spans="1:3" x14ac:dyDescent="0.2">
      <c r="A137" t="s">
        <v>195</v>
      </c>
      <c r="B137" t="s">
        <v>195</v>
      </c>
      <c r="C137" t="str">
        <f t="shared" si="2"/>
        <v>R</v>
      </c>
    </row>
    <row r="138" spans="1:3" x14ac:dyDescent="0.2">
      <c r="A138" t="s">
        <v>195</v>
      </c>
      <c r="B138" t="s">
        <v>195</v>
      </c>
      <c r="C138" t="str">
        <f t="shared" si="2"/>
        <v>R</v>
      </c>
    </row>
    <row r="139" spans="1:3" x14ac:dyDescent="0.2">
      <c r="A139" t="s">
        <v>195</v>
      </c>
      <c r="B139" t="s">
        <v>195</v>
      </c>
      <c r="C139" t="str">
        <f t="shared" si="2"/>
        <v>R</v>
      </c>
    </row>
    <row r="140" spans="1:3" x14ac:dyDescent="0.2">
      <c r="A140" t="s">
        <v>195</v>
      </c>
      <c r="B140" t="s">
        <v>195</v>
      </c>
      <c r="C140" t="str">
        <f t="shared" si="2"/>
        <v>R</v>
      </c>
    </row>
    <row r="141" spans="1:3" x14ac:dyDescent="0.2">
      <c r="A141" t="s">
        <v>195</v>
      </c>
      <c r="B141" t="s">
        <v>195</v>
      </c>
      <c r="C141" t="str">
        <f t="shared" si="2"/>
        <v>R</v>
      </c>
    </row>
    <row r="142" spans="1:3" x14ac:dyDescent="0.2">
      <c r="A142" t="s">
        <v>195</v>
      </c>
      <c r="B142" t="s">
        <v>195</v>
      </c>
      <c r="C142" t="str">
        <f t="shared" si="2"/>
        <v>R</v>
      </c>
    </row>
    <row r="143" spans="1:3" x14ac:dyDescent="0.2">
      <c r="A143" t="s">
        <v>195</v>
      </c>
      <c r="B143" t="s">
        <v>195</v>
      </c>
      <c r="C143" t="str">
        <f t="shared" si="2"/>
        <v>R</v>
      </c>
    </row>
    <row r="144" spans="1:3" x14ac:dyDescent="0.2">
      <c r="A144" t="s">
        <v>195</v>
      </c>
      <c r="B144" t="s">
        <v>195</v>
      </c>
      <c r="C144" t="str">
        <f t="shared" si="2"/>
        <v>R</v>
      </c>
    </row>
    <row r="145" spans="1:3" x14ac:dyDescent="0.2">
      <c r="A145" t="s">
        <v>195</v>
      </c>
      <c r="B145" t="s">
        <v>195</v>
      </c>
      <c r="C145" t="str">
        <f t="shared" si="2"/>
        <v>R</v>
      </c>
    </row>
    <row r="146" spans="1:3" x14ac:dyDescent="0.2">
      <c r="A146" t="s">
        <v>195</v>
      </c>
      <c r="B146" t="s">
        <v>195</v>
      </c>
      <c r="C146" t="str">
        <f t="shared" si="2"/>
        <v>R</v>
      </c>
    </row>
    <row r="147" spans="1:3" x14ac:dyDescent="0.2">
      <c r="A147" t="s">
        <v>195</v>
      </c>
      <c r="B147" t="s">
        <v>195</v>
      </c>
      <c r="C147" t="str">
        <f t="shared" si="2"/>
        <v>R</v>
      </c>
    </row>
    <row r="148" spans="1:3" x14ac:dyDescent="0.2">
      <c r="A148" t="s">
        <v>195</v>
      </c>
      <c r="B148" t="s">
        <v>195</v>
      </c>
      <c r="C148" t="str">
        <f t="shared" si="2"/>
        <v>R</v>
      </c>
    </row>
    <row r="149" spans="1:3" x14ac:dyDescent="0.2">
      <c r="A149" t="s">
        <v>195</v>
      </c>
      <c r="B149" t="s">
        <v>195</v>
      </c>
      <c r="C149" t="str">
        <f t="shared" si="2"/>
        <v>R</v>
      </c>
    </row>
    <row r="150" spans="1:3" x14ac:dyDescent="0.2">
      <c r="A150" t="s">
        <v>195</v>
      </c>
      <c r="B150" t="s">
        <v>195</v>
      </c>
      <c r="C150" t="str">
        <f t="shared" si="2"/>
        <v>R</v>
      </c>
    </row>
    <row r="151" spans="1:3" x14ac:dyDescent="0.2">
      <c r="A151" t="s">
        <v>195</v>
      </c>
      <c r="B151" t="s">
        <v>195</v>
      </c>
      <c r="C151" t="str">
        <f t="shared" si="2"/>
        <v>R</v>
      </c>
    </row>
    <row r="152" spans="1:3" x14ac:dyDescent="0.2">
      <c r="A152" t="s">
        <v>195</v>
      </c>
      <c r="B152" t="s">
        <v>195</v>
      </c>
      <c r="C152" t="str">
        <f t="shared" si="2"/>
        <v>R</v>
      </c>
    </row>
    <row r="153" spans="1:3" x14ac:dyDescent="0.2">
      <c r="A153" t="s">
        <v>195</v>
      </c>
      <c r="B153" t="s">
        <v>195</v>
      </c>
      <c r="C153" t="str">
        <f t="shared" si="2"/>
        <v>R</v>
      </c>
    </row>
    <row r="154" spans="1:3" x14ac:dyDescent="0.2">
      <c r="A154" t="s">
        <v>195</v>
      </c>
      <c r="B154" t="s">
        <v>195</v>
      </c>
      <c r="C154" t="str">
        <f t="shared" si="2"/>
        <v>R</v>
      </c>
    </row>
    <row r="155" spans="1:3" x14ac:dyDescent="0.2">
      <c r="A155" t="s">
        <v>195</v>
      </c>
      <c r="B155" t="s">
        <v>195</v>
      </c>
      <c r="C155" t="str">
        <f t="shared" si="2"/>
        <v>R</v>
      </c>
    </row>
    <row r="156" spans="1:3" x14ac:dyDescent="0.2">
      <c r="A156" t="s">
        <v>195</v>
      </c>
      <c r="B156" t="s">
        <v>195</v>
      </c>
      <c r="C156" t="str">
        <f t="shared" si="2"/>
        <v>R</v>
      </c>
    </row>
    <row r="157" spans="1:3" x14ac:dyDescent="0.2">
      <c r="A157" t="s">
        <v>195</v>
      </c>
      <c r="B157" t="s">
        <v>195</v>
      </c>
      <c r="C157" t="str">
        <f t="shared" si="2"/>
        <v>R</v>
      </c>
    </row>
    <row r="158" spans="1:3" x14ac:dyDescent="0.2">
      <c r="A158" t="s">
        <v>195</v>
      </c>
      <c r="B158" t="s">
        <v>195</v>
      </c>
      <c r="C158" t="str">
        <f t="shared" si="2"/>
        <v>R</v>
      </c>
    </row>
    <row r="159" spans="1:3" x14ac:dyDescent="0.2">
      <c r="A159" t="s">
        <v>195</v>
      </c>
      <c r="B159" t="s">
        <v>195</v>
      </c>
      <c r="C159" t="str">
        <f t="shared" si="2"/>
        <v>R</v>
      </c>
    </row>
    <row r="160" spans="1:3" x14ac:dyDescent="0.2">
      <c r="A160" t="s">
        <v>195</v>
      </c>
      <c r="B160" t="s">
        <v>195</v>
      </c>
      <c r="C160" t="str">
        <f t="shared" si="2"/>
        <v>R</v>
      </c>
    </row>
    <row r="161" spans="1:3" x14ac:dyDescent="0.2">
      <c r="A161" t="s">
        <v>195</v>
      </c>
      <c r="B161" t="s">
        <v>195</v>
      </c>
      <c r="C161" t="str">
        <f t="shared" si="2"/>
        <v>R</v>
      </c>
    </row>
    <row r="162" spans="1:3" x14ac:dyDescent="0.2">
      <c r="A162" t="s">
        <v>195</v>
      </c>
      <c r="B162" t="s">
        <v>195</v>
      </c>
      <c r="C162" t="str">
        <f t="shared" si="2"/>
        <v>R</v>
      </c>
    </row>
    <row r="163" spans="1:3" x14ac:dyDescent="0.2">
      <c r="A163" t="s">
        <v>195</v>
      </c>
      <c r="B163" t="s">
        <v>195</v>
      </c>
      <c r="C163" t="str">
        <f t="shared" si="2"/>
        <v>R</v>
      </c>
    </row>
    <row r="164" spans="1:3" x14ac:dyDescent="0.2">
      <c r="A164" t="s">
        <v>195</v>
      </c>
      <c r="B164" t="s">
        <v>195</v>
      </c>
      <c r="C164" t="str">
        <f t="shared" si="2"/>
        <v>R</v>
      </c>
    </row>
    <row r="165" spans="1:3" x14ac:dyDescent="0.2">
      <c r="A165" t="s">
        <v>195</v>
      </c>
      <c r="B165" t="s">
        <v>195</v>
      </c>
      <c r="C165" t="str">
        <f t="shared" si="2"/>
        <v>R</v>
      </c>
    </row>
    <row r="166" spans="1:3" x14ac:dyDescent="0.2">
      <c r="A166" t="s">
        <v>195</v>
      </c>
      <c r="B166" t="s">
        <v>195</v>
      </c>
      <c r="C166" t="str">
        <f t="shared" si="2"/>
        <v>R</v>
      </c>
    </row>
    <row r="167" spans="1:3" x14ac:dyDescent="0.2">
      <c r="A167" t="s">
        <v>195</v>
      </c>
      <c r="B167" t="s">
        <v>195</v>
      </c>
      <c r="C167" t="str">
        <f t="shared" si="2"/>
        <v>R</v>
      </c>
    </row>
    <row r="168" spans="1:3" x14ac:dyDescent="0.2">
      <c r="A168" t="s">
        <v>195</v>
      </c>
      <c r="B168" t="s">
        <v>195</v>
      </c>
      <c r="C168" t="str">
        <f t="shared" si="2"/>
        <v>R</v>
      </c>
    </row>
    <row r="169" spans="1:3" x14ac:dyDescent="0.2">
      <c r="A169" t="s">
        <v>195</v>
      </c>
      <c r="B169" t="s">
        <v>195</v>
      </c>
      <c r="C169" t="str">
        <f t="shared" si="2"/>
        <v>R</v>
      </c>
    </row>
    <row r="170" spans="1:3" x14ac:dyDescent="0.2">
      <c r="A170" t="s">
        <v>195</v>
      </c>
      <c r="B170" t="s">
        <v>195</v>
      </c>
      <c r="C170" t="str">
        <f t="shared" si="2"/>
        <v>R</v>
      </c>
    </row>
    <row r="171" spans="1:3" x14ac:dyDescent="0.2">
      <c r="A171" t="s">
        <v>195</v>
      </c>
      <c r="B171" t="s">
        <v>195</v>
      </c>
      <c r="C171" t="str">
        <f t="shared" si="2"/>
        <v>R</v>
      </c>
    </row>
    <row r="172" spans="1:3" x14ac:dyDescent="0.2">
      <c r="A172" t="s">
        <v>195</v>
      </c>
      <c r="B172" t="s">
        <v>195</v>
      </c>
      <c r="C172" t="str">
        <f t="shared" si="2"/>
        <v>R</v>
      </c>
    </row>
    <row r="173" spans="1:3" x14ac:dyDescent="0.2">
      <c r="A173" t="s">
        <v>195</v>
      </c>
      <c r="B173" t="s">
        <v>195</v>
      </c>
      <c r="C173" t="str">
        <f t="shared" si="2"/>
        <v>R</v>
      </c>
    </row>
    <row r="174" spans="1:3" x14ac:dyDescent="0.2">
      <c r="A174" t="s">
        <v>195</v>
      </c>
      <c r="B174" t="s">
        <v>195</v>
      </c>
      <c r="C174" t="str">
        <f t="shared" si="2"/>
        <v>R</v>
      </c>
    </row>
    <row r="175" spans="1:3" x14ac:dyDescent="0.2">
      <c r="A175" t="s">
        <v>195</v>
      </c>
      <c r="B175" t="s">
        <v>195</v>
      </c>
      <c r="C175" t="str">
        <f t="shared" si="2"/>
        <v>R</v>
      </c>
    </row>
    <row r="176" spans="1:3" x14ac:dyDescent="0.2">
      <c r="A176" t="s">
        <v>195</v>
      </c>
      <c r="B176" t="s">
        <v>195</v>
      </c>
      <c r="C176" t="str">
        <f t="shared" si="2"/>
        <v>R</v>
      </c>
    </row>
    <row r="177" spans="1:3" x14ac:dyDescent="0.2">
      <c r="A177" t="s">
        <v>195</v>
      </c>
      <c r="B177" t="s">
        <v>195</v>
      </c>
      <c r="C177" t="str">
        <f t="shared" si="2"/>
        <v>R</v>
      </c>
    </row>
    <row r="178" spans="1:3" x14ac:dyDescent="0.2">
      <c r="A178" t="s">
        <v>195</v>
      </c>
      <c r="B178" t="s">
        <v>195</v>
      </c>
      <c r="C178" t="str">
        <f t="shared" si="2"/>
        <v>R</v>
      </c>
    </row>
    <row r="179" spans="1:3" x14ac:dyDescent="0.2">
      <c r="A179" t="s">
        <v>195</v>
      </c>
      <c r="B179" t="s">
        <v>195</v>
      </c>
      <c r="C179" t="str">
        <f t="shared" si="2"/>
        <v>R</v>
      </c>
    </row>
    <row r="180" spans="1:3" x14ac:dyDescent="0.2">
      <c r="A180" t="s">
        <v>195</v>
      </c>
      <c r="B180" t="s">
        <v>195</v>
      </c>
      <c r="C180" t="str">
        <f t="shared" si="2"/>
        <v>R</v>
      </c>
    </row>
    <row r="181" spans="1:3" x14ac:dyDescent="0.2">
      <c r="A181" t="s">
        <v>195</v>
      </c>
      <c r="B181" t="s">
        <v>195</v>
      </c>
      <c r="C181" t="str">
        <f t="shared" si="2"/>
        <v>R</v>
      </c>
    </row>
    <row r="182" spans="1:3" x14ac:dyDescent="0.2">
      <c r="A182" t="s">
        <v>195</v>
      </c>
      <c r="B182" t="s">
        <v>195</v>
      </c>
      <c r="C182" t="str">
        <f t="shared" si="2"/>
        <v>R</v>
      </c>
    </row>
    <row r="183" spans="1:3" x14ac:dyDescent="0.2">
      <c r="A183" t="s">
        <v>195</v>
      </c>
      <c r="B183" t="s">
        <v>195</v>
      </c>
      <c r="C183" t="str">
        <f t="shared" si="2"/>
        <v>R</v>
      </c>
    </row>
    <row r="184" spans="1:3" x14ac:dyDescent="0.2">
      <c r="A184" t="s">
        <v>195</v>
      </c>
      <c r="B184" t="s">
        <v>195</v>
      </c>
      <c r="C184" t="str">
        <f t="shared" si="2"/>
        <v>R</v>
      </c>
    </row>
    <row r="185" spans="1:3" x14ac:dyDescent="0.2">
      <c r="A185" t="s">
        <v>195</v>
      </c>
      <c r="B185" t="s">
        <v>195</v>
      </c>
      <c r="C185" t="str">
        <f t="shared" si="2"/>
        <v>R</v>
      </c>
    </row>
    <row r="186" spans="1:3" x14ac:dyDescent="0.2">
      <c r="A186" t="s">
        <v>195</v>
      </c>
      <c r="B186" t="s">
        <v>195</v>
      </c>
      <c r="C186" t="str">
        <f t="shared" si="2"/>
        <v>R</v>
      </c>
    </row>
    <row r="187" spans="1:3" x14ac:dyDescent="0.2">
      <c r="A187" t="s">
        <v>195</v>
      </c>
      <c r="B187" t="s">
        <v>195</v>
      </c>
      <c r="C187" t="str">
        <f t="shared" si="2"/>
        <v>R</v>
      </c>
    </row>
    <row r="188" spans="1:3" x14ac:dyDescent="0.2">
      <c r="A188" t="s">
        <v>195</v>
      </c>
      <c r="B188" t="s">
        <v>195</v>
      </c>
      <c r="C188" t="str">
        <f t="shared" si="2"/>
        <v>R</v>
      </c>
    </row>
    <row r="189" spans="1:3" x14ac:dyDescent="0.2">
      <c r="A189" t="s">
        <v>195</v>
      </c>
      <c r="B189" t="s">
        <v>195</v>
      </c>
      <c r="C189" t="str">
        <f t="shared" si="2"/>
        <v>R</v>
      </c>
    </row>
    <row r="190" spans="1:3" x14ac:dyDescent="0.2">
      <c r="A190" t="s">
        <v>195</v>
      </c>
      <c r="B190" t="s">
        <v>195</v>
      </c>
      <c r="C190" t="str">
        <f t="shared" si="2"/>
        <v>R</v>
      </c>
    </row>
    <row r="191" spans="1:3" x14ac:dyDescent="0.2">
      <c r="A191" t="s">
        <v>195</v>
      </c>
      <c r="B191" t="s">
        <v>195</v>
      </c>
      <c r="C191" t="str">
        <f t="shared" si="2"/>
        <v>R</v>
      </c>
    </row>
    <row r="192" spans="1:3" x14ac:dyDescent="0.2">
      <c r="A192" t="s">
        <v>195</v>
      </c>
      <c r="B192" t="s">
        <v>195</v>
      </c>
      <c r="C192" t="str">
        <f t="shared" si="2"/>
        <v>R</v>
      </c>
    </row>
    <row r="193" spans="1:3" x14ac:dyDescent="0.2">
      <c r="A193" t="s">
        <v>195</v>
      </c>
      <c r="B193" t="s">
        <v>195</v>
      </c>
      <c r="C193" t="str">
        <f t="shared" si="2"/>
        <v>R</v>
      </c>
    </row>
    <row r="194" spans="1:3" x14ac:dyDescent="0.2">
      <c r="A194" t="s">
        <v>195</v>
      </c>
      <c r="B194" t="s">
        <v>195</v>
      </c>
      <c r="C194" t="str">
        <f t="shared" si="2"/>
        <v>R</v>
      </c>
    </row>
    <row r="195" spans="1:3" x14ac:dyDescent="0.2">
      <c r="A195" t="s">
        <v>195</v>
      </c>
      <c r="B195" t="s">
        <v>195</v>
      </c>
      <c r="C195" t="str">
        <f t="shared" ref="C195:C258" si="3">"R"&amp;LEFT(A195,3)&amp;RIGHT(A195,2)</f>
        <v>R</v>
      </c>
    </row>
    <row r="196" spans="1:3" x14ac:dyDescent="0.2">
      <c r="A196" t="s">
        <v>195</v>
      </c>
      <c r="B196" t="s">
        <v>195</v>
      </c>
      <c r="C196" t="str">
        <f t="shared" si="3"/>
        <v>R</v>
      </c>
    </row>
    <row r="197" spans="1:3" x14ac:dyDescent="0.2">
      <c r="A197" t="s">
        <v>195</v>
      </c>
      <c r="B197" t="s">
        <v>195</v>
      </c>
      <c r="C197" t="str">
        <f t="shared" si="3"/>
        <v>R</v>
      </c>
    </row>
    <row r="198" spans="1:3" x14ac:dyDescent="0.2">
      <c r="A198" t="s">
        <v>195</v>
      </c>
      <c r="B198" t="s">
        <v>195</v>
      </c>
      <c r="C198" t="str">
        <f t="shared" si="3"/>
        <v>R</v>
      </c>
    </row>
    <row r="199" spans="1:3" x14ac:dyDescent="0.2">
      <c r="A199" t="s">
        <v>195</v>
      </c>
      <c r="B199" t="s">
        <v>195</v>
      </c>
      <c r="C199" t="str">
        <f t="shared" si="3"/>
        <v>R</v>
      </c>
    </row>
    <row r="200" spans="1:3" x14ac:dyDescent="0.2">
      <c r="A200" t="s">
        <v>195</v>
      </c>
      <c r="B200" t="s">
        <v>195</v>
      </c>
      <c r="C200" t="str">
        <f t="shared" si="3"/>
        <v>R</v>
      </c>
    </row>
    <row r="201" spans="1:3" x14ac:dyDescent="0.2">
      <c r="A201" t="s">
        <v>195</v>
      </c>
      <c r="B201" t="s">
        <v>195</v>
      </c>
      <c r="C201" t="str">
        <f t="shared" si="3"/>
        <v>R</v>
      </c>
    </row>
    <row r="202" spans="1:3" x14ac:dyDescent="0.2">
      <c r="A202" t="s">
        <v>195</v>
      </c>
      <c r="B202" t="s">
        <v>195</v>
      </c>
      <c r="C202" t="str">
        <f t="shared" si="3"/>
        <v>R</v>
      </c>
    </row>
    <row r="203" spans="1:3" x14ac:dyDescent="0.2">
      <c r="A203" t="s">
        <v>195</v>
      </c>
      <c r="B203" t="s">
        <v>195</v>
      </c>
      <c r="C203" t="str">
        <f t="shared" si="3"/>
        <v>R</v>
      </c>
    </row>
    <row r="204" spans="1:3" x14ac:dyDescent="0.2">
      <c r="A204" t="s">
        <v>195</v>
      </c>
      <c r="B204" t="s">
        <v>195</v>
      </c>
      <c r="C204" t="str">
        <f t="shared" si="3"/>
        <v>R</v>
      </c>
    </row>
    <row r="205" spans="1:3" x14ac:dyDescent="0.2">
      <c r="A205" t="s">
        <v>195</v>
      </c>
      <c r="B205" t="s">
        <v>195</v>
      </c>
      <c r="C205" t="str">
        <f t="shared" si="3"/>
        <v>R</v>
      </c>
    </row>
    <row r="206" spans="1:3" x14ac:dyDescent="0.2">
      <c r="A206" t="s">
        <v>195</v>
      </c>
      <c r="B206" t="s">
        <v>195</v>
      </c>
      <c r="C206" t="str">
        <f t="shared" si="3"/>
        <v>R</v>
      </c>
    </row>
    <row r="207" spans="1:3" x14ac:dyDescent="0.2">
      <c r="A207" t="s">
        <v>195</v>
      </c>
      <c r="B207" t="s">
        <v>195</v>
      </c>
      <c r="C207" t="str">
        <f t="shared" si="3"/>
        <v>R</v>
      </c>
    </row>
    <row r="208" spans="1:3" x14ac:dyDescent="0.2">
      <c r="A208" t="s">
        <v>195</v>
      </c>
      <c r="B208" t="s">
        <v>195</v>
      </c>
      <c r="C208" t="str">
        <f t="shared" si="3"/>
        <v>R</v>
      </c>
    </row>
    <row r="209" spans="1:3" x14ac:dyDescent="0.2">
      <c r="A209" t="s">
        <v>195</v>
      </c>
      <c r="B209" t="s">
        <v>195</v>
      </c>
      <c r="C209" t="str">
        <f t="shared" si="3"/>
        <v>R</v>
      </c>
    </row>
    <row r="210" spans="1:3" x14ac:dyDescent="0.2">
      <c r="A210" t="s">
        <v>195</v>
      </c>
      <c r="B210" t="s">
        <v>195</v>
      </c>
      <c r="C210" t="str">
        <f t="shared" si="3"/>
        <v>R</v>
      </c>
    </row>
    <row r="211" spans="1:3" x14ac:dyDescent="0.2">
      <c r="A211" t="s">
        <v>195</v>
      </c>
      <c r="B211" t="s">
        <v>195</v>
      </c>
      <c r="C211" t="str">
        <f t="shared" si="3"/>
        <v>R</v>
      </c>
    </row>
    <row r="212" spans="1:3" x14ac:dyDescent="0.2">
      <c r="A212" t="s">
        <v>195</v>
      </c>
      <c r="B212" t="s">
        <v>195</v>
      </c>
      <c r="C212" t="str">
        <f t="shared" si="3"/>
        <v>R</v>
      </c>
    </row>
    <row r="213" spans="1:3" x14ac:dyDescent="0.2">
      <c r="A213" t="s">
        <v>195</v>
      </c>
      <c r="B213" t="s">
        <v>195</v>
      </c>
      <c r="C213" t="str">
        <f t="shared" si="3"/>
        <v>R</v>
      </c>
    </row>
    <row r="214" spans="1:3" x14ac:dyDescent="0.2">
      <c r="A214" t="s">
        <v>195</v>
      </c>
      <c r="B214" t="s">
        <v>195</v>
      </c>
      <c r="C214" t="str">
        <f t="shared" si="3"/>
        <v>R</v>
      </c>
    </row>
    <row r="215" spans="1:3" x14ac:dyDescent="0.2">
      <c r="A215" t="s">
        <v>195</v>
      </c>
      <c r="B215" t="s">
        <v>195</v>
      </c>
      <c r="C215" t="str">
        <f t="shared" si="3"/>
        <v>R</v>
      </c>
    </row>
    <row r="216" spans="1:3" x14ac:dyDescent="0.2">
      <c r="A216" t="s">
        <v>195</v>
      </c>
      <c r="B216" t="s">
        <v>195</v>
      </c>
      <c r="C216" t="str">
        <f t="shared" si="3"/>
        <v>R</v>
      </c>
    </row>
    <row r="217" spans="1:3" x14ac:dyDescent="0.2">
      <c r="A217" t="s">
        <v>195</v>
      </c>
      <c r="B217" t="s">
        <v>195</v>
      </c>
      <c r="C217" t="str">
        <f t="shared" si="3"/>
        <v>R</v>
      </c>
    </row>
    <row r="218" spans="1:3" x14ac:dyDescent="0.2">
      <c r="A218" t="s">
        <v>195</v>
      </c>
      <c r="B218" t="s">
        <v>195</v>
      </c>
      <c r="C218" t="str">
        <f t="shared" si="3"/>
        <v>R</v>
      </c>
    </row>
    <row r="219" spans="1:3" x14ac:dyDescent="0.2">
      <c r="A219" t="s">
        <v>195</v>
      </c>
      <c r="B219" t="s">
        <v>195</v>
      </c>
      <c r="C219" t="str">
        <f t="shared" si="3"/>
        <v>R</v>
      </c>
    </row>
    <row r="220" spans="1:3" x14ac:dyDescent="0.2">
      <c r="A220" t="s">
        <v>195</v>
      </c>
      <c r="B220" t="s">
        <v>195</v>
      </c>
      <c r="C220" t="str">
        <f t="shared" si="3"/>
        <v>R</v>
      </c>
    </row>
    <row r="221" spans="1:3" x14ac:dyDescent="0.2">
      <c r="A221" t="s">
        <v>195</v>
      </c>
      <c r="B221" t="s">
        <v>195</v>
      </c>
      <c r="C221" t="str">
        <f t="shared" si="3"/>
        <v>R</v>
      </c>
    </row>
    <row r="222" spans="1:3" x14ac:dyDescent="0.2">
      <c r="A222" t="s">
        <v>195</v>
      </c>
      <c r="B222" t="s">
        <v>195</v>
      </c>
      <c r="C222" t="str">
        <f t="shared" si="3"/>
        <v>R</v>
      </c>
    </row>
    <row r="223" spans="1:3" x14ac:dyDescent="0.2">
      <c r="A223" t="s">
        <v>195</v>
      </c>
      <c r="B223" t="s">
        <v>195</v>
      </c>
      <c r="C223" t="str">
        <f t="shared" si="3"/>
        <v>R</v>
      </c>
    </row>
    <row r="224" spans="1:3" x14ac:dyDescent="0.2">
      <c r="A224" t="s">
        <v>195</v>
      </c>
      <c r="B224" t="s">
        <v>195</v>
      </c>
      <c r="C224" t="str">
        <f t="shared" si="3"/>
        <v>R</v>
      </c>
    </row>
    <row r="225" spans="1:3" x14ac:dyDescent="0.2">
      <c r="A225" t="s">
        <v>195</v>
      </c>
      <c r="B225" t="s">
        <v>195</v>
      </c>
      <c r="C225" t="str">
        <f t="shared" si="3"/>
        <v>R</v>
      </c>
    </row>
    <row r="226" spans="1:3" x14ac:dyDescent="0.2">
      <c r="A226" t="s">
        <v>195</v>
      </c>
      <c r="B226" t="s">
        <v>195</v>
      </c>
      <c r="C226" t="str">
        <f t="shared" si="3"/>
        <v>R</v>
      </c>
    </row>
    <row r="227" spans="1:3" x14ac:dyDescent="0.2">
      <c r="A227" t="s">
        <v>195</v>
      </c>
      <c r="B227" t="s">
        <v>195</v>
      </c>
      <c r="C227" t="str">
        <f t="shared" si="3"/>
        <v>R</v>
      </c>
    </row>
    <row r="228" spans="1:3" x14ac:dyDescent="0.2">
      <c r="A228" t="s">
        <v>195</v>
      </c>
      <c r="B228" t="s">
        <v>195</v>
      </c>
      <c r="C228" t="str">
        <f t="shared" si="3"/>
        <v>R</v>
      </c>
    </row>
    <row r="229" spans="1:3" x14ac:dyDescent="0.2">
      <c r="A229" t="s">
        <v>195</v>
      </c>
      <c r="B229" t="s">
        <v>195</v>
      </c>
      <c r="C229" t="str">
        <f t="shared" si="3"/>
        <v>R</v>
      </c>
    </row>
    <row r="230" spans="1:3" x14ac:dyDescent="0.2">
      <c r="A230" t="s">
        <v>195</v>
      </c>
      <c r="B230" t="s">
        <v>195</v>
      </c>
      <c r="C230" t="str">
        <f t="shared" si="3"/>
        <v>R</v>
      </c>
    </row>
    <row r="231" spans="1:3" x14ac:dyDescent="0.2">
      <c r="A231" t="s">
        <v>195</v>
      </c>
      <c r="B231" t="s">
        <v>195</v>
      </c>
      <c r="C231" t="str">
        <f t="shared" si="3"/>
        <v>R</v>
      </c>
    </row>
    <row r="232" spans="1:3" x14ac:dyDescent="0.2">
      <c r="A232" t="s">
        <v>195</v>
      </c>
      <c r="B232" t="s">
        <v>195</v>
      </c>
      <c r="C232" t="str">
        <f t="shared" si="3"/>
        <v>R</v>
      </c>
    </row>
    <row r="233" spans="1:3" x14ac:dyDescent="0.2">
      <c r="A233" t="s">
        <v>195</v>
      </c>
      <c r="B233" t="s">
        <v>195</v>
      </c>
      <c r="C233" t="str">
        <f t="shared" si="3"/>
        <v>R</v>
      </c>
    </row>
    <row r="234" spans="1:3" x14ac:dyDescent="0.2">
      <c r="A234" t="s">
        <v>195</v>
      </c>
      <c r="B234" t="s">
        <v>195</v>
      </c>
      <c r="C234" t="str">
        <f t="shared" si="3"/>
        <v>R</v>
      </c>
    </row>
    <row r="235" spans="1:3" x14ac:dyDescent="0.2">
      <c r="A235" t="s">
        <v>195</v>
      </c>
      <c r="B235" t="s">
        <v>195</v>
      </c>
      <c r="C235" t="str">
        <f t="shared" si="3"/>
        <v>R</v>
      </c>
    </row>
    <row r="236" spans="1:3" x14ac:dyDescent="0.2">
      <c r="A236" t="s">
        <v>195</v>
      </c>
      <c r="B236" t="s">
        <v>195</v>
      </c>
      <c r="C236" t="str">
        <f t="shared" si="3"/>
        <v>R</v>
      </c>
    </row>
    <row r="237" spans="1:3" x14ac:dyDescent="0.2">
      <c r="A237" t="s">
        <v>195</v>
      </c>
      <c r="B237" t="s">
        <v>195</v>
      </c>
      <c r="C237" t="str">
        <f t="shared" si="3"/>
        <v>R</v>
      </c>
    </row>
    <row r="238" spans="1:3" x14ac:dyDescent="0.2">
      <c r="A238" t="s">
        <v>195</v>
      </c>
      <c r="B238" t="s">
        <v>195</v>
      </c>
      <c r="C238" t="str">
        <f t="shared" si="3"/>
        <v>R</v>
      </c>
    </row>
    <row r="239" spans="1:3" x14ac:dyDescent="0.2">
      <c r="A239" t="s">
        <v>195</v>
      </c>
      <c r="B239" t="s">
        <v>195</v>
      </c>
      <c r="C239" t="str">
        <f t="shared" si="3"/>
        <v>R</v>
      </c>
    </row>
    <row r="240" spans="1:3" x14ac:dyDescent="0.2">
      <c r="A240" t="s">
        <v>195</v>
      </c>
      <c r="B240" t="s">
        <v>195</v>
      </c>
      <c r="C240" t="str">
        <f t="shared" si="3"/>
        <v>R</v>
      </c>
    </row>
    <row r="241" spans="1:3" x14ac:dyDescent="0.2">
      <c r="A241" t="s">
        <v>195</v>
      </c>
      <c r="B241" t="s">
        <v>195</v>
      </c>
      <c r="C241" t="str">
        <f t="shared" si="3"/>
        <v>R</v>
      </c>
    </row>
    <row r="242" spans="1:3" x14ac:dyDescent="0.2">
      <c r="A242" t="s">
        <v>195</v>
      </c>
      <c r="B242" t="s">
        <v>195</v>
      </c>
      <c r="C242" t="str">
        <f t="shared" si="3"/>
        <v>R</v>
      </c>
    </row>
    <row r="243" spans="1:3" x14ac:dyDescent="0.2">
      <c r="A243" t="s">
        <v>195</v>
      </c>
      <c r="B243" t="s">
        <v>195</v>
      </c>
      <c r="C243" t="str">
        <f t="shared" si="3"/>
        <v>R</v>
      </c>
    </row>
    <row r="244" spans="1:3" x14ac:dyDescent="0.2">
      <c r="A244" t="s">
        <v>195</v>
      </c>
      <c r="B244" t="s">
        <v>195</v>
      </c>
      <c r="C244" t="str">
        <f t="shared" si="3"/>
        <v>R</v>
      </c>
    </row>
    <row r="245" spans="1:3" x14ac:dyDescent="0.2">
      <c r="A245" t="s">
        <v>195</v>
      </c>
      <c r="B245" t="s">
        <v>195</v>
      </c>
      <c r="C245" t="str">
        <f t="shared" si="3"/>
        <v>R</v>
      </c>
    </row>
    <row r="246" spans="1:3" x14ac:dyDescent="0.2">
      <c r="A246" t="s">
        <v>195</v>
      </c>
      <c r="B246" t="s">
        <v>195</v>
      </c>
      <c r="C246" t="str">
        <f t="shared" si="3"/>
        <v>R</v>
      </c>
    </row>
    <row r="247" spans="1:3" x14ac:dyDescent="0.2">
      <c r="A247" t="s">
        <v>195</v>
      </c>
      <c r="B247" t="s">
        <v>195</v>
      </c>
      <c r="C247" t="str">
        <f t="shared" si="3"/>
        <v>R</v>
      </c>
    </row>
    <row r="248" spans="1:3" x14ac:dyDescent="0.2">
      <c r="A248" t="s">
        <v>195</v>
      </c>
      <c r="B248" t="s">
        <v>195</v>
      </c>
      <c r="C248" t="str">
        <f t="shared" si="3"/>
        <v>R</v>
      </c>
    </row>
    <row r="249" spans="1:3" x14ac:dyDescent="0.2">
      <c r="A249" t="s">
        <v>195</v>
      </c>
      <c r="B249" t="s">
        <v>195</v>
      </c>
      <c r="C249" t="str">
        <f t="shared" si="3"/>
        <v>R</v>
      </c>
    </row>
    <row r="250" spans="1:3" x14ac:dyDescent="0.2">
      <c r="A250" t="s">
        <v>195</v>
      </c>
      <c r="B250" t="s">
        <v>195</v>
      </c>
      <c r="C250" t="str">
        <f t="shared" si="3"/>
        <v>R</v>
      </c>
    </row>
    <row r="251" spans="1:3" x14ac:dyDescent="0.2">
      <c r="A251" t="s">
        <v>195</v>
      </c>
      <c r="B251" t="s">
        <v>195</v>
      </c>
      <c r="C251" t="str">
        <f t="shared" si="3"/>
        <v>R</v>
      </c>
    </row>
    <row r="252" spans="1:3" x14ac:dyDescent="0.2">
      <c r="A252" t="s">
        <v>195</v>
      </c>
      <c r="B252" t="s">
        <v>195</v>
      </c>
      <c r="C252" t="str">
        <f t="shared" si="3"/>
        <v>R</v>
      </c>
    </row>
    <row r="253" spans="1:3" x14ac:dyDescent="0.2">
      <c r="A253" t="s">
        <v>195</v>
      </c>
      <c r="B253" t="s">
        <v>195</v>
      </c>
      <c r="C253" t="str">
        <f t="shared" si="3"/>
        <v>R</v>
      </c>
    </row>
    <row r="254" spans="1:3" x14ac:dyDescent="0.2">
      <c r="A254" t="s">
        <v>195</v>
      </c>
      <c r="B254" t="s">
        <v>195</v>
      </c>
      <c r="C254" t="str">
        <f t="shared" si="3"/>
        <v>R</v>
      </c>
    </row>
    <row r="255" spans="1:3" x14ac:dyDescent="0.2">
      <c r="A255" t="s">
        <v>195</v>
      </c>
      <c r="B255" t="s">
        <v>195</v>
      </c>
      <c r="C255" t="str">
        <f t="shared" si="3"/>
        <v>R</v>
      </c>
    </row>
    <row r="256" spans="1:3" x14ac:dyDescent="0.2">
      <c r="A256" t="s">
        <v>195</v>
      </c>
      <c r="B256" t="s">
        <v>195</v>
      </c>
      <c r="C256" t="str">
        <f t="shared" si="3"/>
        <v>R</v>
      </c>
    </row>
    <row r="257" spans="1:3" x14ac:dyDescent="0.2">
      <c r="A257" t="s">
        <v>195</v>
      </c>
      <c r="B257" t="s">
        <v>195</v>
      </c>
      <c r="C257" t="str">
        <f t="shared" si="3"/>
        <v>R</v>
      </c>
    </row>
    <row r="258" spans="1:3" x14ac:dyDescent="0.2">
      <c r="A258" t="s">
        <v>195</v>
      </c>
      <c r="B258" t="s">
        <v>195</v>
      </c>
      <c r="C258" t="str">
        <f t="shared" si="3"/>
        <v>R</v>
      </c>
    </row>
    <row r="259" spans="1:3" x14ac:dyDescent="0.2">
      <c r="A259" t="s">
        <v>195</v>
      </c>
      <c r="B259" t="s">
        <v>195</v>
      </c>
      <c r="C259" t="str">
        <f t="shared" ref="C259:C300" si="4">"R"&amp;LEFT(A259,3)&amp;RIGHT(A259,2)</f>
        <v>R</v>
      </c>
    </row>
    <row r="260" spans="1:3" x14ac:dyDescent="0.2">
      <c r="A260" t="s">
        <v>195</v>
      </c>
      <c r="B260" t="s">
        <v>195</v>
      </c>
      <c r="C260" t="str">
        <f t="shared" si="4"/>
        <v>R</v>
      </c>
    </row>
    <row r="261" spans="1:3" x14ac:dyDescent="0.2">
      <c r="A261" t="s">
        <v>195</v>
      </c>
      <c r="B261" t="s">
        <v>195</v>
      </c>
      <c r="C261" t="str">
        <f t="shared" si="4"/>
        <v>R</v>
      </c>
    </row>
    <row r="262" spans="1:3" x14ac:dyDescent="0.2">
      <c r="A262" t="s">
        <v>195</v>
      </c>
      <c r="B262" t="s">
        <v>195</v>
      </c>
      <c r="C262" t="str">
        <f t="shared" si="4"/>
        <v>R</v>
      </c>
    </row>
    <row r="263" spans="1:3" x14ac:dyDescent="0.2">
      <c r="A263" t="s">
        <v>195</v>
      </c>
      <c r="B263" t="s">
        <v>195</v>
      </c>
      <c r="C263" t="str">
        <f t="shared" si="4"/>
        <v>R</v>
      </c>
    </row>
    <row r="264" spans="1:3" x14ac:dyDescent="0.2">
      <c r="A264" t="s">
        <v>195</v>
      </c>
      <c r="B264" t="s">
        <v>195</v>
      </c>
      <c r="C264" t="str">
        <f t="shared" si="4"/>
        <v>R</v>
      </c>
    </row>
    <row r="265" spans="1:3" x14ac:dyDescent="0.2">
      <c r="A265" t="s">
        <v>195</v>
      </c>
      <c r="B265" t="s">
        <v>195</v>
      </c>
      <c r="C265" t="str">
        <f t="shared" si="4"/>
        <v>R</v>
      </c>
    </row>
    <row r="266" spans="1:3" x14ac:dyDescent="0.2">
      <c r="A266" t="s">
        <v>195</v>
      </c>
      <c r="B266" t="s">
        <v>195</v>
      </c>
      <c r="C266" t="str">
        <f t="shared" si="4"/>
        <v>R</v>
      </c>
    </row>
    <row r="267" spans="1:3" x14ac:dyDescent="0.2">
      <c r="A267" t="s">
        <v>195</v>
      </c>
      <c r="B267" t="s">
        <v>195</v>
      </c>
      <c r="C267" t="str">
        <f t="shared" si="4"/>
        <v>R</v>
      </c>
    </row>
    <row r="268" spans="1:3" x14ac:dyDescent="0.2">
      <c r="A268" t="s">
        <v>195</v>
      </c>
      <c r="B268" t="s">
        <v>195</v>
      </c>
      <c r="C268" t="str">
        <f t="shared" si="4"/>
        <v>R</v>
      </c>
    </row>
    <row r="269" spans="1:3" x14ac:dyDescent="0.2">
      <c r="A269" t="s">
        <v>195</v>
      </c>
      <c r="B269" t="s">
        <v>195</v>
      </c>
      <c r="C269" t="str">
        <f t="shared" si="4"/>
        <v>R</v>
      </c>
    </row>
    <row r="270" spans="1:3" x14ac:dyDescent="0.2">
      <c r="A270" t="s">
        <v>195</v>
      </c>
      <c r="B270" t="s">
        <v>195</v>
      </c>
      <c r="C270" t="str">
        <f t="shared" si="4"/>
        <v>R</v>
      </c>
    </row>
    <row r="271" spans="1:3" x14ac:dyDescent="0.2">
      <c r="A271" t="s">
        <v>195</v>
      </c>
      <c r="B271" t="s">
        <v>195</v>
      </c>
      <c r="C271" t="str">
        <f t="shared" si="4"/>
        <v>R</v>
      </c>
    </row>
    <row r="272" spans="1:3" x14ac:dyDescent="0.2">
      <c r="A272" t="s">
        <v>195</v>
      </c>
      <c r="B272" t="s">
        <v>195</v>
      </c>
      <c r="C272" t="str">
        <f t="shared" si="4"/>
        <v>R</v>
      </c>
    </row>
    <row r="273" spans="1:3" x14ac:dyDescent="0.2">
      <c r="A273" t="s">
        <v>195</v>
      </c>
      <c r="B273" t="s">
        <v>195</v>
      </c>
      <c r="C273" t="str">
        <f t="shared" si="4"/>
        <v>R</v>
      </c>
    </row>
    <row r="274" spans="1:3" x14ac:dyDescent="0.2">
      <c r="A274" t="s">
        <v>195</v>
      </c>
      <c r="B274" t="s">
        <v>195</v>
      </c>
      <c r="C274" t="str">
        <f t="shared" si="4"/>
        <v>R</v>
      </c>
    </row>
    <row r="275" spans="1:3" x14ac:dyDescent="0.2">
      <c r="A275" t="s">
        <v>195</v>
      </c>
      <c r="B275" t="s">
        <v>195</v>
      </c>
      <c r="C275" t="str">
        <f t="shared" si="4"/>
        <v>R</v>
      </c>
    </row>
    <row r="276" spans="1:3" x14ac:dyDescent="0.2">
      <c r="A276" t="s">
        <v>195</v>
      </c>
      <c r="B276" t="s">
        <v>195</v>
      </c>
      <c r="C276" t="str">
        <f t="shared" si="4"/>
        <v>R</v>
      </c>
    </row>
    <row r="277" spans="1:3" x14ac:dyDescent="0.2">
      <c r="A277" t="s">
        <v>195</v>
      </c>
      <c r="B277" t="s">
        <v>195</v>
      </c>
      <c r="C277" t="str">
        <f t="shared" si="4"/>
        <v>R</v>
      </c>
    </row>
    <row r="278" spans="1:3" x14ac:dyDescent="0.2">
      <c r="A278" t="s">
        <v>195</v>
      </c>
      <c r="B278" t="s">
        <v>195</v>
      </c>
      <c r="C278" t="str">
        <f t="shared" si="4"/>
        <v>R</v>
      </c>
    </row>
    <row r="279" spans="1:3" x14ac:dyDescent="0.2">
      <c r="A279" t="s">
        <v>195</v>
      </c>
      <c r="B279" t="s">
        <v>195</v>
      </c>
      <c r="C279" t="str">
        <f t="shared" si="4"/>
        <v>R</v>
      </c>
    </row>
    <row r="280" spans="1:3" x14ac:dyDescent="0.2">
      <c r="A280" t="s">
        <v>195</v>
      </c>
      <c r="B280" t="s">
        <v>195</v>
      </c>
      <c r="C280" t="str">
        <f t="shared" si="4"/>
        <v>R</v>
      </c>
    </row>
    <row r="281" spans="1:3" x14ac:dyDescent="0.2">
      <c r="A281" t="s">
        <v>195</v>
      </c>
      <c r="B281" t="s">
        <v>195</v>
      </c>
      <c r="C281" t="str">
        <f t="shared" si="4"/>
        <v>R</v>
      </c>
    </row>
    <row r="282" spans="1:3" x14ac:dyDescent="0.2">
      <c r="A282" t="s">
        <v>195</v>
      </c>
      <c r="B282" t="s">
        <v>195</v>
      </c>
      <c r="C282" t="str">
        <f t="shared" si="4"/>
        <v>R</v>
      </c>
    </row>
    <row r="283" spans="1:3" x14ac:dyDescent="0.2">
      <c r="A283" t="s">
        <v>195</v>
      </c>
      <c r="B283" t="s">
        <v>195</v>
      </c>
      <c r="C283" t="str">
        <f t="shared" si="4"/>
        <v>R</v>
      </c>
    </row>
    <row r="284" spans="1:3" x14ac:dyDescent="0.2">
      <c r="A284" t="s">
        <v>195</v>
      </c>
      <c r="B284" t="s">
        <v>195</v>
      </c>
      <c r="C284" t="str">
        <f t="shared" si="4"/>
        <v>R</v>
      </c>
    </row>
    <row r="285" spans="1:3" x14ac:dyDescent="0.2">
      <c r="A285" t="s">
        <v>195</v>
      </c>
      <c r="B285" t="s">
        <v>195</v>
      </c>
      <c r="C285" t="str">
        <f t="shared" si="4"/>
        <v>R</v>
      </c>
    </row>
    <row r="286" spans="1:3" x14ac:dyDescent="0.2">
      <c r="A286" t="s">
        <v>195</v>
      </c>
      <c r="B286" t="s">
        <v>195</v>
      </c>
      <c r="C286" t="str">
        <f t="shared" si="4"/>
        <v>R</v>
      </c>
    </row>
    <row r="287" spans="1:3" x14ac:dyDescent="0.2">
      <c r="A287" t="s">
        <v>195</v>
      </c>
      <c r="B287" t="s">
        <v>195</v>
      </c>
      <c r="C287" t="str">
        <f t="shared" si="4"/>
        <v>R</v>
      </c>
    </row>
    <row r="288" spans="1:3" x14ac:dyDescent="0.2">
      <c r="A288" t="s">
        <v>195</v>
      </c>
      <c r="B288" t="s">
        <v>195</v>
      </c>
      <c r="C288" t="str">
        <f t="shared" si="4"/>
        <v>R</v>
      </c>
    </row>
    <row r="289" spans="1:3" x14ac:dyDescent="0.2">
      <c r="A289" t="s">
        <v>195</v>
      </c>
      <c r="B289" t="s">
        <v>195</v>
      </c>
      <c r="C289" t="str">
        <f t="shared" si="4"/>
        <v>R</v>
      </c>
    </row>
    <row r="290" spans="1:3" x14ac:dyDescent="0.2">
      <c r="A290" t="s">
        <v>195</v>
      </c>
      <c r="B290" t="s">
        <v>195</v>
      </c>
      <c r="C290" t="str">
        <f t="shared" si="4"/>
        <v>R</v>
      </c>
    </row>
    <row r="291" spans="1:3" x14ac:dyDescent="0.2">
      <c r="A291" t="s">
        <v>195</v>
      </c>
      <c r="B291" t="s">
        <v>195</v>
      </c>
      <c r="C291" t="str">
        <f t="shared" si="4"/>
        <v>R</v>
      </c>
    </row>
    <row r="292" spans="1:3" x14ac:dyDescent="0.2">
      <c r="A292" t="s">
        <v>195</v>
      </c>
      <c r="B292" t="s">
        <v>195</v>
      </c>
      <c r="C292" t="str">
        <f t="shared" si="4"/>
        <v>R</v>
      </c>
    </row>
    <row r="293" spans="1:3" x14ac:dyDescent="0.2">
      <c r="A293" t="s">
        <v>195</v>
      </c>
      <c r="B293" t="s">
        <v>195</v>
      </c>
      <c r="C293" t="str">
        <f t="shared" si="4"/>
        <v>R</v>
      </c>
    </row>
    <row r="294" spans="1:3" x14ac:dyDescent="0.2">
      <c r="A294" t="s">
        <v>195</v>
      </c>
      <c r="B294" t="s">
        <v>195</v>
      </c>
      <c r="C294" t="str">
        <f t="shared" si="4"/>
        <v>R</v>
      </c>
    </row>
    <row r="295" spans="1:3" x14ac:dyDescent="0.2">
      <c r="A295" t="s">
        <v>195</v>
      </c>
      <c r="B295" t="s">
        <v>195</v>
      </c>
      <c r="C295" t="str">
        <f t="shared" si="4"/>
        <v>R</v>
      </c>
    </row>
    <row r="296" spans="1:3" x14ac:dyDescent="0.2">
      <c r="A296" t="s">
        <v>195</v>
      </c>
      <c r="B296" t="s">
        <v>195</v>
      </c>
      <c r="C296" t="str">
        <f t="shared" si="4"/>
        <v>R</v>
      </c>
    </row>
    <row r="297" spans="1:3" x14ac:dyDescent="0.2">
      <c r="A297" t="s">
        <v>195</v>
      </c>
      <c r="B297" t="s">
        <v>195</v>
      </c>
      <c r="C297" t="str">
        <f t="shared" si="4"/>
        <v>R</v>
      </c>
    </row>
    <row r="298" spans="1:3" x14ac:dyDescent="0.2">
      <c r="A298" t="s">
        <v>195</v>
      </c>
      <c r="B298" t="s">
        <v>195</v>
      </c>
      <c r="C298" t="str">
        <f t="shared" si="4"/>
        <v>R</v>
      </c>
    </row>
    <row r="299" spans="1:3" x14ac:dyDescent="0.2">
      <c r="A299" t="s">
        <v>195</v>
      </c>
      <c r="B299" t="s">
        <v>195</v>
      </c>
      <c r="C299" t="str">
        <f t="shared" si="4"/>
        <v>R</v>
      </c>
    </row>
    <row r="300" spans="1:3" x14ac:dyDescent="0.2">
      <c r="A300" t="s">
        <v>195</v>
      </c>
      <c r="B300" t="s">
        <v>195</v>
      </c>
      <c r="C300" t="str">
        <f t="shared" si="4"/>
        <v>R</v>
      </c>
    </row>
    <row r="301" spans="1:3" x14ac:dyDescent="0.2">
      <c r="A301" t="s">
        <v>195</v>
      </c>
      <c r="B301" t="s">
        <v>195</v>
      </c>
    </row>
    <row r="302" spans="1:3" x14ac:dyDescent="0.2">
      <c r="A302" t="s">
        <v>195</v>
      </c>
      <c r="B302" t="s">
        <v>195</v>
      </c>
    </row>
    <row r="303" spans="1:3" x14ac:dyDescent="0.2">
      <c r="A303" t="s">
        <v>195</v>
      </c>
      <c r="B303" t="s">
        <v>195</v>
      </c>
    </row>
    <row r="304" spans="1:3" x14ac:dyDescent="0.2">
      <c r="A304" t="s">
        <v>195</v>
      </c>
      <c r="B304" t="s">
        <v>195</v>
      </c>
    </row>
    <row r="305" spans="1:2" x14ac:dyDescent="0.2">
      <c r="A305" t="s">
        <v>195</v>
      </c>
      <c r="B305" t="s">
        <v>195</v>
      </c>
    </row>
    <row r="306" spans="1:2" x14ac:dyDescent="0.2">
      <c r="A306" t="s">
        <v>195</v>
      </c>
      <c r="B306" t="s">
        <v>195</v>
      </c>
    </row>
    <row r="307" spans="1:2" x14ac:dyDescent="0.2">
      <c r="A307" t="s">
        <v>195</v>
      </c>
      <c r="B307" t="s">
        <v>195</v>
      </c>
    </row>
    <row r="308" spans="1:2" x14ac:dyDescent="0.2">
      <c r="A308" t="s">
        <v>195</v>
      </c>
      <c r="B308" t="s">
        <v>195</v>
      </c>
    </row>
    <row r="309" spans="1:2" x14ac:dyDescent="0.2">
      <c r="A309" t="s">
        <v>195</v>
      </c>
      <c r="B309" t="s">
        <v>195</v>
      </c>
    </row>
    <row r="310" spans="1:2" x14ac:dyDescent="0.2">
      <c r="A310" t="s">
        <v>195</v>
      </c>
      <c r="B310" t="s">
        <v>195</v>
      </c>
    </row>
    <row r="311" spans="1:2" x14ac:dyDescent="0.2">
      <c r="A311" t="s">
        <v>195</v>
      </c>
      <c r="B311" t="s">
        <v>195</v>
      </c>
    </row>
    <row r="312" spans="1:2" x14ac:dyDescent="0.2">
      <c r="A312" t="s">
        <v>195</v>
      </c>
      <c r="B312" t="s">
        <v>195</v>
      </c>
    </row>
    <row r="313" spans="1:2" x14ac:dyDescent="0.2">
      <c r="A313" t="s">
        <v>195</v>
      </c>
      <c r="B313" t="s">
        <v>195</v>
      </c>
    </row>
    <row r="314" spans="1:2" x14ac:dyDescent="0.2">
      <c r="A314" t="s">
        <v>195</v>
      </c>
      <c r="B314" t="s">
        <v>195</v>
      </c>
    </row>
    <row r="315" spans="1:2" x14ac:dyDescent="0.2">
      <c r="A315" t="s">
        <v>195</v>
      </c>
      <c r="B315" t="s">
        <v>195</v>
      </c>
    </row>
    <row r="316" spans="1:2" x14ac:dyDescent="0.2">
      <c r="A316" t="s">
        <v>195</v>
      </c>
      <c r="B316" t="s">
        <v>195</v>
      </c>
    </row>
    <row r="317" spans="1:2" x14ac:dyDescent="0.2">
      <c r="A317" t="s">
        <v>195</v>
      </c>
      <c r="B317" t="s">
        <v>195</v>
      </c>
    </row>
    <row r="318" spans="1:2" x14ac:dyDescent="0.2">
      <c r="A318" t="s">
        <v>195</v>
      </c>
      <c r="B318" t="s">
        <v>195</v>
      </c>
    </row>
    <row r="319" spans="1:2" x14ac:dyDescent="0.2">
      <c r="A319" t="s">
        <v>195</v>
      </c>
      <c r="B319" t="s">
        <v>195</v>
      </c>
    </row>
    <row r="320" spans="1:2" x14ac:dyDescent="0.2">
      <c r="A320" t="s">
        <v>195</v>
      </c>
      <c r="B320" t="s">
        <v>195</v>
      </c>
    </row>
    <row r="321" spans="1:2" x14ac:dyDescent="0.2">
      <c r="A321" t="s">
        <v>195</v>
      </c>
      <c r="B321" t="s">
        <v>195</v>
      </c>
    </row>
    <row r="322" spans="1:2" x14ac:dyDescent="0.2">
      <c r="A322" t="s">
        <v>195</v>
      </c>
      <c r="B322" t="s">
        <v>195</v>
      </c>
    </row>
    <row r="323" spans="1:2" x14ac:dyDescent="0.2">
      <c r="A323" t="s">
        <v>195</v>
      </c>
      <c r="B323" t="s">
        <v>195</v>
      </c>
    </row>
    <row r="324" spans="1:2" x14ac:dyDescent="0.2">
      <c r="A324" t="s">
        <v>195</v>
      </c>
      <c r="B324" t="s">
        <v>195</v>
      </c>
    </row>
    <row r="325" spans="1:2" x14ac:dyDescent="0.2">
      <c r="A325" t="s">
        <v>195</v>
      </c>
      <c r="B325" t="s">
        <v>195</v>
      </c>
    </row>
    <row r="326" spans="1:2" x14ac:dyDescent="0.2">
      <c r="A326" t="s">
        <v>195</v>
      </c>
      <c r="B326" t="s">
        <v>195</v>
      </c>
    </row>
    <row r="327" spans="1:2" x14ac:dyDescent="0.2">
      <c r="A327" t="s">
        <v>195</v>
      </c>
      <c r="B327" t="s">
        <v>195</v>
      </c>
    </row>
    <row r="328" spans="1:2" x14ac:dyDescent="0.2">
      <c r="A328" t="s">
        <v>195</v>
      </c>
      <c r="B328" t="s">
        <v>195</v>
      </c>
    </row>
    <row r="329" spans="1:2" x14ac:dyDescent="0.2">
      <c r="A329" t="s">
        <v>195</v>
      </c>
      <c r="B329" t="s">
        <v>195</v>
      </c>
    </row>
    <row r="330" spans="1:2" x14ac:dyDescent="0.2">
      <c r="A330" t="s">
        <v>195</v>
      </c>
      <c r="B330" t="s">
        <v>195</v>
      </c>
    </row>
    <row r="331" spans="1:2" x14ac:dyDescent="0.2">
      <c r="A331" t="s">
        <v>195</v>
      </c>
      <c r="B331" t="s">
        <v>195</v>
      </c>
    </row>
    <row r="332" spans="1:2" x14ac:dyDescent="0.2">
      <c r="A332" t="s">
        <v>195</v>
      </c>
      <c r="B332" t="s">
        <v>195</v>
      </c>
    </row>
    <row r="333" spans="1:2" x14ac:dyDescent="0.2">
      <c r="A333" t="s">
        <v>195</v>
      </c>
      <c r="B333" t="s">
        <v>195</v>
      </c>
    </row>
    <row r="334" spans="1:2" x14ac:dyDescent="0.2">
      <c r="A334" t="s">
        <v>195</v>
      </c>
      <c r="B334" t="s">
        <v>195</v>
      </c>
    </row>
    <row r="335" spans="1:2" x14ac:dyDescent="0.2">
      <c r="A335" t="s">
        <v>195</v>
      </c>
      <c r="B335" t="s">
        <v>195</v>
      </c>
    </row>
    <row r="336" spans="1:2" x14ac:dyDescent="0.2">
      <c r="A336" t="s">
        <v>195</v>
      </c>
      <c r="B336" t="s">
        <v>195</v>
      </c>
    </row>
    <row r="337" spans="1:2" x14ac:dyDescent="0.2">
      <c r="A337" t="s">
        <v>195</v>
      </c>
      <c r="B337" t="s">
        <v>195</v>
      </c>
    </row>
    <row r="338" spans="1:2" x14ac:dyDescent="0.2">
      <c r="A338" t="s">
        <v>195</v>
      </c>
      <c r="B338" t="s">
        <v>195</v>
      </c>
    </row>
    <row r="339" spans="1:2" x14ac:dyDescent="0.2">
      <c r="A339" t="s">
        <v>195</v>
      </c>
      <c r="B339" t="s">
        <v>195</v>
      </c>
    </row>
    <row r="340" spans="1:2" x14ac:dyDescent="0.2">
      <c r="A340" t="s">
        <v>195</v>
      </c>
      <c r="B340" t="s">
        <v>195</v>
      </c>
    </row>
    <row r="341" spans="1:2" x14ac:dyDescent="0.2">
      <c r="A341" t="s">
        <v>195</v>
      </c>
      <c r="B341" t="s">
        <v>195</v>
      </c>
    </row>
    <row r="342" spans="1:2" x14ac:dyDescent="0.2">
      <c r="A342" t="s">
        <v>195</v>
      </c>
      <c r="B342" t="s">
        <v>195</v>
      </c>
    </row>
    <row r="343" spans="1:2" x14ac:dyDescent="0.2">
      <c r="A343" t="s">
        <v>195</v>
      </c>
      <c r="B343" t="s">
        <v>195</v>
      </c>
    </row>
    <row r="344" spans="1:2" x14ac:dyDescent="0.2">
      <c r="A344" t="s">
        <v>195</v>
      </c>
      <c r="B344" t="s">
        <v>195</v>
      </c>
    </row>
    <row r="345" spans="1:2" x14ac:dyDescent="0.2">
      <c r="A345" t="s">
        <v>195</v>
      </c>
      <c r="B345" t="s">
        <v>195</v>
      </c>
    </row>
    <row r="346" spans="1:2" x14ac:dyDescent="0.2">
      <c r="A346" t="s">
        <v>195</v>
      </c>
      <c r="B346" t="s">
        <v>195</v>
      </c>
    </row>
    <row r="347" spans="1:2" x14ac:dyDescent="0.2">
      <c r="A347" t="s">
        <v>195</v>
      </c>
      <c r="B347" t="s">
        <v>195</v>
      </c>
    </row>
    <row r="348" spans="1:2" x14ac:dyDescent="0.2">
      <c r="A348" t="s">
        <v>195</v>
      </c>
      <c r="B348" t="s">
        <v>195</v>
      </c>
    </row>
    <row r="349" spans="1:2" x14ac:dyDescent="0.2">
      <c r="A349" t="s">
        <v>195</v>
      </c>
      <c r="B349" t="s">
        <v>195</v>
      </c>
    </row>
    <row r="350" spans="1:2" x14ac:dyDescent="0.2">
      <c r="A350" t="s">
        <v>195</v>
      </c>
      <c r="B350" t="s">
        <v>195</v>
      </c>
    </row>
    <row r="351" spans="1:2" x14ac:dyDescent="0.2">
      <c r="A351" t="s">
        <v>195</v>
      </c>
      <c r="B351" t="s">
        <v>195</v>
      </c>
    </row>
    <row r="352" spans="1:2" x14ac:dyDescent="0.2">
      <c r="A352" t="s">
        <v>195</v>
      </c>
      <c r="B352" t="s">
        <v>195</v>
      </c>
    </row>
    <row r="353" spans="1:2" x14ac:dyDescent="0.2">
      <c r="A353" t="s">
        <v>195</v>
      </c>
      <c r="B353" t="s">
        <v>195</v>
      </c>
    </row>
    <row r="354" spans="1:2" x14ac:dyDescent="0.2">
      <c r="A354" t="s">
        <v>195</v>
      </c>
      <c r="B354" t="s">
        <v>195</v>
      </c>
    </row>
    <row r="355" spans="1:2" x14ac:dyDescent="0.2">
      <c r="A355" t="s">
        <v>195</v>
      </c>
      <c r="B355" t="s">
        <v>195</v>
      </c>
    </row>
    <row r="356" spans="1:2" x14ac:dyDescent="0.2">
      <c r="A356" t="s">
        <v>195</v>
      </c>
      <c r="B356" t="s">
        <v>195</v>
      </c>
    </row>
    <row r="357" spans="1:2" x14ac:dyDescent="0.2">
      <c r="A357" t="s">
        <v>195</v>
      </c>
      <c r="B357" t="s">
        <v>195</v>
      </c>
    </row>
    <row r="358" spans="1:2" x14ac:dyDescent="0.2">
      <c r="A358" t="s">
        <v>195</v>
      </c>
      <c r="B358" t="s">
        <v>195</v>
      </c>
    </row>
    <row r="359" spans="1:2" x14ac:dyDescent="0.2">
      <c r="A359" t="s">
        <v>195</v>
      </c>
      <c r="B359" t="s">
        <v>195</v>
      </c>
    </row>
    <row r="360" spans="1:2" x14ac:dyDescent="0.2">
      <c r="A360" t="s">
        <v>195</v>
      </c>
      <c r="B360" t="s">
        <v>195</v>
      </c>
    </row>
    <row r="361" spans="1:2" x14ac:dyDescent="0.2">
      <c r="A361" t="s">
        <v>195</v>
      </c>
      <c r="B361" t="s">
        <v>195</v>
      </c>
    </row>
    <row r="362" spans="1:2" x14ac:dyDescent="0.2">
      <c r="A362" t="s">
        <v>195</v>
      </c>
      <c r="B362" t="s">
        <v>195</v>
      </c>
    </row>
    <row r="363" spans="1:2" x14ac:dyDescent="0.2">
      <c r="A363" t="s">
        <v>195</v>
      </c>
      <c r="B363" t="s">
        <v>195</v>
      </c>
    </row>
    <row r="364" spans="1:2" x14ac:dyDescent="0.2">
      <c r="A364" t="s">
        <v>195</v>
      </c>
      <c r="B364" t="s">
        <v>195</v>
      </c>
    </row>
    <row r="365" spans="1:2" x14ac:dyDescent="0.2">
      <c r="A365" t="s">
        <v>195</v>
      </c>
      <c r="B365" t="s">
        <v>195</v>
      </c>
    </row>
    <row r="366" spans="1:2" x14ac:dyDescent="0.2">
      <c r="A366" t="s">
        <v>195</v>
      </c>
      <c r="B366" t="s">
        <v>195</v>
      </c>
    </row>
    <row r="367" spans="1:2" x14ac:dyDescent="0.2">
      <c r="A367" t="s">
        <v>195</v>
      </c>
      <c r="B367" t="s">
        <v>195</v>
      </c>
    </row>
    <row r="368" spans="1:2" x14ac:dyDescent="0.2">
      <c r="A368" t="s">
        <v>195</v>
      </c>
      <c r="B368" t="s">
        <v>195</v>
      </c>
    </row>
    <row r="369" spans="1:2" x14ac:dyDescent="0.2">
      <c r="A369" t="s">
        <v>195</v>
      </c>
      <c r="B369" t="s">
        <v>195</v>
      </c>
    </row>
    <row r="370" spans="1:2" x14ac:dyDescent="0.2">
      <c r="A370" t="s">
        <v>195</v>
      </c>
      <c r="B370" t="s">
        <v>195</v>
      </c>
    </row>
    <row r="371" spans="1:2" x14ac:dyDescent="0.2">
      <c r="A371" t="s">
        <v>195</v>
      </c>
      <c r="B371" t="s">
        <v>195</v>
      </c>
    </row>
    <row r="372" spans="1:2" x14ac:dyDescent="0.2">
      <c r="A372" t="s">
        <v>195</v>
      </c>
      <c r="B372" t="s">
        <v>195</v>
      </c>
    </row>
    <row r="373" spans="1:2" x14ac:dyDescent="0.2">
      <c r="A373" t="s">
        <v>195</v>
      </c>
      <c r="B373" t="s">
        <v>195</v>
      </c>
    </row>
    <row r="374" spans="1:2" x14ac:dyDescent="0.2">
      <c r="A374" t="s">
        <v>195</v>
      </c>
      <c r="B374" t="s">
        <v>195</v>
      </c>
    </row>
    <row r="375" spans="1:2" x14ac:dyDescent="0.2">
      <c r="A375" t="s">
        <v>195</v>
      </c>
      <c r="B375" t="s">
        <v>195</v>
      </c>
    </row>
    <row r="376" spans="1:2" x14ac:dyDescent="0.2">
      <c r="A376" t="s">
        <v>195</v>
      </c>
      <c r="B376" t="s">
        <v>195</v>
      </c>
    </row>
    <row r="377" spans="1:2" x14ac:dyDescent="0.2">
      <c r="A377" t="s">
        <v>195</v>
      </c>
      <c r="B377" t="s">
        <v>195</v>
      </c>
    </row>
    <row r="378" spans="1:2" x14ac:dyDescent="0.2">
      <c r="A378" t="s">
        <v>195</v>
      </c>
      <c r="B378" t="s">
        <v>195</v>
      </c>
    </row>
    <row r="379" spans="1:2" x14ac:dyDescent="0.2">
      <c r="A379" t="s">
        <v>195</v>
      </c>
      <c r="B379" t="s">
        <v>195</v>
      </c>
    </row>
    <row r="380" spans="1:2" x14ac:dyDescent="0.2">
      <c r="A380" t="s">
        <v>195</v>
      </c>
      <c r="B380" t="s">
        <v>195</v>
      </c>
    </row>
    <row r="381" spans="1:2" x14ac:dyDescent="0.2">
      <c r="A381" t="s">
        <v>195</v>
      </c>
      <c r="B381" t="s">
        <v>195</v>
      </c>
    </row>
    <row r="382" spans="1:2" x14ac:dyDescent="0.2">
      <c r="A382" t="s">
        <v>195</v>
      </c>
      <c r="B382" t="s">
        <v>195</v>
      </c>
    </row>
    <row r="383" spans="1:2" x14ac:dyDescent="0.2">
      <c r="A383" t="s">
        <v>195</v>
      </c>
      <c r="B383" t="s">
        <v>195</v>
      </c>
    </row>
    <row r="384" spans="1:2" x14ac:dyDescent="0.2">
      <c r="A384" t="s">
        <v>195</v>
      </c>
      <c r="B384" t="s">
        <v>195</v>
      </c>
    </row>
    <row r="385" spans="1:2" x14ac:dyDescent="0.2">
      <c r="A385" t="s">
        <v>195</v>
      </c>
      <c r="B385" t="s">
        <v>195</v>
      </c>
    </row>
    <row r="386" spans="1:2" x14ac:dyDescent="0.2">
      <c r="A386" t="s">
        <v>195</v>
      </c>
      <c r="B386" t="s">
        <v>195</v>
      </c>
    </row>
    <row r="387" spans="1:2" x14ac:dyDescent="0.2">
      <c r="A387" t="s">
        <v>195</v>
      </c>
      <c r="B387" t="s">
        <v>195</v>
      </c>
    </row>
    <row r="388" spans="1:2" x14ac:dyDescent="0.2">
      <c r="A388" t="s">
        <v>195</v>
      </c>
      <c r="B388" t="s">
        <v>195</v>
      </c>
    </row>
    <row r="389" spans="1:2" x14ac:dyDescent="0.2">
      <c r="A389" t="s">
        <v>195</v>
      </c>
      <c r="B389" t="s">
        <v>195</v>
      </c>
    </row>
    <row r="390" spans="1:2" x14ac:dyDescent="0.2">
      <c r="A390" t="s">
        <v>195</v>
      </c>
      <c r="B390" t="s">
        <v>195</v>
      </c>
    </row>
    <row r="391" spans="1:2" x14ac:dyDescent="0.2">
      <c r="A391" t="s">
        <v>195</v>
      </c>
      <c r="B391" t="s">
        <v>195</v>
      </c>
    </row>
    <row r="392" spans="1:2" x14ac:dyDescent="0.2">
      <c r="A392" t="s">
        <v>195</v>
      </c>
      <c r="B392" t="s">
        <v>195</v>
      </c>
    </row>
    <row r="393" spans="1:2" x14ac:dyDescent="0.2">
      <c r="A393" t="s">
        <v>195</v>
      </c>
      <c r="B393" t="s">
        <v>195</v>
      </c>
    </row>
    <row r="394" spans="1:2" x14ac:dyDescent="0.2">
      <c r="A394" t="s">
        <v>195</v>
      </c>
      <c r="B394" t="s">
        <v>195</v>
      </c>
    </row>
    <row r="395" spans="1:2" x14ac:dyDescent="0.2">
      <c r="A395" t="s">
        <v>195</v>
      </c>
      <c r="B395" t="s">
        <v>195</v>
      </c>
    </row>
    <row r="396" spans="1:2" x14ac:dyDescent="0.2">
      <c r="A396" t="s">
        <v>195</v>
      </c>
      <c r="B396" t="s">
        <v>195</v>
      </c>
    </row>
    <row r="397" spans="1:2" x14ac:dyDescent="0.2">
      <c r="A397" t="s">
        <v>195</v>
      </c>
      <c r="B397" t="s">
        <v>195</v>
      </c>
    </row>
    <row r="398" spans="1:2" x14ac:dyDescent="0.2">
      <c r="A398" t="s">
        <v>195</v>
      </c>
      <c r="B398" t="s">
        <v>195</v>
      </c>
    </row>
    <row r="399" spans="1:2" x14ac:dyDescent="0.2">
      <c r="A399" t="s">
        <v>195</v>
      </c>
      <c r="B399" t="s">
        <v>195</v>
      </c>
    </row>
    <row r="400" spans="1:2" x14ac:dyDescent="0.2">
      <c r="A400" t="s">
        <v>195</v>
      </c>
      <c r="B400" t="s">
        <v>195</v>
      </c>
    </row>
  </sheetData>
  <sheetProtection algorithmName="SHA-512" hashValue="FSC6M4Q7yKn3MSOliNZySpEd668fmiuhin/LzLYCvgd/pebMB9l3KuNLukKt6pDuOM7KJUMU71LQdY8d72dcCg==" saltValue="yYF1rgh0fkLEExPtGot2eA==" spinCount="100000"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3A9C-C913-4077-B319-0274EF148C1D}">
  <sheetPr codeName="Sheet3"/>
  <dimension ref="A1"/>
  <sheetViews>
    <sheetView workbookViewId="0">
      <selection activeCell="F13" sqref="F13"/>
    </sheetView>
  </sheetViews>
  <sheetFormatPr defaultRowHeight="13" x14ac:dyDescent="0.2"/>
  <sheetData/>
  <sheetProtection algorithmName="SHA-512" hashValue="f77o340iswUuwRaYwjaAuitbl+3nAc4lobdJbrMTjHzIqFBPlGf16DLTuCpWWAmeZwEO/Voy9K3JCYQQH+pkCg==" saltValue="gC/7knYf7daYonAA7xPVag==" spinCount="100000" sheet="1" objects="1" scenarios="1"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使用上の注意</vt:lpstr>
      <vt:lpstr>個人種目登録</vt:lpstr>
      <vt:lpstr>リレー登録</vt:lpstr>
      <vt:lpstr>選手DBﾃﾞｰﾀ取得</vt:lpstr>
      <vt:lpstr>ﾘﾚｰﾃﾞｰﾀ取得</vt:lpstr>
      <vt:lpstr>所属データ</vt:lpstr>
      <vt:lpstr>基礎データ</vt:lpstr>
      <vt:lpstr>競技データ</vt:lpstr>
      <vt:lpstr>処理用</vt:lpstr>
      <vt:lpstr>個人種目登録!Print_Area</vt:lpstr>
      <vt:lpstr>使用上の注意!Print_Area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前橋陸協ジュニア部</dc:creator>
  <cp:lastModifiedBy>清水雅文</cp:lastModifiedBy>
  <cp:lastPrinted>2020-07-04T04:14:30Z</cp:lastPrinted>
  <dcterms:created xsi:type="dcterms:W3CDTF">2005-08-31T12:56:38Z</dcterms:created>
  <dcterms:modified xsi:type="dcterms:W3CDTF">2022-08-12T06:41:39Z</dcterms:modified>
</cp:coreProperties>
</file>