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95" activeTab="0"/>
  </bookViews>
  <sheets>
    <sheet name="結果一覧" sheetId="1" r:id="rId1"/>
    <sheet name="邑楽男子" sheetId="2" r:id="rId2"/>
    <sheet name="邑楽女子" sheetId="3" r:id="rId3"/>
    <sheet name="①男100予" sheetId="4" r:id="rId4"/>
    <sheet name="①男100" sheetId="5" r:id="rId5"/>
    <sheet name="①男1500" sheetId="6" r:id="rId6"/>
    <sheet name="②男100予" sheetId="7" r:id="rId7"/>
    <sheet name="②男100" sheetId="8" r:id="rId8"/>
    <sheet name="③男100予" sheetId="9" r:id="rId9"/>
    <sheet name="③男100" sheetId="10" r:id="rId10"/>
    <sheet name="男200" sheetId="11" r:id="rId11"/>
    <sheet name="男400" sheetId="12" r:id="rId12"/>
    <sheet name="男800" sheetId="13" r:id="rId13"/>
    <sheet name="②男1500" sheetId="14" r:id="rId14"/>
    <sheet name="男3000" sheetId="15" r:id="rId15"/>
    <sheet name="男110H" sheetId="16" r:id="rId16"/>
    <sheet name="男リレー" sheetId="17" r:id="rId17"/>
    <sheet name="男幅" sheetId="18" r:id="rId18"/>
    <sheet name="男高" sheetId="19" r:id="rId19"/>
    <sheet name="男砲" sheetId="20" r:id="rId20"/>
    <sheet name="①100予" sheetId="21" r:id="rId21"/>
    <sheet name="①女100" sheetId="22" r:id="rId22"/>
    <sheet name="②女100予" sheetId="23" r:id="rId23"/>
    <sheet name="②女100" sheetId="24" r:id="rId24"/>
    <sheet name="③女100予" sheetId="25" r:id="rId25"/>
    <sheet name="③女100" sheetId="26" r:id="rId26"/>
    <sheet name="女200" sheetId="27" r:id="rId27"/>
    <sheet name="②女800" sheetId="28" r:id="rId28"/>
    <sheet name="女1500" sheetId="29" r:id="rId29"/>
    <sheet name="女100H" sheetId="30" r:id="rId30"/>
    <sheet name="女リレー" sheetId="31" r:id="rId31"/>
    <sheet name="①女幅" sheetId="32" r:id="rId32"/>
    <sheet name="女幅" sheetId="33" r:id="rId33"/>
    <sheet name="女高" sheetId="34" r:id="rId34"/>
    <sheet name="女砲" sheetId="35" r:id="rId35"/>
  </sheets>
  <externalReferences>
    <externalReference r:id="rId38"/>
  </externalReferences>
  <definedNames>
    <definedName name="_xlnm.Print_Area" localSheetId="20">'①100予'!$A$1:$H$16</definedName>
    <definedName name="_xlnm.Print_Area" localSheetId="21">'①女100'!$A$1:$H$14</definedName>
    <definedName name="_xlnm.Print_Area" localSheetId="4">'①男100'!$A$1:$H$16</definedName>
    <definedName name="_xlnm.Print_Area" localSheetId="3">'①男100予'!$A$1:$H$17</definedName>
    <definedName name="_xlnm.Print_Area" localSheetId="23">'②女100'!$A$1:$H$16</definedName>
    <definedName name="_xlnm.Print_Area" localSheetId="22">'②女100予'!$A$1:$H$13</definedName>
    <definedName name="_xlnm.Print_Area" localSheetId="27">'②女800'!$A$1:$H$17</definedName>
    <definedName name="_xlnm.Print_Area" localSheetId="6">'②男100予'!$A$1:$H$16</definedName>
    <definedName name="_xlnm.Print_Area" localSheetId="13">'②男1500'!$A$1:$H$16</definedName>
    <definedName name="_xlnm.Print_Area" localSheetId="25">'③女100'!$A$1:$H$13</definedName>
    <definedName name="_xlnm.Print_Area" localSheetId="24">'③女100予'!$A$1:$H$12</definedName>
    <definedName name="_xlnm.Print_Area" localSheetId="9">'③男100'!$A$1:$I$14</definedName>
    <definedName name="_xlnm.Print_Area" localSheetId="8">'③男100予'!$A$1:$H$14</definedName>
    <definedName name="_xlnm.Print_Area" localSheetId="0">'結果一覧'!$A$1:$T$66</definedName>
    <definedName name="_xlnm.Print_Area" localSheetId="29">'女100H'!$A$1:$H$13</definedName>
    <definedName name="_xlnm.Print_Area" localSheetId="28">'女1500'!$A$1:$H$16</definedName>
    <definedName name="_xlnm.Print_Area" localSheetId="26">'女200'!$A$1:$H$16</definedName>
    <definedName name="_xlnm.Print_Area" localSheetId="30">'女リレー'!$A$1:$F$9</definedName>
    <definedName name="_xlnm.Print_Area" localSheetId="34">'女砲'!$A$1:$N$15</definedName>
    <definedName name="_xlnm.Print_Area" localSheetId="15">'男110H'!$A$1:$H$12</definedName>
    <definedName name="_xlnm.Print_Area" localSheetId="10">'男200'!$A$1:$H$44</definedName>
    <definedName name="_xlnm.Print_Area" localSheetId="11">'男400'!$A$1:$H$18</definedName>
    <definedName name="_xlnm.Print_Area" localSheetId="12">'男800'!$A$1:$H$16</definedName>
    <definedName name="_xlnm.Print_Area" localSheetId="16">'男リレー'!$A$1:$F$9</definedName>
    <definedName name="_xlnm.Print_Area" localSheetId="19">'男砲'!$A$1:$N$16</definedName>
    <definedName name="_xlnm.Print_Area" localSheetId="2">'邑楽女子'!$A$1:$I$19</definedName>
    <definedName name="_xlnm.Print_Area" localSheetId="1">'邑楽男子'!$B$1:$I$21</definedName>
    <definedName name="学校名">#REF!</definedName>
    <definedName name="種目名">#REF!</definedName>
  </definedNames>
  <calcPr fullCalcOnLoad="1"/>
</workbook>
</file>

<file path=xl/sharedStrings.xml><?xml version="1.0" encoding="utf-8"?>
<sst xmlns="http://schemas.openxmlformats.org/spreadsheetml/2006/main" count="1177" uniqueCount="432">
  <si>
    <t>２年女子１００m決勝</t>
  </si>
  <si>
    <t xml:space="preserve"> </t>
  </si>
  <si>
    <t>レーン</t>
  </si>
  <si>
    <t>ゼッケン</t>
  </si>
  <si>
    <t>名　　　前</t>
  </si>
  <si>
    <t>レーン</t>
  </si>
  <si>
    <t>ゼッケン</t>
  </si>
  <si>
    <t>名　　　前</t>
  </si>
  <si>
    <r>
      <t>&lt;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組&gt;</t>
    </r>
  </si>
  <si>
    <r>
      <t>&lt;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組&gt;</t>
    </r>
  </si>
  <si>
    <r>
      <t>&lt;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組&gt;</t>
    </r>
  </si>
  <si>
    <r>
      <t>&lt;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組&gt;</t>
    </r>
  </si>
  <si>
    <t>＜決勝＞</t>
  </si>
  <si>
    <t>レーン</t>
  </si>
  <si>
    <t>ゼッケン</t>
  </si>
  <si>
    <t>名　　　前</t>
  </si>
  <si>
    <t>３年男子１００ｍ 決勝</t>
  </si>
  <si>
    <t>レーン</t>
  </si>
  <si>
    <t>ゼッケン</t>
  </si>
  <si>
    <t>名　　　前</t>
  </si>
  <si>
    <t>２年男子１００ｍ 決勝</t>
  </si>
  <si>
    <t>レーン</t>
  </si>
  <si>
    <t>ゼッケン</t>
  </si>
  <si>
    <t>名　　　前</t>
  </si>
  <si>
    <t>１年男子１００ｍ 決勝</t>
  </si>
  <si>
    <t>ゼッケン</t>
  </si>
  <si>
    <t>名　　　前</t>
  </si>
  <si>
    <t>1年女子１００m　決勝</t>
  </si>
  <si>
    <t>レーン</t>
  </si>
  <si>
    <t>ナンバー</t>
  </si>
  <si>
    <t>名　　　前</t>
  </si>
  <si>
    <t>ナンバー</t>
  </si>
  <si>
    <t>名　　　前</t>
  </si>
  <si>
    <t>３年女子１００m　決勝</t>
  </si>
  <si>
    <t>学校名</t>
  </si>
  <si>
    <t>学年</t>
  </si>
  <si>
    <t>記　録</t>
  </si>
  <si>
    <t>　</t>
  </si>
  <si>
    <t>レーン</t>
  </si>
  <si>
    <t>ゼッケン</t>
  </si>
  <si>
    <t>名　　　前</t>
  </si>
  <si>
    <t>記録</t>
  </si>
  <si>
    <t>１年男子１５００ｍタイム決勝</t>
  </si>
  <si>
    <t>共通男子２００ｍタイム決勝</t>
  </si>
  <si>
    <t>共通男子４００mタイム決勝</t>
  </si>
  <si>
    <t>共通男子８００mタイム決勝</t>
  </si>
  <si>
    <t>共通男子３０００ｍタイム決勝</t>
  </si>
  <si>
    <t>共通男子１１０ｍHタイム決勝</t>
  </si>
  <si>
    <t>共通男子４×１００ｍRタイム決勝</t>
  </si>
  <si>
    <t>共通女子１５００ｍタイム決勝</t>
  </si>
  <si>
    <t>共通女子１００ｍHタイム決勝</t>
  </si>
  <si>
    <t>共通女子４×１００ｍRタイム決勝</t>
  </si>
  <si>
    <t>共通女子砲丸投決勝</t>
  </si>
  <si>
    <t>試技順</t>
  </si>
  <si>
    <t>ナンバー</t>
  </si>
  <si>
    <t>名　　　　前</t>
  </si>
  <si>
    <t>学校名</t>
  </si>
  <si>
    <t>学年</t>
  </si>
  <si>
    <t>最高記録</t>
  </si>
  <si>
    <t>１</t>
  </si>
  <si>
    <t>２</t>
  </si>
  <si>
    <t>３</t>
  </si>
  <si>
    <t>　</t>
  </si>
  <si>
    <t>　</t>
  </si>
  <si>
    <t>共通女子走高跳決勝</t>
  </si>
  <si>
    <t>共通女子走幅跳決勝</t>
  </si>
  <si>
    <t>１年女子走幅跳決勝</t>
  </si>
  <si>
    <t>共通男子走高跳決勝</t>
  </si>
  <si>
    <t>共通男子走幅跳決勝</t>
  </si>
  <si>
    <t>共通男子砲丸投決勝</t>
  </si>
  <si>
    <t>順位</t>
  </si>
  <si>
    <t>レーン</t>
  </si>
  <si>
    <t>ゼッケン</t>
  </si>
  <si>
    <t>名　　　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</si>
  <si>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</si>
  <si>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</si>
  <si>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</si>
  <si>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</si>
  <si>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</si>
  <si>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</si>
  <si>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</si>
  <si>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</si>
  <si>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備考</t>
  </si>
  <si>
    <t>種目</t>
  </si>
  <si>
    <t>氏名（所属）</t>
  </si>
  <si>
    <t>男子</t>
  </si>
  <si>
    <t>１年１００ｍ</t>
  </si>
  <si>
    <t>１年１５００ｍ</t>
  </si>
  <si>
    <t>１年走幅跳</t>
  </si>
  <si>
    <t>２年１００ｍ</t>
  </si>
  <si>
    <t>３年１００ｍ</t>
  </si>
  <si>
    <t>共通２００ｍ</t>
  </si>
  <si>
    <t>共通４００ｍ</t>
  </si>
  <si>
    <t>共通８００ｍ</t>
  </si>
  <si>
    <t>共通３０００ｍ</t>
  </si>
  <si>
    <t>共通110ｍＨ</t>
  </si>
  <si>
    <t>共通走高跳</t>
  </si>
  <si>
    <t>共通砲丸投</t>
  </si>
  <si>
    <t>4×100ｍＲ</t>
  </si>
  <si>
    <t>女子</t>
  </si>
  <si>
    <t>共通1500ｍ</t>
  </si>
  <si>
    <t>共通100ｍＨ</t>
  </si>
  <si>
    <t>2･3年走幅跳</t>
  </si>
  <si>
    <t xml:space="preserve"> </t>
  </si>
  <si>
    <t>&lt;1組&gt;</t>
  </si>
  <si>
    <t>レーン</t>
  </si>
  <si>
    <t>&lt;2組&gt;</t>
  </si>
  <si>
    <t>&lt;7組&gt;</t>
  </si>
  <si>
    <t>２年男子１００ｍタイム予選</t>
  </si>
  <si>
    <t>１年女子１００ｍタイム予選</t>
  </si>
  <si>
    <t>２年女子１００ｍタイム予選</t>
  </si>
  <si>
    <t>３年女子１００ｍタイム予選</t>
  </si>
  <si>
    <t>共通走幅跳</t>
  </si>
  <si>
    <t/>
  </si>
  <si>
    <t>３年男子１００ｍタイム予選</t>
  </si>
  <si>
    <t>共通男子１５００ｍタイム決勝</t>
  </si>
  <si>
    <t>共通１５００ｍ</t>
  </si>
  <si>
    <t>学校対抗</t>
  </si>
  <si>
    <t>学校対抗得点表　男子</t>
  </si>
  <si>
    <t>板倉</t>
  </si>
  <si>
    <t>明和</t>
  </si>
  <si>
    <t>千代田</t>
  </si>
  <si>
    <t>大泉南</t>
  </si>
  <si>
    <t>大泉北</t>
  </si>
  <si>
    <t>大泉西</t>
  </si>
  <si>
    <t>邑楽</t>
  </si>
  <si>
    <t>合計得点</t>
  </si>
  <si>
    <t>共　通  　４００ｍ</t>
  </si>
  <si>
    <t>共　通　１５００ｍ</t>
  </si>
  <si>
    <t xml:space="preserve"> １　年　１５００ｍ</t>
  </si>
  <si>
    <t>共　通　走幅跳</t>
  </si>
  <si>
    <t>共　通　砲丸投</t>
  </si>
  <si>
    <t>共　通　走高跳</t>
  </si>
  <si>
    <t>共　通　１１０ｍＨ</t>
  </si>
  <si>
    <t>共　通　２００ｍ</t>
  </si>
  <si>
    <t>１年生１００ｍ</t>
  </si>
  <si>
    <t>２年生１００ｍ</t>
  </si>
  <si>
    <t>３年生１００ｍ</t>
  </si>
  <si>
    <t>共通４×１００ｍＲ</t>
  </si>
  <si>
    <t>※リレーは最上位チームのみ、個人種目は上位２名のみ得点対象</t>
  </si>
  <si>
    <t>１位８点</t>
  </si>
  <si>
    <t>２位７点</t>
  </si>
  <si>
    <t>３位６点</t>
  </si>
  <si>
    <t>４位５点</t>
  </si>
  <si>
    <t>５位４点</t>
  </si>
  <si>
    <t>６位３点</t>
  </si>
  <si>
    <t>７位２点</t>
  </si>
  <si>
    <t>８位１点</t>
  </si>
  <si>
    <t>同順位の場合</t>
  </si>
  <si>
    <t>例２位が二人</t>
  </si>
  <si>
    <t>２位と３位の得点を足して２で割る</t>
  </si>
  <si>
    <t>学校対抗得点表　女子</t>
  </si>
  <si>
    <t>２年生１００ｍ</t>
  </si>
  <si>
    <t>共通１００ｍＨ</t>
  </si>
  <si>
    <t>共通走高跳</t>
  </si>
  <si>
    <t>共通２００ｍ</t>
  </si>
  <si>
    <t>１年生走幅跳</t>
  </si>
  <si>
    <t>共通走幅跳</t>
  </si>
  <si>
    <t>共通砲丸投</t>
  </si>
  <si>
    <t>１年男子１００ｍタイム予選</t>
  </si>
  <si>
    <t>邑千中</t>
  </si>
  <si>
    <t>邑板倉</t>
  </si>
  <si>
    <t>男女学校対抗</t>
  </si>
  <si>
    <t>共通女子２００ｍタイム決勝</t>
  </si>
  <si>
    <t>共通女子８００ｍタイム決勝</t>
  </si>
  <si>
    <t>草川　淳司</t>
  </si>
  <si>
    <t>大橋　和弘</t>
  </si>
  <si>
    <t>荒井　千光</t>
  </si>
  <si>
    <t>小宮　澪士</t>
  </si>
  <si>
    <t>川島　渉</t>
  </si>
  <si>
    <t>庄司　泰樹</t>
  </si>
  <si>
    <t>佐藤　悠哉</t>
  </si>
  <si>
    <t>野村　明里</t>
  </si>
  <si>
    <t>諸田　祐佳</t>
  </si>
  <si>
    <t>高橋　緋嵯菜</t>
  </si>
  <si>
    <t>大竹　莉那</t>
  </si>
  <si>
    <t>森尻　有紗</t>
  </si>
  <si>
    <t>荒井　咲玲</t>
  </si>
  <si>
    <t>木村　将大</t>
  </si>
  <si>
    <t>阿久津　亮太</t>
  </si>
  <si>
    <t>石塚　勇我</t>
  </si>
  <si>
    <t>邑大北</t>
  </si>
  <si>
    <t>山口　智也</t>
  </si>
  <si>
    <t>小林　冬夜</t>
  </si>
  <si>
    <t>斎藤　悠人</t>
  </si>
  <si>
    <t>坂本　啓輔</t>
  </si>
  <si>
    <t>中村　奏斗</t>
  </si>
  <si>
    <t>藤田　徹</t>
  </si>
  <si>
    <t>横山　昇太</t>
  </si>
  <si>
    <t>大橋　廉</t>
  </si>
  <si>
    <t>石川　凌</t>
  </si>
  <si>
    <t>工藤　大翔</t>
  </si>
  <si>
    <t>西村　大翔</t>
  </si>
  <si>
    <t>神保　佑</t>
  </si>
  <si>
    <t>贄田　絢三郎</t>
  </si>
  <si>
    <t>原田　雅海</t>
  </si>
  <si>
    <t>折原　悠斗</t>
  </si>
  <si>
    <t>恩田　峻佑</t>
  </si>
  <si>
    <t>川上　望夢</t>
  </si>
  <si>
    <t>丹治　和哉</t>
  </si>
  <si>
    <t>関口　綾太</t>
  </si>
  <si>
    <t>西谷　祐輝</t>
  </si>
  <si>
    <t>大川　拓真</t>
  </si>
  <si>
    <t>藤家　竜也</t>
  </si>
  <si>
    <t>井上　光誠</t>
  </si>
  <si>
    <t>吉田　敦哉</t>
  </si>
  <si>
    <t>坂本　拓真</t>
  </si>
  <si>
    <t>青木　元気</t>
  </si>
  <si>
    <t>村上　蓮</t>
  </si>
  <si>
    <t>スティファノス　羅来夢</t>
  </si>
  <si>
    <t>菅野　明希</t>
  </si>
  <si>
    <t>中條　結月</t>
  </si>
  <si>
    <t>望月　菜帆</t>
  </si>
  <si>
    <t>上條　ひな</t>
  </si>
  <si>
    <t>館野　はるか</t>
  </si>
  <si>
    <t>島山　百夏</t>
  </si>
  <si>
    <t>三田　鈴</t>
  </si>
  <si>
    <t>室木　菜緒</t>
  </si>
  <si>
    <t>田代　加奈</t>
  </si>
  <si>
    <t>平野　愛佳</t>
  </si>
  <si>
    <t>山田　麻友</t>
  </si>
  <si>
    <t>江森　里奈</t>
  </si>
  <si>
    <t>木村　爽</t>
  </si>
  <si>
    <t>井野　愛佳梨</t>
  </si>
  <si>
    <t>野村　春奈</t>
  </si>
  <si>
    <t>関根　彩夏</t>
  </si>
  <si>
    <t>荒井　希美</t>
  </si>
  <si>
    <t>堀越　真尋</t>
  </si>
  <si>
    <t>高瀬　彩音</t>
  </si>
  <si>
    <t>河野　琴美</t>
  </si>
  <si>
    <t>増田　茉優</t>
  </si>
  <si>
    <t>ハシモト　フェルナンダ</t>
  </si>
  <si>
    <t>若山　栄里子</t>
  </si>
  <si>
    <t>大会新</t>
  </si>
  <si>
    <t>笠野　航平</t>
  </si>
  <si>
    <t>中山　健太朗</t>
  </si>
  <si>
    <t>杉本　直鴻</t>
  </si>
  <si>
    <t>仲　友宇汰</t>
  </si>
  <si>
    <t>平成２８年度　邑楽郡中学校総合体育大会　陸上競技大会結果一覧表　　　　平成２８年７月１６日（土）太田市運動公園陸上競技場</t>
  </si>
  <si>
    <t>渡部　信宏</t>
  </si>
  <si>
    <t>松森　智久</t>
  </si>
  <si>
    <t>邑大南</t>
  </si>
  <si>
    <t>鹿沼　晴希</t>
  </si>
  <si>
    <t>甲森　光一</t>
  </si>
  <si>
    <t>邑邑楽</t>
  </si>
  <si>
    <t>中島　昴</t>
  </si>
  <si>
    <t>シンドイ　リュウ</t>
  </si>
  <si>
    <t>邑大西</t>
  </si>
  <si>
    <t>青木　翔太</t>
  </si>
  <si>
    <t>原田　七星</t>
  </si>
  <si>
    <t>ナガタ　ユウジ</t>
  </si>
  <si>
    <t>渡邉　翔太</t>
  </si>
  <si>
    <t>藤野　拓海</t>
  </si>
  <si>
    <t>邑明和</t>
  </si>
  <si>
    <t>横山　優生</t>
  </si>
  <si>
    <t>根岸　蒼人</t>
  </si>
  <si>
    <t>奈良　貴央</t>
  </si>
  <si>
    <t>中山　歩</t>
  </si>
  <si>
    <t>サイトウ　グスタボ</t>
  </si>
  <si>
    <t>小林　直也</t>
  </si>
  <si>
    <t>渡部　晃久</t>
  </si>
  <si>
    <t>天間　大河</t>
  </si>
  <si>
    <t>永野　大真</t>
  </si>
  <si>
    <t>渡部　真嗣</t>
  </si>
  <si>
    <t>蛭川　佳哉</t>
  </si>
  <si>
    <t>風間　大夢</t>
  </si>
  <si>
    <t>中島　蓮</t>
  </si>
  <si>
    <t>金子　勇太朗</t>
  </si>
  <si>
    <t>篠木　健太郎</t>
  </si>
  <si>
    <t>小山　龍生</t>
  </si>
  <si>
    <t>笠原　猛</t>
  </si>
  <si>
    <t>上田　伊吹</t>
  </si>
  <si>
    <t>永島　瑞樹</t>
  </si>
  <si>
    <t>尾崎　立晟</t>
  </si>
  <si>
    <t>針谷　和羽</t>
  </si>
  <si>
    <t>河合　星空</t>
  </si>
  <si>
    <t>石関　真輝</t>
  </si>
  <si>
    <t>林　侑玄</t>
  </si>
  <si>
    <t>長澤　陸</t>
  </si>
  <si>
    <t>吉永　悠馬</t>
  </si>
  <si>
    <t>遠藤　瑶大</t>
  </si>
  <si>
    <t>横塚　威蕗</t>
  </si>
  <si>
    <t>萩本　大輝</t>
  </si>
  <si>
    <t>新井　颯太</t>
  </si>
  <si>
    <t>中里　勇太</t>
  </si>
  <si>
    <t>フェルナンデス　怜</t>
  </si>
  <si>
    <t>若林　大翔</t>
  </si>
  <si>
    <t>小林　柊哉</t>
  </si>
  <si>
    <t>萩原　慎太郎</t>
  </si>
  <si>
    <t>フロレス　ヒロシ</t>
  </si>
  <si>
    <t>松崎　光来</t>
  </si>
  <si>
    <t>小松原　麗司</t>
  </si>
  <si>
    <t>古賀　大聖</t>
  </si>
  <si>
    <t>安斉　敬斗</t>
  </si>
  <si>
    <t>シルバ　マイケル</t>
  </si>
  <si>
    <t>織田　隼斗</t>
  </si>
  <si>
    <t>石橋　薫</t>
  </si>
  <si>
    <t>坂本　風斗</t>
  </si>
  <si>
    <t>庄司（３）川島（３）青木（３）佐藤（３）</t>
  </si>
  <si>
    <t>笠原（３）中村（３）中山（２）天間（２）蛭川（３）中島（３）</t>
  </si>
  <si>
    <t>渡部(2)・奈良(2)・藤家(3)・渡部(3)・大川(3)・恩田(3)</t>
  </si>
  <si>
    <t>杉本（3）草川（3）贄田（3）小宮（3）羅来夢（3）井上(3)</t>
  </si>
  <si>
    <t>坂本（３）小林（３）藤田（３）川島（３）</t>
  </si>
  <si>
    <t>坂本（３）永野（２）阿久津（２）金子（２）フェルナンデス（２）</t>
  </si>
  <si>
    <t>白石　隼斗</t>
  </si>
  <si>
    <t>石原　青空</t>
  </si>
  <si>
    <t>福島　琉生</t>
  </si>
  <si>
    <t>斉藤　匠</t>
  </si>
  <si>
    <t>青木　涼</t>
  </si>
  <si>
    <t>川島　彰仁</t>
  </si>
  <si>
    <t>田野　敢大</t>
  </si>
  <si>
    <t>茂木　智帆</t>
  </si>
  <si>
    <t>内藤　裕可</t>
  </si>
  <si>
    <t>武藤　さくら</t>
  </si>
  <si>
    <t>坂部　花純</t>
  </si>
  <si>
    <t>田口　未来</t>
  </si>
  <si>
    <t>新井　凜梨花</t>
  </si>
  <si>
    <t>眞下　心</t>
  </si>
  <si>
    <t>亀山　友希</t>
  </si>
  <si>
    <t>現王園　実々</t>
  </si>
  <si>
    <t>小林　桃果</t>
  </si>
  <si>
    <t>菅田　真由</t>
  </si>
  <si>
    <t>栗原　佳暖</t>
  </si>
  <si>
    <t>仲屋　実咲</t>
  </si>
  <si>
    <t>冨田　帆乃佳</t>
  </si>
  <si>
    <t>福田　杏</t>
  </si>
  <si>
    <t>田中　智菜美</t>
  </si>
  <si>
    <t>角川　穂乃花</t>
  </si>
  <si>
    <t>小座野　理紗</t>
  </si>
  <si>
    <t>神澤　唯花</t>
  </si>
  <si>
    <t>久保塚　千尋</t>
  </si>
  <si>
    <t>針谷　美帆</t>
  </si>
  <si>
    <t>對比地　諒</t>
  </si>
  <si>
    <t>矢野　渚　</t>
  </si>
  <si>
    <t>中村　杏莉</t>
  </si>
  <si>
    <t>坂部　綾花</t>
  </si>
  <si>
    <t>石島　侑佳</t>
  </si>
  <si>
    <t>板橋　萌香</t>
  </si>
  <si>
    <t>石井　沙桜里</t>
  </si>
  <si>
    <t>川上　情</t>
  </si>
  <si>
    <t>渡辺　遥香</t>
  </si>
  <si>
    <t>諏訪　由夏</t>
  </si>
  <si>
    <t>小池　花英</t>
  </si>
  <si>
    <t>冨田（２）田中（３）針谷（３）金子（３）粗（３）江森（３）</t>
  </si>
  <si>
    <t>菅野(2)小座野(3)山田(3)平野(3)現王園(1)</t>
  </si>
  <si>
    <t>高橋（３）中條（２）島山（２）田代（３）増田（２）</t>
  </si>
  <si>
    <t>對比地（３）角川（３）佐藤（３）新井（３）</t>
  </si>
  <si>
    <t>大竹(3)望月(2)野村(3)室木(3)福田(3)館野(2)</t>
  </si>
  <si>
    <t>諸田（３）川崎（３）木村（２）内田（２）新井（１）茂木（１）</t>
  </si>
  <si>
    <t>髙沢　桃花</t>
  </si>
  <si>
    <t>須永　紗江</t>
  </si>
  <si>
    <t>笹渕　来実</t>
  </si>
  <si>
    <t>神原　愛佳</t>
  </si>
  <si>
    <t>中村　美琴</t>
  </si>
  <si>
    <t>萩本　琴乃</t>
  </si>
  <si>
    <t>根岸　望乃花</t>
  </si>
  <si>
    <t>萩原　七海</t>
  </si>
  <si>
    <t>青木　愛莉</t>
  </si>
  <si>
    <t>柳田　真希</t>
  </si>
  <si>
    <t>粗　琴視</t>
  </si>
  <si>
    <t>小林　久美</t>
  </si>
  <si>
    <t>新井　実哩</t>
  </si>
  <si>
    <t>辻口　愛</t>
  </si>
  <si>
    <t>玉山　真大</t>
  </si>
  <si>
    <t>キケン</t>
  </si>
  <si>
    <t>1m35</t>
  </si>
  <si>
    <t>1m30</t>
  </si>
  <si>
    <t>1m25</t>
  </si>
  <si>
    <t>1m20</t>
  </si>
  <si>
    <t>1m15</t>
  </si>
  <si>
    <t>9m55</t>
  </si>
  <si>
    <t>9m39</t>
  </si>
  <si>
    <t>9m21</t>
  </si>
  <si>
    <t>9m04</t>
  </si>
  <si>
    <t>8m03</t>
  </si>
  <si>
    <t>7m93</t>
  </si>
  <si>
    <t>7m92</t>
  </si>
  <si>
    <t>7m02</t>
  </si>
  <si>
    <t>6m74</t>
  </si>
  <si>
    <t>6m32</t>
  </si>
  <si>
    <t>5m73</t>
  </si>
  <si>
    <t>5m89</t>
  </si>
  <si>
    <t>5m82</t>
  </si>
  <si>
    <t>5m44</t>
  </si>
  <si>
    <t>5m36</t>
  </si>
  <si>
    <t>5m35</t>
  </si>
  <si>
    <t>5m20</t>
  </si>
  <si>
    <t>5m13</t>
  </si>
  <si>
    <t>4m96</t>
  </si>
  <si>
    <t>4m51</t>
  </si>
  <si>
    <t>4m48</t>
  </si>
  <si>
    <t>3m76</t>
  </si>
  <si>
    <t>記録なし</t>
  </si>
  <si>
    <t>5m09</t>
  </si>
  <si>
    <t>4m39</t>
  </si>
  <si>
    <t>4m22</t>
  </si>
  <si>
    <t>4m09</t>
  </si>
  <si>
    <t>3m82</t>
  </si>
  <si>
    <t>3m66</t>
  </si>
  <si>
    <t>3m37</t>
  </si>
  <si>
    <t>3m23</t>
  </si>
  <si>
    <t>11m83</t>
  </si>
  <si>
    <t>6m53</t>
  </si>
  <si>
    <t>6m31</t>
  </si>
  <si>
    <t>6m19</t>
  </si>
  <si>
    <t>5m67</t>
  </si>
  <si>
    <t>4m97</t>
  </si>
  <si>
    <t>9m56</t>
  </si>
  <si>
    <t>8m83</t>
  </si>
  <si>
    <t>8m12</t>
  </si>
  <si>
    <t>7m97</t>
  </si>
  <si>
    <t>7m53</t>
  </si>
  <si>
    <t>7m39</t>
  </si>
  <si>
    <t>7m37</t>
  </si>
  <si>
    <t>1m85</t>
  </si>
  <si>
    <t>1m65</t>
  </si>
  <si>
    <t>1m60</t>
  </si>
  <si>
    <t>1m50</t>
  </si>
  <si>
    <t>1m45</t>
  </si>
  <si>
    <t>4m04</t>
  </si>
  <si>
    <t>4m00</t>
  </si>
  <si>
    <t>3m92</t>
  </si>
  <si>
    <t>3m80</t>
  </si>
  <si>
    <t>3m72</t>
  </si>
  <si>
    <t>3m46</t>
  </si>
  <si>
    <t>3m58</t>
  </si>
  <si>
    <t>3m38</t>
  </si>
  <si>
    <t>ソアレス　メリッサ</t>
  </si>
  <si>
    <t>OP</t>
  </si>
  <si>
    <t>甲森　光一</t>
  </si>
  <si>
    <t>失格</t>
  </si>
  <si>
    <t>は今回県大会出場権獲得者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</si>
</sst>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&quot;''&quot;00"/>
    <numFmt numFmtId="178" formatCode="0&quot;'&quot;00&quot;''&quot;00"/>
    <numFmt numFmtId="179" formatCode="0&quot;m'&quot;00"/>
    <numFmt numFmtId="180" formatCode="0&quot;m&quot;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name val="Arial"/>
      <family val="2"/>
    </font>
    <font>
      <sz val="18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9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51" fillId="30" borderId="0" applyNumberFormat="0" applyBorder="0" applyAlignment="0" applyProtection="0"/>
    <xf numFmtId="0" fontId="52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69" applyNumberFormat="1" applyFont="1" applyFill="1" applyBorder="1" applyAlignment="1">
      <alignment horizontal="center"/>
    </xf>
    <xf numFmtId="0" fontId="0" fillId="0" borderId="10" xfId="69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69" applyNumberFormat="1" applyFont="1" applyBorder="1" applyAlignment="1">
      <alignment horizontal="center"/>
    </xf>
    <xf numFmtId="0" fontId="0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62" applyNumberFormat="1" applyFont="1" applyBorder="1" applyAlignment="1">
      <alignment horizontal="center" vertical="center"/>
      <protection/>
    </xf>
    <xf numFmtId="0" fontId="0" fillId="0" borderId="0" xfId="62" applyNumberFormat="1" applyFont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21" xfId="0" applyFont="1" applyBorder="1" applyAlignment="1">
      <alignment/>
    </xf>
    <xf numFmtId="0" fontId="3" fillId="0" borderId="0" xfId="69" applyNumberFormat="1" applyFont="1" applyBorder="1" applyAlignment="1">
      <alignment horizontal="center" vertical="center"/>
    </xf>
    <xf numFmtId="0" fontId="3" fillId="0" borderId="10" xfId="69" applyNumberFormat="1" applyFont="1" applyBorder="1" applyAlignment="1">
      <alignment horizontal="center" vertical="center"/>
    </xf>
    <xf numFmtId="176" fontId="0" fillId="0" borderId="0" xfId="61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2" fillId="0" borderId="0" xfId="69" applyNumberFormat="1" applyFont="1" applyBorder="1" applyAlignment="1">
      <alignment horizontal="center" vertical="center" shrinkToFit="1"/>
    </xf>
    <xf numFmtId="0" fontId="14" fillId="0" borderId="0" xfId="69" applyFont="1" applyBorder="1" applyAlignment="1">
      <alignment horizontal="center" vertical="center" shrinkToFit="1"/>
    </xf>
    <xf numFmtId="0" fontId="12" fillId="0" borderId="0" xfId="68" applyNumberFormat="1" applyFont="1" applyBorder="1" applyAlignment="1">
      <alignment horizontal="center" vertical="center" shrinkToFit="1"/>
    </xf>
    <xf numFmtId="0" fontId="14" fillId="0" borderId="0" xfId="68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vertical="center" shrinkToFit="1"/>
      <protection/>
    </xf>
    <xf numFmtId="1" fontId="14" fillId="0" borderId="0" xfId="0" applyNumberFormat="1" applyFont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0" xfId="0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19" fillId="0" borderId="28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2" borderId="45" xfId="0" applyFill="1" applyBorder="1" applyAlignment="1">
      <alignment horizontal="center" shrinkToFit="1"/>
    </xf>
    <xf numFmtId="0" fontId="0" fillId="32" borderId="16" xfId="0" applyFill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0" fillId="32" borderId="45" xfId="0" applyFill="1" applyBorder="1" applyAlignment="1">
      <alignment horizontal="center" vertical="center" shrinkToFit="1"/>
    </xf>
    <xf numFmtId="0" fontId="0" fillId="32" borderId="46" xfId="0" applyFill="1" applyBorder="1" applyAlignment="1">
      <alignment horizontal="center" shrinkToFit="1"/>
    </xf>
    <xf numFmtId="0" fontId="0" fillId="32" borderId="11" xfId="0" applyFill="1" applyBorder="1" applyAlignment="1">
      <alignment horizontal="center" shrinkToFit="1"/>
    </xf>
    <xf numFmtId="0" fontId="0" fillId="32" borderId="10" xfId="0" applyFill="1" applyBorder="1" applyAlignment="1">
      <alignment horizontal="center" shrinkToFit="1"/>
    </xf>
    <xf numFmtId="0" fontId="0" fillId="32" borderId="33" xfId="0" applyFill="1" applyBorder="1" applyAlignment="1">
      <alignment horizontal="center" shrinkToFit="1"/>
    </xf>
    <xf numFmtId="0" fontId="0" fillId="32" borderId="0" xfId="0" applyFill="1" applyBorder="1" applyAlignment="1">
      <alignment horizontal="center" shrinkToFit="1"/>
    </xf>
    <xf numFmtId="0" fontId="8" fillId="32" borderId="0" xfId="0" applyFont="1" applyFill="1" applyBorder="1" applyAlignment="1">
      <alignment horizontal="center" shrinkToFit="1"/>
    </xf>
    <xf numFmtId="0" fontId="16" fillId="32" borderId="33" xfId="0" applyFont="1" applyFill="1" applyBorder="1" applyAlignment="1">
      <alignment horizontal="center" shrinkToFit="1"/>
    </xf>
    <xf numFmtId="0" fontId="0" fillId="32" borderId="47" xfId="0" applyFill="1" applyBorder="1" applyAlignment="1">
      <alignment horizontal="center" shrinkToFit="1"/>
    </xf>
    <xf numFmtId="0" fontId="0" fillId="32" borderId="48" xfId="0" applyFill="1" applyBorder="1" applyAlignment="1">
      <alignment horizontal="center" shrinkToFit="1"/>
    </xf>
    <xf numFmtId="1" fontId="0" fillId="32" borderId="11" xfId="0" applyNumberForma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shrinkToFit="1"/>
    </xf>
    <xf numFmtId="0" fontId="0" fillId="0" borderId="46" xfId="0" applyFill="1" applyBorder="1" applyAlignment="1">
      <alignment horizontal="center" shrinkToFit="1"/>
    </xf>
    <xf numFmtId="0" fontId="0" fillId="0" borderId="45" xfId="0" applyBorder="1" applyAlignment="1">
      <alignment/>
    </xf>
    <xf numFmtId="0" fontId="18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29" xfId="0" applyFill="1" applyBorder="1" applyAlignment="1">
      <alignment/>
    </xf>
    <xf numFmtId="0" fontId="19" fillId="33" borderId="52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0" fontId="0" fillId="32" borderId="10" xfId="0" applyFont="1" applyFill="1" applyBorder="1" applyAlignment="1">
      <alignment horizont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shrinkToFit="1"/>
    </xf>
    <xf numFmtId="0" fontId="0" fillId="34" borderId="11" xfId="0" applyFill="1" applyBorder="1" applyAlignment="1">
      <alignment horizontal="center" shrinkToFit="1"/>
    </xf>
    <xf numFmtId="0" fontId="0" fillId="34" borderId="10" xfId="0" applyFill="1" applyBorder="1" applyAlignment="1">
      <alignment horizontal="center" shrinkToFit="1"/>
    </xf>
    <xf numFmtId="0" fontId="0" fillId="34" borderId="33" xfId="0" applyFill="1" applyBorder="1" applyAlignment="1">
      <alignment horizontal="center" shrinkToFit="1"/>
    </xf>
    <xf numFmtId="0" fontId="0" fillId="34" borderId="0" xfId="0" applyFill="1" applyBorder="1" applyAlignment="1">
      <alignment horizontal="center" shrinkToFit="1"/>
    </xf>
    <xf numFmtId="1" fontId="0" fillId="34" borderId="0" xfId="0" applyNumberFormat="1" applyFill="1" applyBorder="1" applyAlignment="1">
      <alignment horizontal="center" shrinkToFit="1"/>
    </xf>
    <xf numFmtId="0" fontId="0" fillId="34" borderId="47" xfId="0" applyFill="1" applyBorder="1" applyAlignment="1">
      <alignment horizontal="center" shrinkToFit="1"/>
    </xf>
    <xf numFmtId="0" fontId="0" fillId="34" borderId="48" xfId="0" applyFill="1" applyBorder="1" applyAlignment="1">
      <alignment horizontal="center" shrinkToFit="1"/>
    </xf>
    <xf numFmtId="1" fontId="0" fillId="34" borderId="11" xfId="0" applyNumberFormat="1" applyFill="1" applyBorder="1" applyAlignment="1">
      <alignment horizontal="center" shrinkToFit="1"/>
    </xf>
    <xf numFmtId="1" fontId="0" fillId="0" borderId="11" xfId="0" applyNumberFormat="1" applyFill="1" applyBorder="1" applyAlignment="1">
      <alignment horizontal="center" shrinkToFit="1"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shrinkToFit="1"/>
    </xf>
    <xf numFmtId="0" fontId="53" fillId="0" borderId="33" xfId="0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shrinkToFit="1"/>
    </xf>
    <xf numFmtId="0" fontId="54" fillId="0" borderId="33" xfId="0" applyFont="1" applyFill="1" applyBorder="1" applyAlignment="1">
      <alignment horizontal="center" shrinkToFit="1"/>
    </xf>
    <xf numFmtId="0" fontId="53" fillId="32" borderId="11" xfId="0" applyFont="1" applyFill="1" applyBorder="1" applyAlignment="1">
      <alignment horizontal="center" shrinkToFit="1"/>
    </xf>
    <xf numFmtId="0" fontId="53" fillId="32" borderId="10" xfId="0" applyFont="1" applyFill="1" applyBorder="1" applyAlignment="1">
      <alignment horizontal="center" shrinkToFit="1"/>
    </xf>
    <xf numFmtId="0" fontId="53" fillId="32" borderId="33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177" fontId="20" fillId="0" borderId="21" xfId="0" applyNumberFormat="1" applyFont="1" applyBorder="1" applyAlignment="1">
      <alignment horizontal="center"/>
    </xf>
    <xf numFmtId="177" fontId="0" fillId="34" borderId="53" xfId="0" applyNumberFormat="1" applyFill="1" applyBorder="1" applyAlignment="1">
      <alignment horizontal="center" shrinkToFit="1"/>
    </xf>
    <xf numFmtId="177" fontId="0" fillId="0" borderId="53" xfId="0" applyNumberFormat="1" applyFill="1" applyBorder="1" applyAlignment="1">
      <alignment horizontal="center" shrinkToFit="1"/>
    </xf>
    <xf numFmtId="177" fontId="0" fillId="34" borderId="54" xfId="0" applyNumberFormat="1" applyFill="1" applyBorder="1" applyAlignment="1">
      <alignment horizontal="center" shrinkToFit="1"/>
    </xf>
    <xf numFmtId="177" fontId="0" fillId="32" borderId="54" xfId="0" applyNumberFormat="1" applyFill="1" applyBorder="1" applyAlignment="1">
      <alignment horizontal="center" shrinkToFit="1"/>
    </xf>
    <xf numFmtId="177" fontId="0" fillId="34" borderId="46" xfId="0" applyNumberFormat="1" applyFill="1" applyBorder="1" applyAlignment="1">
      <alignment horizontal="center" shrinkToFit="1"/>
    </xf>
    <xf numFmtId="177" fontId="0" fillId="0" borderId="46" xfId="0" applyNumberFormat="1" applyFill="1" applyBorder="1" applyAlignment="1">
      <alignment horizontal="center" shrinkToFit="1"/>
    </xf>
    <xf numFmtId="177" fontId="53" fillId="0" borderId="46" xfId="0" applyNumberFormat="1" applyFont="1" applyFill="1" applyBorder="1" applyAlignment="1">
      <alignment horizontal="center" shrinkToFit="1"/>
    </xf>
    <xf numFmtId="177" fontId="0" fillId="32" borderId="46" xfId="0" applyNumberFormat="1" applyFill="1" applyBorder="1" applyAlignment="1">
      <alignment horizontal="center" shrinkToFit="1"/>
    </xf>
    <xf numFmtId="177" fontId="8" fillId="32" borderId="46" xfId="0" applyNumberFormat="1" applyFont="1" applyFill="1" applyBorder="1" applyAlignment="1">
      <alignment horizontal="center" shrinkToFit="1"/>
    </xf>
    <xf numFmtId="177" fontId="0" fillId="32" borderId="53" xfId="0" applyNumberFormat="1" applyFill="1" applyBorder="1" applyAlignment="1">
      <alignment horizontal="center" shrinkToFit="1"/>
    </xf>
    <xf numFmtId="177" fontId="0" fillId="32" borderId="53" xfId="0" applyNumberFormat="1" applyFill="1" applyBorder="1" applyAlignment="1">
      <alignment horizontal="center" vertical="center" shrinkToFit="1"/>
    </xf>
    <xf numFmtId="177" fontId="0" fillId="32" borderId="55" xfId="0" applyNumberFormat="1" applyFill="1" applyBorder="1" applyAlignment="1">
      <alignment horizontal="center" vertical="center" shrinkToFit="1"/>
    </xf>
    <xf numFmtId="178" fontId="0" fillId="34" borderId="53" xfId="0" applyNumberFormat="1" applyFill="1" applyBorder="1" applyAlignment="1">
      <alignment horizontal="center" shrinkToFit="1"/>
    </xf>
    <xf numFmtId="178" fontId="0" fillId="0" borderId="53" xfId="0" applyNumberFormat="1" applyFill="1" applyBorder="1" applyAlignment="1">
      <alignment horizontal="center" shrinkToFit="1"/>
    </xf>
    <xf numFmtId="178" fontId="0" fillId="32" borderId="53" xfId="0" applyNumberFormat="1" applyFill="1" applyBorder="1" applyAlignment="1">
      <alignment horizontal="center" shrinkToFit="1"/>
    </xf>
    <xf numFmtId="180" fontId="0" fillId="34" borderId="53" xfId="0" applyNumberFormat="1" applyFill="1" applyBorder="1" applyAlignment="1">
      <alignment horizontal="center" shrinkToFit="1"/>
    </xf>
    <xf numFmtId="180" fontId="0" fillId="0" borderId="53" xfId="0" applyNumberFormat="1" applyFill="1" applyBorder="1" applyAlignment="1">
      <alignment horizontal="center" shrinkToFit="1"/>
    </xf>
    <xf numFmtId="180" fontId="0" fillId="34" borderId="46" xfId="0" applyNumberFormat="1" applyFill="1" applyBorder="1" applyAlignment="1">
      <alignment horizontal="center" shrinkToFit="1"/>
    </xf>
    <xf numFmtId="180" fontId="0" fillId="0" borderId="46" xfId="0" applyNumberFormat="1" applyFill="1" applyBorder="1" applyAlignment="1">
      <alignment horizontal="center" shrinkToFit="1"/>
    </xf>
    <xf numFmtId="180" fontId="0" fillId="32" borderId="46" xfId="0" applyNumberFormat="1" applyFill="1" applyBorder="1" applyAlignment="1">
      <alignment horizontal="center" shrinkToFit="1"/>
    </xf>
    <xf numFmtId="180" fontId="0" fillId="32" borderId="53" xfId="0" applyNumberFormat="1" applyFill="1" applyBorder="1" applyAlignment="1">
      <alignment horizontal="center" shrinkToFit="1"/>
    </xf>
    <xf numFmtId="180" fontId="53" fillId="32" borderId="53" xfId="0" applyNumberFormat="1" applyFont="1" applyFill="1" applyBorder="1" applyAlignment="1">
      <alignment horizontal="center" shrinkToFit="1"/>
    </xf>
    <xf numFmtId="0" fontId="54" fillId="0" borderId="11" xfId="0" applyFont="1" applyFill="1" applyBorder="1" applyAlignment="1">
      <alignment horizontal="center" shrinkToFit="1"/>
    </xf>
    <xf numFmtId="180" fontId="54" fillId="0" borderId="53" xfId="0" applyNumberFormat="1" applyFont="1" applyFill="1" applyBorder="1" applyAlignment="1">
      <alignment horizontal="center" shrinkToFit="1"/>
    </xf>
    <xf numFmtId="177" fontId="0" fillId="34" borderId="53" xfId="0" applyNumberFormat="1" applyFill="1" applyBorder="1" applyAlignment="1">
      <alignment horizontal="center" vertical="center" shrinkToFit="1"/>
    </xf>
    <xf numFmtId="177" fontId="0" fillId="34" borderId="55" xfId="0" applyNumberFormat="1" applyFill="1" applyBorder="1" applyAlignment="1">
      <alignment horizontal="center" vertical="center" shrinkToFit="1"/>
    </xf>
    <xf numFmtId="0" fontId="0" fillId="32" borderId="52" xfId="0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0" fontId="0" fillId="32" borderId="57" xfId="0" applyFill="1" applyBorder="1" applyAlignment="1">
      <alignment horizontal="center" vertical="center" shrinkToFit="1"/>
    </xf>
    <xf numFmtId="0" fontId="0" fillId="32" borderId="54" xfId="0" applyFill="1" applyBorder="1" applyAlignment="1">
      <alignment horizontal="center" vertical="center" shrinkToFit="1"/>
    </xf>
    <xf numFmtId="0" fontId="0" fillId="32" borderId="55" xfId="0" applyFill="1" applyBorder="1" applyAlignment="1">
      <alignment horizontal="center" vertical="center" shrinkToFit="1"/>
    </xf>
    <xf numFmtId="0" fontId="0" fillId="32" borderId="58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177" fontId="16" fillId="32" borderId="53" xfId="0" applyNumberFormat="1" applyFont="1" applyFill="1" applyBorder="1" applyAlignment="1">
      <alignment horizontal="center" vertical="center" shrinkToFit="1"/>
    </xf>
    <xf numFmtId="177" fontId="16" fillId="32" borderId="55" xfId="0" applyNumberFormat="1" applyFont="1" applyFill="1" applyBorder="1" applyAlignment="1">
      <alignment horizontal="center" vertical="center" shrinkToFit="1"/>
    </xf>
    <xf numFmtId="177" fontId="0" fillId="32" borderId="53" xfId="0" applyNumberFormat="1" applyFill="1" applyBorder="1" applyAlignment="1">
      <alignment horizontal="center" vertical="center" shrinkToFit="1"/>
    </xf>
    <xf numFmtId="177" fontId="0" fillId="32" borderId="55" xfId="0" applyNumberFormat="1" applyFill="1" applyBorder="1" applyAlignment="1">
      <alignment horizontal="center" vertical="center" shrinkToFit="1"/>
    </xf>
    <xf numFmtId="0" fontId="54" fillId="32" borderId="57" xfId="0" applyFont="1" applyFill="1" applyBorder="1" applyAlignment="1">
      <alignment horizontal="center" vertical="center" shrinkToFit="1"/>
    </xf>
    <xf numFmtId="0" fontId="54" fillId="32" borderId="56" xfId="0" applyFont="1" applyFill="1" applyBorder="1" applyAlignment="1">
      <alignment horizontal="center" vertical="center" shrinkToFit="1"/>
    </xf>
    <xf numFmtId="177" fontId="54" fillId="32" borderId="53" xfId="0" applyNumberFormat="1" applyFont="1" applyFill="1" applyBorder="1" applyAlignment="1">
      <alignment horizontal="center" vertical="center" shrinkToFit="1"/>
    </xf>
    <xf numFmtId="177" fontId="54" fillId="32" borderId="55" xfId="0" applyNumberFormat="1" applyFont="1" applyFill="1" applyBorder="1" applyAlignment="1">
      <alignment horizontal="center" vertical="center" shrinkToFit="1"/>
    </xf>
    <xf numFmtId="177" fontId="16" fillId="0" borderId="53" xfId="0" applyNumberFormat="1" applyFont="1" applyFill="1" applyBorder="1" applyAlignment="1">
      <alignment horizontal="center" vertical="center" shrinkToFit="1"/>
    </xf>
    <xf numFmtId="177" fontId="16" fillId="0" borderId="55" xfId="0" applyNumberFormat="1" applyFont="1" applyFill="1" applyBorder="1" applyAlignment="1">
      <alignment horizontal="center" vertical="center" shrinkToFit="1"/>
    </xf>
    <xf numFmtId="0" fontId="16" fillId="32" borderId="52" xfId="0" applyFont="1" applyFill="1" applyBorder="1" applyAlignment="1">
      <alignment horizontal="center" shrinkToFit="1"/>
    </xf>
    <xf numFmtId="0" fontId="16" fillId="32" borderId="56" xfId="0" applyFont="1" applyFill="1" applyBorder="1" applyAlignment="1">
      <alignment horizontal="center" shrinkToFit="1"/>
    </xf>
    <xf numFmtId="0" fontId="16" fillId="32" borderId="54" xfId="0" applyFont="1" applyFill="1" applyBorder="1" applyAlignment="1">
      <alignment horizontal="center" shrinkToFit="1"/>
    </xf>
    <xf numFmtId="0" fontId="16" fillId="32" borderId="55" xfId="0" applyFont="1" applyFill="1" applyBorder="1" applyAlignment="1">
      <alignment horizontal="center" shrinkToFit="1"/>
    </xf>
    <xf numFmtId="177" fontId="53" fillId="0" borderId="53" xfId="0" applyNumberFormat="1" applyFont="1" applyFill="1" applyBorder="1" applyAlignment="1">
      <alignment horizontal="center" vertical="center" shrinkToFit="1"/>
    </xf>
    <xf numFmtId="177" fontId="53" fillId="0" borderId="55" xfId="0" applyNumberFormat="1" applyFont="1" applyFill="1" applyBorder="1" applyAlignment="1">
      <alignment horizontal="center" vertical="center" shrinkToFit="1"/>
    </xf>
    <xf numFmtId="0" fontId="54" fillId="0" borderId="57" xfId="0" applyFont="1" applyFill="1" applyBorder="1" applyAlignment="1">
      <alignment horizontal="center" vertical="center" shrinkToFit="1"/>
    </xf>
    <xf numFmtId="0" fontId="54" fillId="0" borderId="56" xfId="0" applyFont="1" applyFill="1" applyBorder="1" applyAlignment="1">
      <alignment horizontal="center" vertical="center" shrinkToFit="1"/>
    </xf>
    <xf numFmtId="177" fontId="54" fillId="0" borderId="53" xfId="0" applyNumberFormat="1" applyFont="1" applyFill="1" applyBorder="1" applyAlignment="1">
      <alignment horizontal="center" vertical="center" shrinkToFit="1"/>
    </xf>
    <xf numFmtId="177" fontId="54" fillId="0" borderId="55" xfId="0" applyNumberFormat="1" applyFont="1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177" fontId="0" fillId="34" borderId="53" xfId="0" applyNumberFormat="1" applyFill="1" applyBorder="1" applyAlignment="1">
      <alignment horizontal="center" vertical="center" shrinkToFit="1"/>
    </xf>
    <xf numFmtId="177" fontId="0" fillId="34" borderId="55" xfId="0" applyNumberFormat="1" applyFill="1" applyBorder="1" applyAlignment="1">
      <alignment horizontal="center" vertical="center" shrinkToFit="1"/>
    </xf>
    <xf numFmtId="0" fontId="53" fillId="0" borderId="57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177" fontId="0" fillId="0" borderId="53" xfId="0" applyNumberFormat="1" applyFill="1" applyBorder="1" applyAlignment="1">
      <alignment horizontal="center" vertical="center" shrinkToFit="1"/>
    </xf>
    <xf numFmtId="177" fontId="0" fillId="0" borderId="55" xfId="0" applyNumberFormat="1" applyFill="1" applyBorder="1" applyAlignment="1">
      <alignment horizontal="center" vertical="center" shrinkToFit="1"/>
    </xf>
    <xf numFmtId="0" fontId="16" fillId="32" borderId="52" xfId="0" applyFont="1" applyFill="1" applyBorder="1" applyAlignment="1">
      <alignment horizontal="center" vertical="center" shrinkToFit="1"/>
    </xf>
    <xf numFmtId="0" fontId="16" fillId="32" borderId="56" xfId="0" applyFont="1" applyFill="1" applyBorder="1" applyAlignment="1">
      <alignment horizontal="center" vertical="center" shrinkToFit="1"/>
    </xf>
    <xf numFmtId="0" fontId="16" fillId="32" borderId="57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16" fillId="32" borderId="54" xfId="0" applyFont="1" applyFill="1" applyBorder="1" applyAlignment="1">
      <alignment horizontal="center" vertical="center" shrinkToFit="1"/>
    </xf>
    <xf numFmtId="0" fontId="16" fillId="32" borderId="55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2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0" fillId="8" borderId="0" xfId="0" applyFill="1" applyAlignment="1">
      <alignment horizontal="center"/>
    </xf>
  </cellXfs>
  <cellStyles count="5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10" xfId="59"/>
    <cellStyle name="標準 11" xfId="60"/>
    <cellStyle name="標準 2" xfId="61"/>
    <cellStyle name="標準 3" xfId="62"/>
    <cellStyle name="標準 4" xfId="63"/>
    <cellStyle name="標準 6" xfId="64"/>
    <cellStyle name="標準 7" xfId="65"/>
    <cellStyle name="標準 8" xfId="66"/>
    <cellStyle name="標準 9" xfId="67"/>
    <cellStyle name="標準_H14夏季申し込み大泉北" xfId="68"/>
    <cellStyle name="標準_Sheet1" xfId="69"/>
    <cellStyle name="普通" xfId="70"/>
    <cellStyle name="良い" xfId="71"/>
  </cellStyles>
  <dxfs count="12"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ProHD1TUsers\m535i\Library\Containers\com.apple.mail\Data\Library\Mail%20Downloads\CEC2B38C-AC0C-455A-8423-A3B3E16A37AB\WINDOWS\Temporary%20Internet%20Files\Content.IE5\UJY563QJ\&#27611;&#37324;&#30000;&#20013;&#12288;H21%20&#24066;&#26149;&#23395;&#30003;&#36796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5"/>
  <sheetViews>
    <sheetView tabSelected="1" zoomScale="70" zoomScaleNormal="70" zoomScaleSheetLayoutView="70" workbookViewId="0" topLeftCell="A1">
      <selection activeCell="P3" sqref="P3:Q3"/>
    </sheetView>
  </sheetViews>
  <sheetFormatPr defaultColWidth="8.875" defaultRowHeight="13.5"/>
  <cols>
    <col min="1" max="1" width="3.375" style="0" customWidth="1"/>
    <col min="2" max="2" width="5.125" style="0" customWidth="1"/>
    <col min="3" max="3" width="12.125" style="23" customWidth="1"/>
    <col min="4" max="4" width="13.625" style="23" customWidth="1"/>
    <col min="5" max="5" width="8.50390625" style="23" customWidth="1"/>
    <col min="6" max="6" width="13.625" style="23" customWidth="1"/>
    <col min="7" max="7" width="8.50390625" style="23" customWidth="1"/>
    <col min="8" max="8" width="13.625" style="23" customWidth="1"/>
    <col min="9" max="9" width="8.50390625" style="23" customWidth="1"/>
    <col min="10" max="10" width="13.625" style="23" customWidth="1"/>
    <col min="11" max="11" width="8.50390625" style="23" customWidth="1"/>
    <col min="12" max="12" width="13.625" style="23" customWidth="1"/>
    <col min="13" max="13" width="8.625" style="23" customWidth="1"/>
    <col min="14" max="14" width="13.625" style="23" customWidth="1"/>
    <col min="15" max="15" width="8.50390625" style="23" customWidth="1"/>
    <col min="16" max="16" width="13.625" style="23" customWidth="1"/>
    <col min="17" max="17" width="8.50390625" style="23" customWidth="1"/>
    <col min="18" max="18" width="13.625" style="23" customWidth="1"/>
    <col min="19" max="19" width="8.375" style="23" customWidth="1"/>
    <col min="20" max="20" width="13.50390625" style="23" customWidth="1"/>
    <col min="21" max="21" width="3.50390625" style="0" customWidth="1"/>
  </cols>
  <sheetData>
    <row r="1" ht="19.5">
      <c r="B1" s="44" t="s">
        <v>238</v>
      </c>
    </row>
    <row r="2" spans="16:17" ht="18" thickBot="1">
      <c r="P2" s="327"/>
      <c r="Q2" s="123" t="s">
        <v>431</v>
      </c>
    </row>
    <row r="3" spans="2:20" s="23" customFormat="1" ht="15" customHeight="1">
      <c r="B3" s="45"/>
      <c r="C3" s="132" t="s">
        <v>70</v>
      </c>
      <c r="D3" s="315" t="s">
        <v>74</v>
      </c>
      <c r="E3" s="316"/>
      <c r="F3" s="315" t="s">
        <v>75</v>
      </c>
      <c r="G3" s="316"/>
      <c r="H3" s="315" t="s">
        <v>76</v>
      </c>
      <c r="I3" s="316"/>
      <c r="J3" s="315" t="s">
        <v>77</v>
      </c>
      <c r="K3" s="316"/>
      <c r="L3" s="315" t="s">
        <v>78</v>
      </c>
      <c r="M3" s="316"/>
      <c r="N3" s="315" t="s">
        <v>79</v>
      </c>
      <c r="O3" s="316"/>
      <c r="P3" s="315" t="s">
        <v>80</v>
      </c>
      <c r="Q3" s="316"/>
      <c r="R3" s="315" t="s">
        <v>81</v>
      </c>
      <c r="S3" s="316"/>
      <c r="T3" s="45" t="s">
        <v>82</v>
      </c>
    </row>
    <row r="4" spans="2:20" s="23" customFormat="1" ht="15" customHeight="1" thickBot="1">
      <c r="B4" s="47"/>
      <c r="C4" s="47" t="s">
        <v>83</v>
      </c>
      <c r="D4" s="134" t="s">
        <v>84</v>
      </c>
      <c r="E4" s="48" t="s">
        <v>41</v>
      </c>
      <c r="F4" s="134" t="s">
        <v>84</v>
      </c>
      <c r="G4" s="49" t="s">
        <v>41</v>
      </c>
      <c r="H4" s="134" t="s">
        <v>84</v>
      </c>
      <c r="I4" s="48" t="s">
        <v>41</v>
      </c>
      <c r="J4" s="134" t="s">
        <v>84</v>
      </c>
      <c r="K4" s="49" t="s">
        <v>41</v>
      </c>
      <c r="L4" s="134" t="s">
        <v>84</v>
      </c>
      <c r="M4" s="48" t="s">
        <v>41</v>
      </c>
      <c r="N4" s="49" t="s">
        <v>84</v>
      </c>
      <c r="O4" s="133" t="s">
        <v>41</v>
      </c>
      <c r="P4" s="134" t="s">
        <v>84</v>
      </c>
      <c r="Q4" s="48" t="s">
        <v>41</v>
      </c>
      <c r="R4" s="49" t="s">
        <v>84</v>
      </c>
      <c r="S4" s="133" t="s">
        <v>41</v>
      </c>
      <c r="T4" s="47"/>
    </row>
    <row r="5" spans="2:20" s="23" customFormat="1" ht="15" customHeight="1">
      <c r="B5" s="309" t="s">
        <v>85</v>
      </c>
      <c r="C5" s="320" t="s">
        <v>86</v>
      </c>
      <c r="D5" s="214" t="str">
        <f>+'①男100'!$C$3</f>
        <v>甲森　光一</v>
      </c>
      <c r="E5" s="243">
        <f>+'①男100'!$F$3</f>
        <v>1293</v>
      </c>
      <c r="F5" s="214" t="str">
        <f>+'①男100'!$C$4</f>
        <v>藤野　拓海</v>
      </c>
      <c r="G5" s="243">
        <f>+'①男100'!$F$4</f>
        <v>1318</v>
      </c>
      <c r="H5" s="172" t="str">
        <f>+'①男100'!$C$5</f>
        <v>渡部　信宏</v>
      </c>
      <c r="I5" s="244">
        <f>+'①男100'!$F$5</f>
        <v>1338</v>
      </c>
      <c r="J5" s="172" t="str">
        <f>+'①男100'!$C$6</f>
        <v>渡邉　翔太</v>
      </c>
      <c r="K5" s="244">
        <f>+'①男100'!$F$6</f>
        <v>1369</v>
      </c>
      <c r="L5" s="172" t="str">
        <f>+'①男100'!$C$7</f>
        <v>中島　昴</v>
      </c>
      <c r="M5" s="244">
        <f>+'①男100'!$F$7</f>
        <v>1394</v>
      </c>
      <c r="N5" s="172" t="str">
        <f>+'①男100'!$C$8</f>
        <v>鹿沼　晴希</v>
      </c>
      <c r="O5" s="244">
        <f>+'①男100'!$F$8</f>
        <v>1397</v>
      </c>
      <c r="P5" s="172" t="str">
        <f>+'①男100'!$C$9</f>
        <v>根岸　蒼人</v>
      </c>
      <c r="Q5" s="244">
        <f>+'①男100'!$F$9</f>
        <v>1423</v>
      </c>
      <c r="R5" s="172" t="str">
        <f>+'①男100'!$C$10</f>
        <v>ナガタ　ユウジ</v>
      </c>
      <c r="S5" s="244">
        <f>+'①男100'!$F$10</f>
        <v>1426</v>
      </c>
      <c r="T5" s="46"/>
    </row>
    <row r="6" spans="2:20" s="23" customFormat="1" ht="15" customHeight="1">
      <c r="B6" s="310"/>
      <c r="C6" s="317"/>
      <c r="D6" s="215" t="str">
        <f>+'①男100'!$D$3&amp;'①男100'!$E$3</f>
        <v>邑邑楽1</v>
      </c>
      <c r="E6" s="216"/>
      <c r="F6" s="215" t="str">
        <f>+'①男100'!$D$4&amp;'①男100'!$E$4</f>
        <v>邑明和1</v>
      </c>
      <c r="G6" s="216"/>
      <c r="H6" s="230" t="str">
        <f>+'①男100'!$D$5&amp;'①男100'!$E$5</f>
        <v>邑大北1</v>
      </c>
      <c r="I6" s="198"/>
      <c r="J6" s="230" t="str">
        <f>+'①男100'!$D$6&amp;'①男100'!$E$6</f>
        <v>邑邑楽1</v>
      </c>
      <c r="K6" s="198"/>
      <c r="L6" s="230" t="str">
        <f>+'①男100'!$D$7&amp;'①男100'!$E$7</f>
        <v>邑板倉1</v>
      </c>
      <c r="M6" s="198"/>
      <c r="N6" s="230" t="str">
        <f>+'①男100'!$D$8&amp;'①男100'!$E$8</f>
        <v>邑大北1</v>
      </c>
      <c r="O6" s="198"/>
      <c r="P6" s="230" t="str">
        <f>+'①男100'!$D$9&amp;'①男100'!$E$9</f>
        <v>邑大西1</v>
      </c>
      <c r="Q6" s="198"/>
      <c r="R6" s="230" t="str">
        <f>+'①男100'!$D$10&amp;'①男100'!$E$10</f>
        <v>邑大南1</v>
      </c>
      <c r="S6" s="198"/>
      <c r="T6" s="51"/>
    </row>
    <row r="7" spans="2:20" s="23" customFormat="1" ht="15" customHeight="1">
      <c r="B7" s="310"/>
      <c r="C7" s="317" t="s">
        <v>87</v>
      </c>
      <c r="D7" s="217" t="str">
        <f>+'①男1500'!$C$3</f>
        <v>上田　伊吹</v>
      </c>
      <c r="E7" s="253">
        <f>+'①男1500'!$F$3</f>
        <v>50226</v>
      </c>
      <c r="F7" s="217" t="str">
        <f>+'①男1500'!$C$4</f>
        <v>玉山　真大</v>
      </c>
      <c r="G7" s="253">
        <f>+'①男1500'!$F$4</f>
        <v>51626</v>
      </c>
      <c r="H7" s="210" t="str">
        <f>+'①男1500'!$C$5</f>
        <v>尾崎　立晟</v>
      </c>
      <c r="I7" s="254">
        <f>+'①男1500'!$F$5</f>
        <v>52151</v>
      </c>
      <c r="J7" s="210" t="str">
        <f>+'①男1500'!$C$6</f>
        <v>針谷　和羽</v>
      </c>
      <c r="K7" s="254">
        <f>+'①男1500'!$F$6</f>
        <v>52423</v>
      </c>
      <c r="L7" s="210" t="str">
        <f>+'①男1500'!$C$7</f>
        <v>永島　瑞樹</v>
      </c>
      <c r="M7" s="254">
        <f>+'①男1500'!$F$7</f>
        <v>53270</v>
      </c>
      <c r="N7" s="210" t="str">
        <f>+'①男1500'!$C$8</f>
        <v>石関　真輝</v>
      </c>
      <c r="O7" s="254">
        <f>+'①男1500'!$F$8</f>
        <v>53836</v>
      </c>
      <c r="P7" s="210" t="str">
        <f>+'①男1500'!$C$9</f>
        <v>河合　星空</v>
      </c>
      <c r="Q7" s="254">
        <f>+'①男1500'!$F$9</f>
        <v>54092</v>
      </c>
      <c r="R7" s="210" t="str">
        <f>+'①男1500'!$C$10</f>
        <v>原田　七星</v>
      </c>
      <c r="S7" s="254">
        <f>+'①男1500'!$F$10</f>
        <v>55588</v>
      </c>
      <c r="T7" s="53"/>
    </row>
    <row r="8" spans="2:20" s="23" customFormat="1" ht="15" customHeight="1">
      <c r="B8" s="310"/>
      <c r="C8" s="317"/>
      <c r="D8" s="218" t="str">
        <f>+'①男1500'!$D$3&amp;'①男1500'!$E$3</f>
        <v>邑邑楽1</v>
      </c>
      <c r="E8" s="219"/>
      <c r="F8" s="218" t="str">
        <f>+'①男1500'!$D$4&amp;'①男1500'!$E$4</f>
        <v>邑邑楽1</v>
      </c>
      <c r="G8" s="219"/>
      <c r="H8" s="211" t="str">
        <f>+'①男1500'!$D$5&amp;'①男1500'!$E$5</f>
        <v>邑板倉1</v>
      </c>
      <c r="I8" s="212" t="s">
        <v>1</v>
      </c>
      <c r="J8" s="211" t="str">
        <f>+'①男1500'!$D$6&amp;'①男1500'!$E$6</f>
        <v>邑板倉1</v>
      </c>
      <c r="K8" s="212"/>
      <c r="L8" s="211" t="str">
        <f>+'①男1500'!$D$7&amp;'①男1500'!$E$7</f>
        <v>邑大南1</v>
      </c>
      <c r="M8" s="212" t="s">
        <v>1</v>
      </c>
      <c r="N8" s="211" t="str">
        <f>+'①男1500'!$D$8&amp;'①男1500'!$E$8</f>
        <v>邑大北1</v>
      </c>
      <c r="O8" s="212"/>
      <c r="P8" s="211" t="str">
        <f>+'①男1500'!$D$9&amp;'①男1500'!$E$9</f>
        <v>邑大南1</v>
      </c>
      <c r="Q8" s="212" t="s">
        <v>1</v>
      </c>
      <c r="R8" s="211" t="str">
        <f>+'①男1500'!$D$10&amp;'①男1500'!$E$10</f>
        <v>邑千中1</v>
      </c>
      <c r="S8" s="212"/>
      <c r="T8" s="54"/>
    </row>
    <row r="9" spans="2:20" s="23" customFormat="1" ht="15" customHeight="1">
      <c r="B9" s="310"/>
      <c r="C9" s="317" t="s">
        <v>89</v>
      </c>
      <c r="D9" s="217" t="str">
        <f>+'②男100'!$C$3</f>
        <v>奈良　貴央</v>
      </c>
      <c r="E9" s="241">
        <f>+'②男100'!$F$3</f>
        <v>1208</v>
      </c>
      <c r="F9" s="217" t="str">
        <f>+'②男100'!$C$4</f>
        <v>渡部　晃久</v>
      </c>
      <c r="G9" s="241">
        <f>+'②男100'!$F$4</f>
        <v>1211</v>
      </c>
      <c r="H9" s="210" t="str">
        <f>+'②男100'!$C$5</f>
        <v>中山　歩</v>
      </c>
      <c r="I9" s="242">
        <f>+'②男100'!$F$5</f>
        <v>1235</v>
      </c>
      <c r="J9" s="210" t="str">
        <f>+'②男100'!$C$6</f>
        <v>石塚　勇我</v>
      </c>
      <c r="K9" s="242">
        <f>+'②男100'!$F$6</f>
        <v>1248</v>
      </c>
      <c r="L9" s="210" t="str">
        <f>+'②男100'!$C$7</f>
        <v>サイトウ　グスタボ</v>
      </c>
      <c r="M9" s="242">
        <f>+'②男100'!$F$7</f>
        <v>1273</v>
      </c>
      <c r="N9" s="210" t="str">
        <f>+'②男100'!$C$8</f>
        <v>天間　大河</v>
      </c>
      <c r="O9" s="242">
        <f>+'②男100'!$F$8</f>
        <v>1274</v>
      </c>
      <c r="P9" s="210" t="str">
        <f>+'②男100'!$C$9</f>
        <v>阿久津　亮太</v>
      </c>
      <c r="Q9" s="242">
        <f>+'②男100'!$F$9</f>
        <v>1281</v>
      </c>
      <c r="R9" s="210" t="str">
        <f>+'②男100'!$C$10</f>
        <v>木村　将大</v>
      </c>
      <c r="S9" s="242">
        <f>+'②男100'!$F$10</f>
        <v>1310</v>
      </c>
      <c r="T9" s="53"/>
    </row>
    <row r="10" spans="2:20" s="23" customFormat="1" ht="15" customHeight="1">
      <c r="B10" s="310"/>
      <c r="C10" s="317"/>
      <c r="D10" s="218" t="str">
        <f>+'②男100'!$D$3&amp;'②男100'!$E$3</f>
        <v>邑明和2</v>
      </c>
      <c r="E10" s="219"/>
      <c r="F10" s="218" t="str">
        <f>+'②男100'!$D$4&amp;'②男100'!$E$4</f>
        <v>邑明和2</v>
      </c>
      <c r="G10" s="219"/>
      <c r="H10" s="211" t="str">
        <f>+'②男100'!$D$5&amp;'②男100'!$E$5</f>
        <v>邑邑楽2</v>
      </c>
      <c r="I10" s="212"/>
      <c r="J10" s="211" t="str">
        <f>+'②男100'!$D$6&amp;'②男100'!$E$6</f>
        <v>邑大北2</v>
      </c>
      <c r="K10" s="212"/>
      <c r="L10" s="211" t="str">
        <f>+'②男100'!$D$7&amp;'②男100'!$E$7</f>
        <v>邑大西2</v>
      </c>
      <c r="M10" s="212"/>
      <c r="N10" s="211" t="str">
        <f>+'②男100'!$D$8&amp;'②男100'!$E$8</f>
        <v>邑邑楽2</v>
      </c>
      <c r="O10" s="212"/>
      <c r="P10" s="211" t="str">
        <f>+'②男100'!$D$9&amp;'②男100'!$E$9</f>
        <v>邑大南2</v>
      </c>
      <c r="Q10" s="212"/>
      <c r="R10" s="211" t="str">
        <f>+'②男100'!$D$10&amp;'②男100'!$E$10</f>
        <v>邑板倉2</v>
      </c>
      <c r="S10" s="212"/>
      <c r="T10" s="54"/>
    </row>
    <row r="11" spans="2:20" s="23" customFormat="1" ht="15" customHeight="1">
      <c r="B11" s="310"/>
      <c r="C11" s="317" t="s">
        <v>90</v>
      </c>
      <c r="D11" s="220" t="str">
        <f>+'③男100'!$C$3</f>
        <v>渡部　真嗣</v>
      </c>
      <c r="E11" s="245">
        <f>+'③男100'!$F$3</f>
        <v>1156</v>
      </c>
      <c r="F11" s="220" t="str">
        <f>+'③男100'!$C$4</f>
        <v>藤田　徹</v>
      </c>
      <c r="G11" s="245">
        <f>+'③男100'!$F$4</f>
        <v>1202</v>
      </c>
      <c r="H11" s="197" t="str">
        <f>+'③男100'!$C$5</f>
        <v>草川　淳司</v>
      </c>
      <c r="I11" s="246">
        <f>+'③男100'!$F$5</f>
        <v>1226</v>
      </c>
      <c r="J11" s="197" t="str">
        <f>+'③男100'!$C$6</f>
        <v>小宮　澪士</v>
      </c>
      <c r="K11" s="246">
        <f>+'③男100'!$F$6</f>
        <v>1235</v>
      </c>
      <c r="L11" s="197" t="str">
        <f>+'③男100'!$C$7</f>
        <v>大川　拓真</v>
      </c>
      <c r="M11" s="246">
        <f>+'③男100'!$F$7</f>
        <v>1249</v>
      </c>
      <c r="N11" s="197" t="str">
        <f>+'③男100'!$C$8</f>
        <v>坂本　拓真</v>
      </c>
      <c r="O11" s="246">
        <f>+'③男100'!$F$8</f>
        <v>1249</v>
      </c>
      <c r="P11" s="197" t="str">
        <f>+'③男100'!$C$9</f>
        <v>中島　蓮</v>
      </c>
      <c r="Q11" s="246">
        <f>+'③男100'!$F$9</f>
        <v>1263</v>
      </c>
      <c r="R11" s="239" t="str">
        <f>+'③男100'!$C$10</f>
        <v>大橋　和弘</v>
      </c>
      <c r="S11" s="247">
        <f>+'③男100'!$F$10</f>
        <v>1295</v>
      </c>
      <c r="T11" s="51"/>
    </row>
    <row r="12" spans="2:20" s="23" customFormat="1" ht="15" customHeight="1">
      <c r="B12" s="310"/>
      <c r="C12" s="317"/>
      <c r="D12" s="218" t="str">
        <f>+'③男100'!$D$3&amp;'③男100'!$E$3</f>
        <v>邑明和3</v>
      </c>
      <c r="E12" s="219"/>
      <c r="F12" s="218" t="str">
        <f>+'③男100'!$D$4&amp;'③男100'!$E$4</f>
        <v>邑大西3</v>
      </c>
      <c r="G12" s="219"/>
      <c r="H12" s="211" t="str">
        <f>+'③男100'!$D$5&amp;'③男100'!$E$5</f>
        <v>邑大北3</v>
      </c>
      <c r="I12" s="212"/>
      <c r="J12" s="211" t="str">
        <f>+'③男100'!$D$6&amp;'③男100'!$E$6</f>
        <v>邑大北3</v>
      </c>
      <c r="K12" s="212"/>
      <c r="L12" s="211" t="str">
        <f>+'③男100'!$D$7&amp;'③男100'!$E$7</f>
        <v>邑明和3</v>
      </c>
      <c r="M12" s="212"/>
      <c r="N12" s="211" t="str">
        <f>+'③男100'!$D$8&amp;'③男100'!$E$8</f>
        <v>邑大西3</v>
      </c>
      <c r="O12" s="212"/>
      <c r="P12" s="211" t="str">
        <f>+'③男100'!$D$9&amp;'③男100'!$E$9</f>
        <v>邑邑楽3</v>
      </c>
      <c r="Q12" s="212"/>
      <c r="R12" s="231" t="str">
        <f>+'③男100'!$D$10&amp;'③男100'!$E$10</f>
        <v>邑板倉3</v>
      </c>
      <c r="S12" s="232"/>
      <c r="T12" s="54"/>
    </row>
    <row r="13" spans="2:20" s="23" customFormat="1" ht="15" customHeight="1">
      <c r="B13" s="310"/>
      <c r="C13" s="317" t="s">
        <v>91</v>
      </c>
      <c r="D13" s="221" t="str">
        <f>+'男200'!$C$3</f>
        <v>渡部　真嗣</v>
      </c>
      <c r="E13" s="245">
        <f>+'男200'!$F$3</f>
        <v>2427</v>
      </c>
      <c r="F13" s="221" t="str">
        <f>+'男200'!$C$4</f>
        <v>奈良　貴央</v>
      </c>
      <c r="G13" s="245">
        <f>+'男200'!$F$4</f>
        <v>2478</v>
      </c>
      <c r="H13" s="209" t="str">
        <f>+'男200'!$C$5</f>
        <v>庄司　泰樹</v>
      </c>
      <c r="I13" s="246">
        <f>+'男200'!$F$5</f>
        <v>2495</v>
      </c>
      <c r="J13" s="209" t="str">
        <f>+'男200'!$C$6</f>
        <v>中山　歩</v>
      </c>
      <c r="K13" s="246">
        <f>+'男200'!$F$6</f>
        <v>2542</v>
      </c>
      <c r="L13" s="209" t="str">
        <f>+'男200'!$C$7</f>
        <v>萩原　慎太郎</v>
      </c>
      <c r="M13" s="246">
        <f>+'男200'!$F$7</f>
        <v>2586</v>
      </c>
      <c r="N13" s="209" t="str">
        <f>+'男200'!$C$8</f>
        <v>甲森　光一</v>
      </c>
      <c r="O13" s="246">
        <f>+'男200'!$F$8</f>
        <v>2622</v>
      </c>
      <c r="P13" s="209" t="str">
        <f>+'男200'!$C$9</f>
        <v>小林　柊哉</v>
      </c>
      <c r="Q13" s="246">
        <f>+'男200'!$F$9</f>
        <v>2627</v>
      </c>
      <c r="R13" s="209" t="str">
        <f>+'男200'!$C$10</f>
        <v>川上　望夢</v>
      </c>
      <c r="S13" s="246">
        <f>+'男200'!$F$10</f>
        <v>2654</v>
      </c>
      <c r="T13" s="51"/>
    </row>
    <row r="14" spans="2:20" s="23" customFormat="1" ht="15" customHeight="1">
      <c r="B14" s="310"/>
      <c r="C14" s="317"/>
      <c r="D14" s="220" t="str">
        <f>+'男200'!$D$3&amp;'男200'!$E$3</f>
        <v>邑明和3</v>
      </c>
      <c r="E14" s="216"/>
      <c r="F14" s="220" t="str">
        <f>+'男200'!$D$4&amp;'男200'!$E$4</f>
        <v>邑明和2</v>
      </c>
      <c r="G14" s="216"/>
      <c r="H14" s="197" t="str">
        <f>+'男200'!$D$5&amp;'男200'!$E$5</f>
        <v>邑千中3</v>
      </c>
      <c r="I14" s="198"/>
      <c r="J14" s="197" t="str">
        <f>+'男200'!$D$6&amp;'男200'!$E$6</f>
        <v>邑邑楽2</v>
      </c>
      <c r="K14" s="198"/>
      <c r="L14" s="197" t="str">
        <f>+'男200'!$D$7&amp;'男200'!$E$7</f>
        <v>邑大北3</v>
      </c>
      <c r="M14" s="198"/>
      <c r="N14" s="197" t="str">
        <f>+'男200'!$D$8&amp;'男200'!$E$8</f>
        <v>邑邑楽1</v>
      </c>
      <c r="O14" s="198"/>
      <c r="P14" s="197" t="str">
        <f>+'男200'!$D$9&amp;'男200'!$E$9</f>
        <v>邑大西3</v>
      </c>
      <c r="Q14" s="198"/>
      <c r="R14" s="197" t="str">
        <f>+'男200'!$D$10&amp;'男200'!$E$10</f>
        <v>邑千中3</v>
      </c>
      <c r="S14" s="198"/>
      <c r="T14" s="51"/>
    </row>
    <row r="15" spans="2:20" s="23" customFormat="1" ht="15" customHeight="1">
      <c r="B15" s="310"/>
      <c r="C15" s="317" t="s">
        <v>92</v>
      </c>
      <c r="D15" s="217" t="str">
        <f>+'男400'!$C$3</f>
        <v>笠原　猛</v>
      </c>
      <c r="E15" s="241">
        <f>+'男400'!$F$3</f>
        <v>5428</v>
      </c>
      <c r="F15" s="217" t="str">
        <f>+'男400'!$C$4</f>
        <v>贄田　絢三郎</v>
      </c>
      <c r="G15" s="241">
        <f>+'男400'!$F$4</f>
        <v>5488</v>
      </c>
      <c r="H15" s="210" t="str">
        <f>+'男400'!$C$5</f>
        <v>庄司　泰樹</v>
      </c>
      <c r="I15" s="242">
        <f>+'男400'!$F$5</f>
        <v>5504</v>
      </c>
      <c r="J15" s="210" t="str">
        <f>+'男400'!$C$6</f>
        <v>川島　渉</v>
      </c>
      <c r="K15" s="242">
        <f>+'男400'!$F$6</f>
        <v>5599</v>
      </c>
      <c r="L15" s="210" t="str">
        <f>+'男400'!$C$7</f>
        <v>関口　綾太</v>
      </c>
      <c r="M15" s="242">
        <f>+'男400'!$F$7</f>
        <v>5640</v>
      </c>
      <c r="N15" s="210" t="str">
        <f>+'男400'!$C$8</f>
        <v>坂本　風斗</v>
      </c>
      <c r="O15" s="242">
        <f>+'男400'!$F$8</f>
        <v>5758</v>
      </c>
      <c r="P15" s="210" t="str">
        <f>+'男400'!$C$9</f>
        <v>大川　拓真</v>
      </c>
      <c r="Q15" s="242">
        <f>+'男400'!$F$9</f>
        <v>5805</v>
      </c>
      <c r="R15" s="210" t="str">
        <f>+'男400'!$C$10</f>
        <v>恩田　峻佑</v>
      </c>
      <c r="S15" s="242">
        <f>+'男400'!$F$10</f>
        <v>6084</v>
      </c>
      <c r="T15" s="53"/>
    </row>
    <row r="16" spans="2:20" s="23" customFormat="1" ht="15" customHeight="1">
      <c r="B16" s="310"/>
      <c r="C16" s="317"/>
      <c r="D16" s="218" t="str">
        <f>+'男400'!$D$3&amp;'男400'!$E$3</f>
        <v>邑邑楽3</v>
      </c>
      <c r="E16" s="219"/>
      <c r="F16" s="218" t="str">
        <f>+'男400'!$D$4&amp;'男400'!$E$4</f>
        <v>邑大北3</v>
      </c>
      <c r="G16" s="219"/>
      <c r="H16" s="211" t="str">
        <f>+'男400'!$D$5&amp;'男400'!$E$5</f>
        <v>邑千中3</v>
      </c>
      <c r="I16" s="212"/>
      <c r="J16" s="211" t="str">
        <f>+'男400'!$D$6&amp;'男400'!$E$6</f>
        <v>邑千中3</v>
      </c>
      <c r="K16" s="212"/>
      <c r="L16" s="211" t="str">
        <f>+'男400'!$D$7&amp;'男400'!$E$7</f>
        <v>邑大北3</v>
      </c>
      <c r="M16" s="212"/>
      <c r="N16" s="211" t="str">
        <f>+'男400'!$D$8&amp;'男400'!$E$8</f>
        <v>邑邑楽2</v>
      </c>
      <c r="O16" s="212"/>
      <c r="P16" s="211" t="str">
        <f>+'男400'!$D$9&amp;'男400'!$E$9</f>
        <v>邑明和3</v>
      </c>
      <c r="Q16" s="212"/>
      <c r="R16" s="211" t="str">
        <f>+'男400'!$D$10&amp;'男400'!$E$10</f>
        <v>邑明和3</v>
      </c>
      <c r="S16" s="212"/>
      <c r="T16" s="54"/>
    </row>
    <row r="17" spans="2:20" s="23" customFormat="1" ht="15" customHeight="1">
      <c r="B17" s="310"/>
      <c r="C17" s="317" t="s">
        <v>93</v>
      </c>
      <c r="D17" s="217" t="str">
        <f>+'男800'!$C$3</f>
        <v>藤家　竜也</v>
      </c>
      <c r="E17" s="253">
        <f>+'男800'!$F$3</f>
        <v>20417</v>
      </c>
      <c r="F17" s="217" t="str">
        <f>+'男800'!$C$4</f>
        <v>井上　光誠</v>
      </c>
      <c r="G17" s="253">
        <f>+'男800'!$F$4</f>
        <v>20978</v>
      </c>
      <c r="H17" s="210" t="str">
        <f>+'男800'!$C$5</f>
        <v>贄田　絢三郎</v>
      </c>
      <c r="I17" s="254">
        <f>+'男800'!$F$5</f>
        <v>21129</v>
      </c>
      <c r="J17" s="210" t="str">
        <f>+'男800'!$C$6</f>
        <v>坂本　風斗</v>
      </c>
      <c r="K17" s="254">
        <f>+'男800'!$F$6</f>
        <v>21210</v>
      </c>
      <c r="L17" s="210" t="str">
        <f>+'男800'!$C$7</f>
        <v>横塚　威蕗</v>
      </c>
      <c r="M17" s="254">
        <f>+'男800'!$F$7</f>
        <v>21476</v>
      </c>
      <c r="N17" s="210" t="str">
        <f>+'男800'!$C$8</f>
        <v>西谷　祐輝</v>
      </c>
      <c r="O17" s="254">
        <f>+'男800'!$F$8</f>
        <v>21651</v>
      </c>
      <c r="P17" s="210" t="str">
        <f>+'男800'!$C$9</f>
        <v>大橋　廉</v>
      </c>
      <c r="Q17" s="254">
        <f>+'男800'!$F$9</f>
        <v>21811</v>
      </c>
      <c r="R17" s="210" t="str">
        <f>+'男800'!$C$10</f>
        <v>遠藤　瑶大</v>
      </c>
      <c r="S17" s="254">
        <f>+'男800'!$F$10</f>
        <v>21903</v>
      </c>
      <c r="T17" s="51"/>
    </row>
    <row r="18" spans="2:20" s="23" customFormat="1" ht="15" customHeight="1">
      <c r="B18" s="310"/>
      <c r="C18" s="317"/>
      <c r="D18" s="218" t="str">
        <f>+'男800'!$D$3&amp;'男800'!$E$3</f>
        <v>邑明和3</v>
      </c>
      <c r="E18" s="219"/>
      <c r="F18" s="218" t="str">
        <f>+'男800'!$D$4&amp;'男800'!$E$4</f>
        <v>邑大北3</v>
      </c>
      <c r="G18" s="219"/>
      <c r="H18" s="211" t="str">
        <f>+'男800'!$D$5&amp;'男800'!$E$5</f>
        <v>邑大北3</v>
      </c>
      <c r="I18" s="212"/>
      <c r="J18" s="211" t="str">
        <f>+'男800'!$D$6&amp;'男800'!$E$6</f>
        <v>邑邑楽2</v>
      </c>
      <c r="K18" s="212"/>
      <c r="L18" s="211" t="str">
        <f>+'男800'!$D$7&amp;'男800'!$E$7</f>
        <v>邑大西3</v>
      </c>
      <c r="M18" s="212"/>
      <c r="N18" s="211" t="str">
        <f>+'男800'!$D$8&amp;'男800'!$E$8</f>
        <v>邑板倉3</v>
      </c>
      <c r="O18" s="212"/>
      <c r="P18" s="211" t="str">
        <f>+'男800'!$D$9&amp;'男800'!$E$9</f>
        <v>邑千中2</v>
      </c>
      <c r="Q18" s="212"/>
      <c r="R18" s="211" t="str">
        <f>+'男800'!$D$10&amp;'男800'!$E$10</f>
        <v>邑明和3</v>
      </c>
      <c r="S18" s="212"/>
      <c r="T18" s="54"/>
    </row>
    <row r="19" spans="2:20" s="23" customFormat="1" ht="15" customHeight="1">
      <c r="B19" s="310"/>
      <c r="C19" s="317" t="s">
        <v>116</v>
      </c>
      <c r="D19" s="217" t="str">
        <f>+'②男1500'!$C$3</f>
        <v>井上　光誠</v>
      </c>
      <c r="E19" s="253">
        <f>+'②男1500'!$F$3</f>
        <v>43114</v>
      </c>
      <c r="F19" s="217" t="str">
        <f>+'②男1500'!$C$4</f>
        <v>原田　雅海</v>
      </c>
      <c r="G19" s="253">
        <f>+'②男1500'!$F$4</f>
        <v>43617</v>
      </c>
      <c r="H19" s="210" t="str">
        <f>+'②男1500'!$C$5</f>
        <v>西谷　祐輝</v>
      </c>
      <c r="I19" s="254">
        <f>+'②男1500'!$F$5</f>
        <v>44234</v>
      </c>
      <c r="J19" s="210" t="str">
        <f>+'②男1500'!$C$6</f>
        <v>遠藤　瑶大</v>
      </c>
      <c r="K19" s="254">
        <f>+'②男1500'!$F$6</f>
        <v>44334</v>
      </c>
      <c r="L19" s="210" t="str">
        <f>+'②男1500'!$C$7</f>
        <v>横塚　威蕗</v>
      </c>
      <c r="M19" s="254">
        <f>+'②男1500'!$F$7</f>
        <v>44435</v>
      </c>
      <c r="N19" s="210" t="str">
        <f>+'②男1500'!$C$8</f>
        <v>吉永　悠馬</v>
      </c>
      <c r="O19" s="254">
        <f>+'②男1500'!$F$8</f>
        <v>44447</v>
      </c>
      <c r="P19" s="210" t="str">
        <f>+'②男1500'!$C$9</f>
        <v>萩本　大輝</v>
      </c>
      <c r="Q19" s="254">
        <f>+'②男1500'!$F$9</f>
        <v>44540</v>
      </c>
      <c r="R19" s="210" t="str">
        <f>+'②男1500'!$C$10</f>
        <v>折原　悠斗</v>
      </c>
      <c r="S19" s="254">
        <f>+'②男1500'!$F$10</f>
        <v>44596</v>
      </c>
      <c r="T19" s="53"/>
    </row>
    <row r="20" spans="2:20" s="23" customFormat="1" ht="15" customHeight="1">
      <c r="B20" s="310"/>
      <c r="C20" s="317"/>
      <c r="D20" s="218" t="str">
        <f>+'②男1500'!$D$3&amp;'②男1500'!$E$3</f>
        <v>邑大北3</v>
      </c>
      <c r="E20" s="219"/>
      <c r="F20" s="218" t="str">
        <f>+'②男1500'!$D$4&amp;'②男1500'!$E$4</f>
        <v>邑千中3</v>
      </c>
      <c r="G20" s="219"/>
      <c r="H20" s="211" t="str">
        <f>+'②男1500'!$D$5&amp;'②男1500'!$E$5</f>
        <v>邑板倉3</v>
      </c>
      <c r="I20" s="212" t="s">
        <v>1</v>
      </c>
      <c r="J20" s="211" t="str">
        <f>+'②男1500'!$D$6&amp;'②男1500'!$E$6</f>
        <v>邑明和3</v>
      </c>
      <c r="K20" s="212" t="s">
        <v>1</v>
      </c>
      <c r="L20" s="211" t="str">
        <f>+'②男1500'!$D$7&amp;'②男1500'!$E$7</f>
        <v>邑大西3</v>
      </c>
      <c r="M20" s="212" t="s">
        <v>1</v>
      </c>
      <c r="N20" s="211" t="str">
        <f>+'②男1500'!$D$8&amp;'②男1500'!$E$8</f>
        <v>邑明和3</v>
      </c>
      <c r="O20" s="212" t="s">
        <v>1</v>
      </c>
      <c r="P20" s="211" t="str">
        <f>+'②男1500'!$D$9&amp;'②男1500'!$E$9</f>
        <v>邑大西3</v>
      </c>
      <c r="Q20" s="212" t="s">
        <v>1</v>
      </c>
      <c r="R20" s="211" t="str">
        <f>+'②男1500'!$D$10&amp;'②男1500'!$E$10</f>
        <v>邑板倉3</v>
      </c>
      <c r="S20" s="212" t="s">
        <v>1</v>
      </c>
      <c r="T20" s="54"/>
    </row>
    <row r="21" spans="2:20" s="23" customFormat="1" ht="15" customHeight="1">
      <c r="B21" s="310"/>
      <c r="C21" s="317" t="s">
        <v>94</v>
      </c>
      <c r="D21" s="217" t="str">
        <f>+'男3000'!$C$3</f>
        <v>原田　雅海</v>
      </c>
      <c r="E21" s="253">
        <f>+'男3000'!$F$3</f>
        <v>95854</v>
      </c>
      <c r="F21" s="217" t="str">
        <f>+'男3000'!$C$4</f>
        <v>川上　望夢</v>
      </c>
      <c r="G21" s="253">
        <f>+'男3000'!$F$4</f>
        <v>100414</v>
      </c>
      <c r="H21" s="210" t="str">
        <f>+'男3000'!$C$5</f>
        <v>松崎　光来</v>
      </c>
      <c r="I21" s="254">
        <f>+'男3000'!$F$5</f>
        <v>100674</v>
      </c>
      <c r="J21" s="210" t="str">
        <f>+'男3000'!$C$6</f>
        <v>小松原　麗司</v>
      </c>
      <c r="K21" s="254">
        <f>+'男3000'!$F$6</f>
        <v>102949</v>
      </c>
      <c r="L21" s="210" t="str">
        <f>+'男3000'!$C$7</f>
        <v>織田　隼斗</v>
      </c>
      <c r="M21" s="254">
        <f>+'男3000'!$F$7</f>
        <v>110268</v>
      </c>
      <c r="N21" s="210" t="str">
        <f>+'男3000'!$C$8</f>
        <v>丹治　和哉</v>
      </c>
      <c r="O21" s="254">
        <f>+'男3000'!$F$8</f>
        <v>110535</v>
      </c>
      <c r="P21" s="210" t="str">
        <f>+'男3000'!$C$9</f>
        <v>古賀　大聖</v>
      </c>
      <c r="Q21" s="254">
        <f>+'男3000'!$F$9</f>
        <v>113227</v>
      </c>
      <c r="R21" s="210" t="str">
        <f>+'男3000'!$C$10</f>
        <v>若林　大翔</v>
      </c>
      <c r="S21" s="254">
        <f>+'男3000'!$F$10</f>
        <v>114711</v>
      </c>
      <c r="T21" s="53"/>
    </row>
    <row r="22" spans="2:20" s="23" customFormat="1" ht="15" customHeight="1">
      <c r="B22" s="310"/>
      <c r="C22" s="317"/>
      <c r="D22" s="218" t="str">
        <f>+'男3000'!$D$3&amp;'男3000'!$E$3</f>
        <v>邑千中3</v>
      </c>
      <c r="E22" s="219"/>
      <c r="F22" s="218" t="str">
        <f>+'男3000'!$D$4&amp;'男3000'!$E$4</f>
        <v>邑千中3</v>
      </c>
      <c r="G22" s="219"/>
      <c r="H22" s="211" t="str">
        <f>+'男3000'!$D$5&amp;'男3000'!$E$5</f>
        <v>邑邑楽3</v>
      </c>
      <c r="I22" s="212"/>
      <c r="J22" s="211" t="str">
        <f>+'男3000'!$D$6&amp;'男3000'!$E$6</f>
        <v>邑明和2</v>
      </c>
      <c r="K22" s="212"/>
      <c r="L22" s="211" t="str">
        <f>+'男3000'!$D$7&amp;'男3000'!$E$7</f>
        <v>邑明和3</v>
      </c>
      <c r="M22" s="212"/>
      <c r="N22" s="211" t="str">
        <f>+'男3000'!$D$8&amp;'男3000'!$E$8</f>
        <v>邑大北3</v>
      </c>
      <c r="O22" s="212"/>
      <c r="P22" s="211" t="str">
        <f>+'男3000'!$D$9&amp;'男3000'!$E$9</f>
        <v>邑大南1</v>
      </c>
      <c r="Q22" s="212"/>
      <c r="R22" s="211" t="str">
        <f>+'男3000'!$D$10&amp;'男3000'!$E$10</f>
        <v>邑邑楽2</v>
      </c>
      <c r="S22" s="212"/>
      <c r="T22" s="54"/>
    </row>
    <row r="23" spans="2:20" s="23" customFormat="1" ht="15" customHeight="1">
      <c r="B23" s="310"/>
      <c r="C23" s="317" t="s">
        <v>95</v>
      </c>
      <c r="D23" s="220" t="str">
        <f>+'男110H'!$C$3</f>
        <v>中村　奏斗</v>
      </c>
      <c r="E23" s="245">
        <f>+'男110H'!$F$3</f>
        <v>1584</v>
      </c>
      <c r="F23" s="220" t="str">
        <f>+'男110H'!$C$4</f>
        <v>笠原　猛</v>
      </c>
      <c r="G23" s="245">
        <f>+'男110H'!$F$4</f>
        <v>1604</v>
      </c>
      <c r="H23" s="220" t="str">
        <f>+'男110H'!$C$5</f>
        <v>佐藤　悠哉</v>
      </c>
      <c r="I23" s="245">
        <f>+'男110H'!$F$5</f>
        <v>1676</v>
      </c>
      <c r="J23" s="197" t="str">
        <f>+'男110H'!$C$6</f>
        <v>川島　渉</v>
      </c>
      <c r="K23" s="246">
        <f>+'男110H'!$F$6</f>
        <v>1700</v>
      </c>
      <c r="L23" s="197" t="str">
        <f>+'男110H'!$C$7</f>
        <v>横山　昇太</v>
      </c>
      <c r="M23" s="246">
        <f>+'男110H'!$F$7</f>
        <v>1749</v>
      </c>
      <c r="N23" s="197" t="str">
        <f>+'男110H'!$C$8</f>
        <v>篠木　健太郎</v>
      </c>
      <c r="O23" s="246">
        <f>+'男110H'!$F$8</f>
        <v>1977</v>
      </c>
      <c r="P23" s="197" t="str">
        <f>+'男110H'!$C$9</f>
        <v>恩田　峻佑</v>
      </c>
      <c r="Q23" s="246">
        <f>+'男110H'!$F$9</f>
        <v>2081</v>
      </c>
      <c r="R23" s="197" t="str">
        <f>+'男110H'!$C$10</f>
        <v>金子　勇太朗</v>
      </c>
      <c r="S23" s="246">
        <f>+'男110H'!$F$10</f>
        <v>2106</v>
      </c>
      <c r="T23" s="51"/>
    </row>
    <row r="24" spans="2:20" s="23" customFormat="1" ht="15" customHeight="1">
      <c r="B24" s="310"/>
      <c r="C24" s="317"/>
      <c r="D24" s="220" t="str">
        <f>+'男110H'!$D$3&amp;'男110H'!$E$3</f>
        <v>邑邑楽3</v>
      </c>
      <c r="E24" s="216"/>
      <c r="F24" s="220" t="str">
        <f>+'男110H'!$D$4&amp;'男110H'!$E$4</f>
        <v>邑邑楽3</v>
      </c>
      <c r="G24" s="216"/>
      <c r="H24" s="220" t="str">
        <f>+'男110H'!$D$5&amp;'男110H'!$E$5</f>
        <v>邑千中3</v>
      </c>
      <c r="I24" s="216"/>
      <c r="J24" s="197" t="str">
        <f>+'男110H'!$D$6&amp;'男110H'!$E$6</f>
        <v>邑千中3</v>
      </c>
      <c r="K24" s="198"/>
      <c r="L24" s="197" t="str">
        <f>+'男110H'!$D$7&amp;'男110H'!$E$7</f>
        <v>邑大北2</v>
      </c>
      <c r="M24" s="198"/>
      <c r="N24" s="197" t="str">
        <f>+'男110H'!$D$8&amp;'男110H'!$E$8</f>
        <v>邑明和2</v>
      </c>
      <c r="O24" s="198"/>
      <c r="P24" s="197" t="str">
        <f>+'男110H'!$D$9&amp;'男110H'!$E$9</f>
        <v>邑明和3</v>
      </c>
      <c r="Q24" s="198"/>
      <c r="R24" s="197" t="str">
        <f>+'男110H'!$D$10&amp;'男110H'!$E$10</f>
        <v>邑大南2</v>
      </c>
      <c r="S24" s="198"/>
      <c r="T24" s="51"/>
    </row>
    <row r="25" spans="2:20" s="23" customFormat="1" ht="15" customHeight="1">
      <c r="B25" s="310"/>
      <c r="C25" s="317" t="s">
        <v>96</v>
      </c>
      <c r="D25" s="217" t="str">
        <f>+'男高'!$C$3</f>
        <v>中島　蓮</v>
      </c>
      <c r="E25" s="256" t="str">
        <f>+'男高'!$X$3</f>
        <v>1m85</v>
      </c>
      <c r="F25" s="217" t="str">
        <f>+'男高'!$C$4</f>
        <v>横山　昇太</v>
      </c>
      <c r="G25" s="256" t="str">
        <f>+'男高'!$X$4</f>
        <v>1m65</v>
      </c>
      <c r="H25" s="210" t="str">
        <f>+'男高'!$C$5</f>
        <v>藤家　竜也</v>
      </c>
      <c r="I25" s="257" t="str">
        <f>+'男高'!$X$5</f>
        <v>1m60</v>
      </c>
      <c r="J25" s="210" t="str">
        <f>+'男高'!$C$6</f>
        <v>蛭川　佳哉</v>
      </c>
      <c r="K25" s="257" t="str">
        <f>+'男高'!$X$6</f>
        <v>1m50</v>
      </c>
      <c r="L25" s="210" t="str">
        <f>+'男高'!$C$7</f>
        <v>佐藤　悠哉</v>
      </c>
      <c r="M25" s="257" t="str">
        <f>+'男高'!$X$7</f>
        <v>1m50</v>
      </c>
      <c r="N25" s="210" t="str">
        <f>+'男高'!$C$8</f>
        <v>斉藤　匠</v>
      </c>
      <c r="O25" s="257" t="str">
        <f>+'男高'!$X$8</f>
        <v>1m45</v>
      </c>
      <c r="P25" s="210" t="str">
        <f>+'男高'!$C$9</f>
        <v>福島　琉生</v>
      </c>
      <c r="Q25" s="257" t="str">
        <f>+'男高'!$X$9</f>
        <v>1m35</v>
      </c>
      <c r="R25" s="263">
        <f>+'男高'!$C$10</f>
        <v>0</v>
      </c>
      <c r="S25" s="264">
        <f>+'男高'!$X$10</f>
        <v>0</v>
      </c>
      <c r="T25" s="53"/>
    </row>
    <row r="26" spans="2:20" s="23" customFormat="1" ht="15" customHeight="1">
      <c r="B26" s="310"/>
      <c r="C26" s="317"/>
      <c r="D26" s="218" t="str">
        <f>+'男高'!$D$3&amp;'男高'!$E$3</f>
        <v>邑邑楽3</v>
      </c>
      <c r="E26" s="219"/>
      <c r="F26" s="218" t="str">
        <f>+'男高'!$D$4&amp;'男高'!$E$4</f>
        <v>邑大北2</v>
      </c>
      <c r="G26" s="219" t="s">
        <v>1</v>
      </c>
      <c r="H26" s="211" t="str">
        <f>+'男高'!$D$5&amp;'男高'!$E$5</f>
        <v>邑明和3</v>
      </c>
      <c r="I26" s="212"/>
      <c r="J26" s="211" t="str">
        <f>+'男高'!$D$6&amp;'男高'!$E$6</f>
        <v>邑邑楽3</v>
      </c>
      <c r="K26" s="212" t="s">
        <v>1</v>
      </c>
      <c r="L26" s="211" t="str">
        <f>+'男高'!$D$7&amp;'男高'!$E$7</f>
        <v>邑千中3</v>
      </c>
      <c r="M26" s="212"/>
      <c r="N26" s="211" t="str">
        <f>+'男高'!$D$8&amp;'男高'!$E$8</f>
        <v>邑明和2</v>
      </c>
      <c r="O26" s="212" t="s">
        <v>1</v>
      </c>
      <c r="P26" s="211" t="str">
        <f>+'男高'!$D$9&amp;'男高'!$E$9</f>
        <v>邑大北1</v>
      </c>
      <c r="Q26" s="212"/>
      <c r="R26" s="234">
        <f>+'男高'!$D$10&amp;'男高'!$E$10</f>
      </c>
      <c r="S26" s="235" t="s">
        <v>1</v>
      </c>
      <c r="T26" s="54"/>
    </row>
    <row r="27" spans="2:20" s="23" customFormat="1" ht="15" customHeight="1">
      <c r="B27" s="310"/>
      <c r="C27" s="317" t="s">
        <v>112</v>
      </c>
      <c r="D27" s="220" t="str">
        <f>+'男幅'!$C$3</f>
        <v>中村　奏斗</v>
      </c>
      <c r="E27" s="258" t="str">
        <f>+'男幅'!$L$3</f>
        <v>5m89</v>
      </c>
      <c r="F27" s="220" t="str">
        <f>+'男幅'!$C$4</f>
        <v>スティファノス　羅来夢</v>
      </c>
      <c r="G27" s="258" t="str">
        <f>+'男幅'!$L$4</f>
        <v>5m82</v>
      </c>
      <c r="H27" s="197" t="str">
        <f>+'男幅'!$C$5</f>
        <v>渡部　晃久</v>
      </c>
      <c r="I27" s="259" t="str">
        <f>+'男幅'!$L$5</f>
        <v>5m44</v>
      </c>
      <c r="J27" s="197" t="str">
        <f>+'男幅'!$C$6</f>
        <v>山口　智也</v>
      </c>
      <c r="K27" s="259" t="str">
        <f>+'男幅'!$L$6</f>
        <v>5m36</v>
      </c>
      <c r="L27" s="197" t="str">
        <f>+'男幅'!$C$7</f>
        <v>村上　蓮</v>
      </c>
      <c r="M27" s="259" t="str">
        <f>+'男幅'!$L$7</f>
        <v>5m35</v>
      </c>
      <c r="N27" s="197" t="str">
        <f>+'男幅'!$C$8</f>
        <v>天間　大河</v>
      </c>
      <c r="O27" s="259" t="str">
        <f>+'男幅'!$L$8</f>
        <v>5m20</v>
      </c>
      <c r="P27" s="197" t="str">
        <f>+'男幅'!$C$9</f>
        <v>荒井　千光</v>
      </c>
      <c r="Q27" s="259" t="str">
        <f>+'男幅'!$L$9</f>
        <v>5m13</v>
      </c>
      <c r="R27" s="197" t="str">
        <f>+'男幅'!$C$10</f>
        <v>大橋　和弘</v>
      </c>
      <c r="S27" s="259" t="str">
        <f>+'男幅'!$L$10</f>
        <v>4m96</v>
      </c>
      <c r="T27" s="51"/>
    </row>
    <row r="28" spans="2:20" s="23" customFormat="1" ht="15" customHeight="1">
      <c r="B28" s="310"/>
      <c r="C28" s="317"/>
      <c r="D28" s="218" t="str">
        <f>+'男幅'!$D$3&amp;'男幅'!$E$3</f>
        <v>邑邑楽3</v>
      </c>
      <c r="E28" s="219"/>
      <c r="F28" s="218" t="str">
        <f>+'男幅'!$D$4&amp;'男幅'!$E$4</f>
        <v>邑大北3</v>
      </c>
      <c r="G28" s="219"/>
      <c r="H28" s="211" t="str">
        <f>+'男幅'!$D$5&amp;'男幅'!$E$5</f>
        <v>邑明和2</v>
      </c>
      <c r="I28" s="212"/>
      <c r="J28" s="211" t="str">
        <f>+'男幅'!$D$6&amp;'男幅'!$E$6</f>
        <v>邑大西2</v>
      </c>
      <c r="K28" s="212"/>
      <c r="L28" s="211" t="str">
        <f>+'男幅'!$D$7&amp;'男幅'!$E$7</f>
        <v>邑大北2</v>
      </c>
      <c r="M28" s="212"/>
      <c r="N28" s="211" t="str">
        <f>+'男幅'!$D$8&amp;'男幅'!$E$8</f>
        <v>邑邑楽2</v>
      </c>
      <c r="O28" s="212"/>
      <c r="P28" s="211" t="str">
        <f>+'男幅'!$D$9&amp;'男幅'!$E$9</f>
        <v>邑板倉3</v>
      </c>
      <c r="Q28" s="212"/>
      <c r="R28" s="211" t="str">
        <f>+'男幅'!$D$10&amp;'男幅'!$E$10</f>
        <v>邑板倉3</v>
      </c>
      <c r="S28" s="212"/>
      <c r="T28" s="54"/>
    </row>
    <row r="29" spans="2:20" s="23" customFormat="1" ht="15" customHeight="1">
      <c r="B29" s="310"/>
      <c r="C29" s="317" t="s">
        <v>97</v>
      </c>
      <c r="D29" s="220" t="str">
        <f>+'男砲'!$C$3</f>
        <v>坂本　啓輔</v>
      </c>
      <c r="E29" s="256" t="str">
        <f>+'男砲'!$L$3</f>
        <v>9m55</v>
      </c>
      <c r="F29" s="220" t="str">
        <f>+'男砲'!$C$4</f>
        <v>青木　元気</v>
      </c>
      <c r="G29" s="256" t="str">
        <f>+'男砲'!$L$4</f>
        <v>9m39</v>
      </c>
      <c r="H29" s="197" t="str">
        <f>+'男砲'!$C$5</f>
        <v>杉本　直鴻</v>
      </c>
      <c r="I29" s="257" t="str">
        <f>+'男砲'!$L$5</f>
        <v>9m21</v>
      </c>
      <c r="J29" s="197" t="str">
        <f>+'男砲'!$C$6</f>
        <v>仲　友宇汰</v>
      </c>
      <c r="K29" s="257" t="str">
        <f>+'男砲'!$L$6</f>
        <v>9m04</v>
      </c>
      <c r="L29" s="197" t="str">
        <f>+'男砲'!$C$7</f>
        <v>中山　健太朗</v>
      </c>
      <c r="M29" s="257" t="str">
        <f>+'男砲'!$L$7</f>
        <v>8m03</v>
      </c>
      <c r="N29" s="197" t="str">
        <f>+'男砲'!$C$8</f>
        <v>田野　敢大</v>
      </c>
      <c r="O29" s="257" t="str">
        <f>+'男砲'!$L$8</f>
        <v>7m93</v>
      </c>
      <c r="P29" s="197" t="str">
        <f>+'男砲'!$C$9</f>
        <v>永野　大真</v>
      </c>
      <c r="Q29" s="257" t="str">
        <f>+'男砲'!$L$9</f>
        <v>7m92</v>
      </c>
      <c r="R29" s="197" t="str">
        <f>+'男砲'!$C$10</f>
        <v>中里　勇太</v>
      </c>
      <c r="S29" s="257" t="str">
        <f>+'男砲'!$L$10</f>
        <v>7m02</v>
      </c>
      <c r="T29" s="51"/>
    </row>
    <row r="30" spans="2:20" s="23" customFormat="1" ht="15" customHeight="1">
      <c r="B30" s="310"/>
      <c r="C30" s="317"/>
      <c r="D30" s="220" t="str">
        <f>+'男砲'!$D$3&amp;'男砲'!$E$3</f>
        <v>邑大南3</v>
      </c>
      <c r="E30" s="216"/>
      <c r="F30" s="220" t="str">
        <f>+'男砲'!$D$4&amp;'男砲'!$E$4</f>
        <v>邑千中3</v>
      </c>
      <c r="G30" s="216"/>
      <c r="H30" s="197" t="str">
        <f>+'男砲'!$D$5&amp;'男砲'!$E$5</f>
        <v>邑大北3</v>
      </c>
      <c r="I30" s="198"/>
      <c r="J30" s="197" t="str">
        <f>+'男砲'!$D$6&amp;'男砲'!$E$6</f>
        <v>邑大北3</v>
      </c>
      <c r="K30" s="198"/>
      <c r="L30" s="197" t="str">
        <f>+'男砲'!$D$7&amp;'男砲'!$E$7</f>
        <v>邑板倉3</v>
      </c>
      <c r="M30" s="198"/>
      <c r="N30" s="197" t="str">
        <f>+'男砲'!$D$8&amp;'男砲'!$E$8</f>
        <v>邑邑楽3</v>
      </c>
      <c r="O30" s="198"/>
      <c r="P30" s="197" t="str">
        <f>+'男砲'!$D$9&amp;'男砲'!$E$9</f>
        <v>邑大南2</v>
      </c>
      <c r="Q30" s="198"/>
      <c r="R30" s="197" t="str">
        <f>+'男砲'!$D$10&amp;'男砲'!$E$10</f>
        <v>邑邑楽2</v>
      </c>
      <c r="S30" s="198"/>
      <c r="T30" s="51"/>
    </row>
    <row r="31" spans="2:20" s="23" customFormat="1" ht="15" customHeight="1">
      <c r="B31" s="310"/>
      <c r="C31" s="325" t="s">
        <v>98</v>
      </c>
      <c r="D31" s="298" t="str">
        <f>+'男リレー'!$C$3</f>
        <v>邑明和</v>
      </c>
      <c r="E31" s="265">
        <f>+'男リレー'!$D$3</f>
        <v>4564</v>
      </c>
      <c r="F31" s="298" t="str">
        <f>+'男リレー'!$C$4</f>
        <v>邑大北</v>
      </c>
      <c r="G31" s="300">
        <f>+'男リレー'!$D$4</f>
        <v>4624</v>
      </c>
      <c r="H31" s="318" t="str">
        <f>+'男リレー'!$C$5</f>
        <v>邑大西</v>
      </c>
      <c r="I31" s="304">
        <f>+'男リレー'!$D$5</f>
        <v>4755</v>
      </c>
      <c r="J31" s="318" t="str">
        <f>+'男リレー'!$C$6</f>
        <v>邑邑楽</v>
      </c>
      <c r="K31" s="304">
        <f>+'男リレー'!$D$6</f>
        <v>4765</v>
      </c>
      <c r="L31" s="302" t="str">
        <f>+'男リレー'!$C$7</f>
        <v>邑千中</v>
      </c>
      <c r="M31" s="292">
        <f>+'男リレー'!$D$7</f>
        <v>4877</v>
      </c>
      <c r="N31" s="302" t="str">
        <f>+'男リレー'!$C$8</f>
        <v>邑大南</v>
      </c>
      <c r="O31" s="292">
        <f>+'男リレー'!$D$8</f>
        <v>5067</v>
      </c>
      <c r="P31" s="294">
        <f>+'男リレー'!$C$9</f>
        <v>0</v>
      </c>
      <c r="Q31" s="296">
        <f>+'男リレー'!$D$9</f>
        <v>0</v>
      </c>
      <c r="R31" s="276" t="e">
        <f>+男リレー!#REF!</f>
        <v>#REF!</v>
      </c>
      <c r="S31" s="286" t="e">
        <f>+男リレー!#REF!</f>
        <v>#REF!</v>
      </c>
      <c r="T31" s="53"/>
    </row>
    <row r="32" spans="2:20" s="23" customFormat="1" ht="15" customHeight="1" thickBot="1">
      <c r="B32" s="310"/>
      <c r="C32" s="325"/>
      <c r="D32" s="299"/>
      <c r="E32" s="266" t="s">
        <v>233</v>
      </c>
      <c r="F32" s="299"/>
      <c r="G32" s="301"/>
      <c r="H32" s="319"/>
      <c r="I32" s="305"/>
      <c r="J32" s="319"/>
      <c r="K32" s="305"/>
      <c r="L32" s="303"/>
      <c r="M32" s="293"/>
      <c r="N32" s="303"/>
      <c r="O32" s="293"/>
      <c r="P32" s="295"/>
      <c r="Q32" s="297"/>
      <c r="R32" s="277"/>
      <c r="S32" s="287"/>
      <c r="T32" s="47"/>
    </row>
    <row r="33" spans="2:20" s="23" customFormat="1" ht="15" customHeight="1">
      <c r="B33" s="310"/>
      <c r="C33" s="311" t="s">
        <v>117</v>
      </c>
      <c r="D33" s="267" t="str">
        <f>HLOOKUP(1,'邑楽男子'!$C3:$I4,2,FALSE)</f>
        <v>邑楽</v>
      </c>
      <c r="E33" s="270">
        <f>HLOOKUP(1,'邑楽男子'!$C3:$I6,4,FALSE)</f>
        <v>118</v>
      </c>
      <c r="F33" s="267" t="str">
        <f>HLOOKUP(2,'邑楽男子'!$C3:$I4,2,FALSE)</f>
        <v>大泉北</v>
      </c>
      <c r="G33" s="270">
        <f>HLOOKUP(2,'邑楽男子'!$C3:$I6,4,FALSE)</f>
        <v>109</v>
      </c>
      <c r="H33" s="267" t="str">
        <f>HLOOKUP(3,'邑楽男子'!$C3:$I4,2,FALSE)</f>
        <v>明和</v>
      </c>
      <c r="I33" s="270">
        <f>HLOOKUP(3,'邑楽男子'!$C3:$I6,4,FALSE)</f>
        <v>106</v>
      </c>
      <c r="J33" s="267" t="str">
        <f>HLOOKUP(4,'邑楽男子'!$C3:$I4,2,FALSE)</f>
        <v>千代田</v>
      </c>
      <c r="K33" s="270">
        <f>HLOOKUP(4,'邑楽男子'!$C3:$I6,4,FALSE)</f>
        <v>69</v>
      </c>
      <c r="L33" s="267" t="str">
        <f>HLOOKUP(5,'邑楽男子'!$C3:$I4,2,FALSE)</f>
        <v>大泉西</v>
      </c>
      <c r="M33" s="270">
        <f>HLOOKUP(5,'邑楽男子'!$C3:$I6,4,FALSE)</f>
        <v>39</v>
      </c>
      <c r="N33" s="267" t="str">
        <f>HLOOKUP(6,'邑楽男子'!$C3:$I4,2,FALSE)</f>
        <v>板倉</v>
      </c>
      <c r="O33" s="270">
        <f>HLOOKUP(6,'邑楽男子'!$C3:$I6,4,FALSE)</f>
        <v>34</v>
      </c>
      <c r="P33" s="267" t="str">
        <f>HLOOKUP(7,'邑楽男子'!$C3:$I4,2,FALSE)</f>
        <v>大泉南</v>
      </c>
      <c r="Q33" s="270">
        <f>HLOOKUP(7,'邑楽男子'!$C3:$I6,4,FALSE)</f>
        <v>25</v>
      </c>
      <c r="R33" s="288" t="e">
        <f>HLOOKUP(8,'邑楽男子'!$C3:$I4,2,FALSE)</f>
        <v>#N/A</v>
      </c>
      <c r="S33" s="290" t="e">
        <f>HLOOKUP(8,'邑楽男子'!$C3:$I6,4,FALSE)</f>
        <v>#N/A</v>
      </c>
      <c r="T33" s="167"/>
    </row>
    <row r="34" spans="2:20" s="23" customFormat="1" ht="15" customHeight="1" thickBot="1">
      <c r="B34" s="310"/>
      <c r="C34" s="312"/>
      <c r="D34" s="268"/>
      <c r="E34" s="271"/>
      <c r="F34" s="268"/>
      <c r="G34" s="271"/>
      <c r="H34" s="268"/>
      <c r="I34" s="271"/>
      <c r="J34" s="268"/>
      <c r="K34" s="271"/>
      <c r="L34" s="268"/>
      <c r="M34" s="271"/>
      <c r="N34" s="268"/>
      <c r="O34" s="271"/>
      <c r="P34" s="268"/>
      <c r="Q34" s="271"/>
      <c r="R34" s="289"/>
      <c r="S34" s="291"/>
      <c r="T34" s="47"/>
    </row>
    <row r="35" spans="2:20" s="23" customFormat="1" ht="9.75" customHeight="1">
      <c r="B35" s="166"/>
      <c r="C35" s="195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39"/>
    </row>
    <row r="36" spans="1:20" s="23" customFormat="1" ht="9" customHeight="1" thickBot="1">
      <c r="A36" s="39"/>
      <c r="B36" s="50"/>
      <c r="C36" s="196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49"/>
    </row>
    <row r="37" spans="2:20" s="23" customFormat="1" ht="15" customHeight="1">
      <c r="B37" s="309" t="s">
        <v>99</v>
      </c>
      <c r="C37" s="325" t="s">
        <v>86</v>
      </c>
      <c r="D37" s="220" t="str">
        <f>+'①女100'!$C$3</f>
        <v>坂部　花純</v>
      </c>
      <c r="E37" s="245">
        <f>+'①女100'!$F$3</f>
        <v>1439</v>
      </c>
      <c r="F37" s="220" t="str">
        <f>+'①女100'!$C$4</f>
        <v>現王園　実々</v>
      </c>
      <c r="G37" s="245">
        <f>+'①女100'!$F$4</f>
        <v>1454</v>
      </c>
      <c r="H37" s="177" t="str">
        <f>+'①女100'!$C$5</f>
        <v>亀山　友希</v>
      </c>
      <c r="I37" s="248">
        <f>+'①女100'!$F$5</f>
        <v>1489</v>
      </c>
      <c r="J37" s="177" t="str">
        <f>+'①女100'!$C$6</f>
        <v>武藤　さくら</v>
      </c>
      <c r="K37" s="248">
        <f>+'①女100'!$F$6</f>
        <v>1496</v>
      </c>
      <c r="L37" s="177" t="str">
        <f>+'①女100'!$C$7</f>
        <v>小林　桃果</v>
      </c>
      <c r="M37" s="248">
        <f>+'①女100'!$F$7</f>
        <v>1537</v>
      </c>
      <c r="N37" s="177" t="str">
        <f>+'①女100'!$C$8</f>
        <v>菅田　真由</v>
      </c>
      <c r="O37" s="248">
        <f>+'①女100'!$F$8</f>
        <v>1559</v>
      </c>
      <c r="P37" s="177" t="str">
        <f>+'①女100'!$C$9</f>
        <v>内藤　裕可</v>
      </c>
      <c r="Q37" s="248">
        <f>+'①女100'!$F$9</f>
        <v>1565</v>
      </c>
      <c r="R37" s="178" t="str">
        <f>+'①女100'!$C$10</f>
        <v>新井　凜梨花</v>
      </c>
      <c r="S37" s="249">
        <f>+'①女100'!$F$10</f>
        <v>1566</v>
      </c>
      <c r="T37" s="45"/>
    </row>
    <row r="38" spans="2:20" s="23" customFormat="1" ht="15" customHeight="1">
      <c r="B38" s="310"/>
      <c r="C38" s="322"/>
      <c r="D38" s="218" t="str">
        <f>+'①女100'!$D$3&amp;'①女100'!$E$3</f>
        <v>邑千中1</v>
      </c>
      <c r="E38" s="219"/>
      <c r="F38" s="218" t="str">
        <f>+'①女100'!$D$4&amp;'①女100'!$E$4</f>
        <v>邑大北1</v>
      </c>
      <c r="G38" s="219"/>
      <c r="H38" s="175" t="str">
        <f>+'①女100'!$D$5&amp;'①女100'!$E$5</f>
        <v>邑千中1</v>
      </c>
      <c r="I38" s="176"/>
      <c r="J38" s="175" t="str">
        <f>+'①女100'!$D$6&amp;'①女100'!$E$6</f>
        <v>邑板倉1</v>
      </c>
      <c r="K38" s="176"/>
      <c r="L38" s="175" t="str">
        <f>+'①女100'!$D$7&amp;'①女100'!$E$7</f>
        <v>邑大西1</v>
      </c>
      <c r="M38" s="176"/>
      <c r="N38" s="175" t="str">
        <f>+'①女100'!$D$8&amp;'①女100'!$E$8</f>
        <v>邑大西1</v>
      </c>
      <c r="O38" s="176"/>
      <c r="P38" s="175" t="str">
        <f>+'①女100'!$D$9&amp;'①女100'!$E$9</f>
        <v>邑邑楽1</v>
      </c>
      <c r="Q38" s="176"/>
      <c r="R38" s="213" t="str">
        <f>+'①女100'!$D$10&amp;'①女100'!$E$10</f>
        <v>邑大南1</v>
      </c>
      <c r="S38" s="179"/>
      <c r="T38" s="168"/>
    </row>
    <row r="39" spans="2:20" s="23" customFormat="1" ht="15" customHeight="1">
      <c r="B39" s="310"/>
      <c r="C39" s="321" t="s">
        <v>88</v>
      </c>
      <c r="D39" s="220" t="str">
        <f>+'①女幅'!$C$3</f>
        <v>坂部　綾花</v>
      </c>
      <c r="E39" s="258" t="str">
        <f>+'①女幅'!$L$3</f>
        <v>4m04</v>
      </c>
      <c r="F39" s="220" t="str">
        <f>+'①女幅'!$C$4</f>
        <v>武藤　さくら</v>
      </c>
      <c r="G39" s="258" t="str">
        <f>+'①女幅'!$L$4</f>
        <v>4m00</v>
      </c>
      <c r="H39" s="197" t="str">
        <f>+'①女幅'!$C$5</f>
        <v>坂部　花純</v>
      </c>
      <c r="I39" s="259" t="str">
        <f>+'①女幅'!$L$5</f>
        <v>3m92</v>
      </c>
      <c r="J39" s="177" t="str">
        <f>+'①女幅'!$C$6</f>
        <v>内藤　裕可</v>
      </c>
      <c r="K39" s="260" t="str">
        <f>+'①女幅'!$L$6</f>
        <v>3m80</v>
      </c>
      <c r="L39" s="177" t="str">
        <f>+'①女幅'!$C$7</f>
        <v>茂木　智帆</v>
      </c>
      <c r="M39" s="260" t="str">
        <f>+'①女幅'!$L$7</f>
        <v>3m76</v>
      </c>
      <c r="N39" s="177" t="str">
        <f>+'①女幅'!$C$8</f>
        <v>萩原　七海</v>
      </c>
      <c r="O39" s="260" t="str">
        <f>+'①女幅'!$L$8</f>
        <v>3m72</v>
      </c>
      <c r="P39" s="177" t="str">
        <f>+'①女幅'!$C$9</f>
        <v>萩本　琴乃</v>
      </c>
      <c r="Q39" s="260" t="str">
        <f>+'①女幅'!$L$9</f>
        <v>3m58</v>
      </c>
      <c r="R39" s="177" t="str">
        <f>+'①女幅'!$C$10</f>
        <v>根岸　望乃花</v>
      </c>
      <c r="S39" s="260" t="str">
        <f>+'①女幅'!$L$10</f>
        <v>3m46</v>
      </c>
      <c r="T39" s="167"/>
    </row>
    <row r="40" spans="2:20" s="23" customFormat="1" ht="15" customHeight="1">
      <c r="B40" s="310"/>
      <c r="C40" s="322"/>
      <c r="D40" s="220" t="str">
        <f>+'①女幅'!$D$3&amp;'①女幅'!$E$3</f>
        <v>邑千中1</v>
      </c>
      <c r="E40" s="216" t="s">
        <v>37</v>
      </c>
      <c r="F40" s="220" t="str">
        <f>+'①女幅'!$D$4&amp;'①女幅'!$E$4</f>
        <v>邑板倉1</v>
      </c>
      <c r="G40" s="216" t="s">
        <v>37</v>
      </c>
      <c r="H40" s="197" t="str">
        <f>+'①女幅'!$D$5&amp;'①女幅'!$E$5</f>
        <v>邑千中1</v>
      </c>
      <c r="I40" s="198" t="s">
        <v>37</v>
      </c>
      <c r="J40" s="177" t="str">
        <f>+'①女幅'!$D$6&amp;'①女幅'!$E$6</f>
        <v>邑邑楽1</v>
      </c>
      <c r="K40" s="173" t="s">
        <v>37</v>
      </c>
      <c r="L40" s="177" t="str">
        <f>+'①女幅'!$D$7&amp;'①女幅'!$E$7</f>
        <v>邑大南1</v>
      </c>
      <c r="M40" s="173" t="s">
        <v>37</v>
      </c>
      <c r="N40" s="177" t="str">
        <f>+'①女幅'!$D$8&amp;'①女幅'!$E$8</f>
        <v>邑大北1</v>
      </c>
      <c r="O40" s="173"/>
      <c r="P40" s="177" t="str">
        <f>+'①女幅'!$D$9&amp;'①女幅'!$E$9</f>
        <v>邑大西1</v>
      </c>
      <c r="Q40" s="173" t="s">
        <v>37</v>
      </c>
      <c r="R40" s="177" t="str">
        <f>+'①女幅'!$D$10&amp;'①女幅'!$E$10</f>
        <v>邑大西1</v>
      </c>
      <c r="S40" s="173" t="s">
        <v>37</v>
      </c>
      <c r="T40" s="51"/>
    </row>
    <row r="41" spans="2:20" s="23" customFormat="1" ht="15" customHeight="1">
      <c r="B41" s="310"/>
      <c r="C41" s="321" t="s">
        <v>89</v>
      </c>
      <c r="D41" s="217" t="str">
        <f>+'②女100'!$C$3</f>
        <v>中條　結月</v>
      </c>
      <c r="E41" s="241">
        <f>+'②女100'!$F$3</f>
        <v>1279</v>
      </c>
      <c r="F41" s="217" t="str">
        <f>+'②女100'!$C$4</f>
        <v>島山　百夏</v>
      </c>
      <c r="G41" s="241">
        <f>+'②女100'!$F$4</f>
        <v>1374</v>
      </c>
      <c r="H41" s="174" t="str">
        <f>+'②女100'!$C$5</f>
        <v>望月　菜帆</v>
      </c>
      <c r="I41" s="250">
        <f>+'②女100'!$F$5</f>
        <v>1434</v>
      </c>
      <c r="J41" s="174" t="str">
        <f>+'②女100'!$C$6</f>
        <v>菅野　明希</v>
      </c>
      <c r="K41" s="250">
        <f>+'②女100'!$F$6</f>
        <v>1439</v>
      </c>
      <c r="L41" s="174" t="str">
        <f>+'②女100'!$C$7</f>
        <v>冨田　帆乃佳</v>
      </c>
      <c r="M41" s="250">
        <f>+'②女100'!$F$7</f>
        <v>1482</v>
      </c>
      <c r="N41" s="174" t="str">
        <f>+'②女100'!$C$8</f>
        <v>三田　鈴</v>
      </c>
      <c r="O41" s="250">
        <f>+'②女100'!$F$8</f>
        <v>1500</v>
      </c>
      <c r="P41" s="174" t="str">
        <f>+'②女100'!$C$9</f>
        <v>館野　はるか</v>
      </c>
      <c r="Q41" s="250">
        <f>+'②女100'!$F$9</f>
        <v>1509</v>
      </c>
      <c r="R41" s="174" t="str">
        <f>+'②女100'!$C$10</f>
        <v>上條　ひな</v>
      </c>
      <c r="S41" s="250">
        <f>+'②女100'!$F$10</f>
        <v>1697</v>
      </c>
      <c r="T41" s="53"/>
    </row>
    <row r="42" spans="2:20" s="23" customFormat="1" ht="15" customHeight="1">
      <c r="B42" s="310"/>
      <c r="C42" s="322"/>
      <c r="D42" s="218" t="str">
        <f>+'②女100'!$D$3&amp;'②女100'!$E$3</f>
        <v>邑千中2</v>
      </c>
      <c r="E42" s="219" t="s">
        <v>233</v>
      </c>
      <c r="F42" s="218" t="str">
        <f>+'②女100'!$D$4&amp;'②女100'!$E$4</f>
        <v>邑千中2</v>
      </c>
      <c r="G42" s="219"/>
      <c r="H42" s="175" t="str">
        <f>+'②女100'!$D$5&amp;'②女100'!$E$5</f>
        <v>邑板倉2</v>
      </c>
      <c r="I42" s="176"/>
      <c r="J42" s="175" t="str">
        <f>+'②女100'!$D$6&amp;'②女100'!$E$6</f>
        <v>邑大北2</v>
      </c>
      <c r="K42" s="176"/>
      <c r="L42" s="175" t="str">
        <f>+'②女100'!$D$7&amp;'②女100'!$E$7</f>
        <v>邑邑楽2</v>
      </c>
      <c r="M42" s="176"/>
      <c r="N42" s="175" t="str">
        <f>+'②女100'!$D$8&amp;'②女100'!$E$8</f>
        <v>邑大北2</v>
      </c>
      <c r="O42" s="176"/>
      <c r="P42" s="175" t="str">
        <f>+'②女100'!$D$9&amp;'②女100'!$E$9</f>
        <v>邑板倉2</v>
      </c>
      <c r="Q42" s="176"/>
      <c r="R42" s="175" t="str">
        <f>+'②女100'!$D$10&amp;'②女100'!$E$10</f>
        <v>邑大南2</v>
      </c>
      <c r="S42" s="176"/>
      <c r="T42" s="54"/>
    </row>
    <row r="43" spans="2:20" s="23" customFormat="1" ht="15" customHeight="1">
      <c r="B43" s="310"/>
      <c r="C43" s="323" t="s">
        <v>90</v>
      </c>
      <c r="D43" s="197" t="str">
        <f>+'③女100'!$C$3</f>
        <v>森尻　有紗</v>
      </c>
      <c r="E43" s="246">
        <f>+'③女100'!$F$3</f>
        <v>1353</v>
      </c>
      <c r="F43" s="220" t="str">
        <f>+'③女100'!$C$4</f>
        <v>角川　穂乃花</v>
      </c>
      <c r="G43" s="245">
        <f>+'③女100'!$F$4</f>
        <v>1367</v>
      </c>
      <c r="H43" s="220" t="str">
        <f>+'③女100'!$C$5</f>
        <v>野村　明里</v>
      </c>
      <c r="I43" s="245">
        <f>+'③女100'!$F$5</f>
        <v>1389</v>
      </c>
      <c r="J43" s="177" t="str">
        <f>+'③女100'!$C$6</f>
        <v>田中　智菜美</v>
      </c>
      <c r="K43" s="248">
        <f>+'③女100'!$F$6</f>
        <v>1416</v>
      </c>
      <c r="L43" s="177" t="str">
        <f>+'③女100'!$C$7</f>
        <v>小座野　理紗</v>
      </c>
      <c r="M43" s="248">
        <f>+'③女100'!$F$7</f>
        <v>1422</v>
      </c>
      <c r="N43" s="177" t="str">
        <f>+'③女100'!$C$8</f>
        <v>高橋　緋嵯菜</v>
      </c>
      <c r="O43" s="248">
        <f>+'③女100'!$F$8</f>
        <v>1431</v>
      </c>
      <c r="P43" s="177" t="str">
        <f>+'③女100'!$C$9</f>
        <v>山田　麻友</v>
      </c>
      <c r="Q43" s="248">
        <f>+'③女100'!$F$9</f>
        <v>1464</v>
      </c>
      <c r="R43" s="177" t="str">
        <f>+'③女100'!$C$10</f>
        <v>福田　杏</v>
      </c>
      <c r="S43" s="248">
        <f>+'③女100'!$F$10</f>
        <v>1487</v>
      </c>
      <c r="T43" s="51"/>
    </row>
    <row r="44" spans="2:20" s="23" customFormat="1" ht="15" customHeight="1">
      <c r="B44" s="310"/>
      <c r="C44" s="324"/>
      <c r="D44" s="211" t="str">
        <f>+'③女100'!$D$3&amp;'③女100'!$E$3</f>
        <v>邑明和3</v>
      </c>
      <c r="E44" s="212"/>
      <c r="F44" s="218" t="str">
        <f>+'③女100'!$D$4&amp;'③女100'!$E$4</f>
        <v>邑大西3</v>
      </c>
      <c r="G44" s="219"/>
      <c r="H44" s="218" t="str">
        <f>+'③女100'!$D$5&amp;'③女100'!$E$5</f>
        <v>邑板倉3</v>
      </c>
      <c r="I44" s="219"/>
      <c r="J44" s="175" t="str">
        <f>+'③女100'!$D$6&amp;'③女100'!$E$6</f>
        <v>邑邑楽3</v>
      </c>
      <c r="K44" s="176"/>
      <c r="L44" s="175" t="str">
        <f>+'③女100'!$D$7&amp;'③女100'!$E$7</f>
        <v>邑大北3</v>
      </c>
      <c r="M44" s="176"/>
      <c r="N44" s="175" t="str">
        <f>+'③女100'!$D$8&amp;'③女100'!$E$8</f>
        <v>邑千中3</v>
      </c>
      <c r="O44" s="176"/>
      <c r="P44" s="175" t="str">
        <f>+'③女100'!$D$9&amp;'③女100'!$E$9</f>
        <v>邑大北3</v>
      </c>
      <c r="Q44" s="176"/>
      <c r="R44" s="175" t="str">
        <f>+'③女100'!$D$10&amp;'③女100'!$E$10</f>
        <v>邑板倉3</v>
      </c>
      <c r="S44" s="176"/>
      <c r="T44" s="54"/>
    </row>
    <row r="45" spans="2:20" s="23" customFormat="1" ht="15" customHeight="1">
      <c r="B45" s="310"/>
      <c r="C45" s="321" t="s">
        <v>91</v>
      </c>
      <c r="D45" s="220" t="str">
        <f>+'女200'!$C$3</f>
        <v>中條　結月</v>
      </c>
      <c r="E45" s="245">
        <f>+'女200'!$F$3</f>
        <v>2616</v>
      </c>
      <c r="F45" s="197" t="str">
        <f>+'女200'!$C$4</f>
        <v>森尻　有紗</v>
      </c>
      <c r="G45" s="246">
        <f>+'女200'!$F$4</f>
        <v>2802</v>
      </c>
      <c r="H45" s="220" t="str">
        <f>+'女200'!$C$5</f>
        <v>田中　智菜美</v>
      </c>
      <c r="I45" s="245">
        <f>+'女200'!$F$5</f>
        <v>2889</v>
      </c>
      <c r="J45" s="220" t="str">
        <f>+'女200'!$C$6</f>
        <v>小座野　理紗</v>
      </c>
      <c r="K45" s="245">
        <f>+'女200'!$F$6</f>
        <v>2904</v>
      </c>
      <c r="L45" s="177" t="str">
        <f>+'女200'!$C$7</f>
        <v>平野　愛佳</v>
      </c>
      <c r="M45" s="248">
        <f>+'女200'!$F$7</f>
        <v>2937</v>
      </c>
      <c r="N45" s="177" t="str">
        <f>+'女200'!$C$8</f>
        <v>諸田　祐佳</v>
      </c>
      <c r="O45" s="248">
        <f>+'女200'!$F$8</f>
        <v>2974</v>
      </c>
      <c r="P45" s="177" t="str">
        <f>+'女200'!$C$9</f>
        <v>大竹　莉那</v>
      </c>
      <c r="Q45" s="248">
        <f>+'女200'!$F$9</f>
        <v>2997</v>
      </c>
      <c r="R45" s="177" t="str">
        <f>+'女200'!$C$10</f>
        <v>福田　杏</v>
      </c>
      <c r="S45" s="248">
        <f>+'女200'!$F$10</f>
        <v>3128</v>
      </c>
      <c r="T45" s="53"/>
    </row>
    <row r="46" spans="2:20" s="23" customFormat="1" ht="15" customHeight="1">
      <c r="B46" s="310"/>
      <c r="C46" s="322"/>
      <c r="D46" s="218" t="str">
        <f>+'女200'!$D$3&amp;'女200'!$E$3</f>
        <v>邑千中2</v>
      </c>
      <c r="E46" s="219" t="s">
        <v>233</v>
      </c>
      <c r="F46" s="211" t="str">
        <f>+'女200'!$D$4&amp;'女200'!$E$4</f>
        <v>邑明和3</v>
      </c>
      <c r="G46" s="212"/>
      <c r="H46" s="218" t="str">
        <f>+'女200'!$D$5&amp;'女200'!$E$5</f>
        <v>邑邑楽3</v>
      </c>
      <c r="I46" s="219"/>
      <c r="J46" s="218" t="str">
        <f>+'女200'!$D$6&amp;'女200'!$E$6</f>
        <v>邑大北3</v>
      </c>
      <c r="K46" s="219"/>
      <c r="L46" s="175" t="str">
        <f>+'女200'!$D$7&amp;'女200'!$E$7</f>
        <v>邑大北3</v>
      </c>
      <c r="M46" s="176"/>
      <c r="N46" s="175" t="str">
        <f>+'女200'!$D$8&amp;'女200'!$E$8</f>
        <v>邑大南3</v>
      </c>
      <c r="O46" s="176"/>
      <c r="P46" s="175" t="str">
        <f>+'女200'!$D$9&amp;'女200'!$E$9</f>
        <v>邑板倉3</v>
      </c>
      <c r="Q46" s="176"/>
      <c r="R46" s="175" t="str">
        <f>+'女200'!$D$10&amp;'女200'!$E$10</f>
        <v>邑板倉3</v>
      </c>
      <c r="S46" s="176"/>
      <c r="T46" s="54"/>
    </row>
    <row r="47" spans="2:20" s="23" customFormat="1" ht="15" customHeight="1">
      <c r="B47" s="310"/>
      <c r="C47" s="321" t="s">
        <v>93</v>
      </c>
      <c r="D47" s="222" t="str">
        <f>+'②女800'!$C$3</f>
        <v>矢野　渚　</v>
      </c>
      <c r="E47" s="253">
        <f>+'②女800'!$F$3</f>
        <v>22911</v>
      </c>
      <c r="F47" s="217" t="str">
        <f>+'②女800'!$C$4</f>
        <v>木村　爽</v>
      </c>
      <c r="G47" s="253">
        <f>+'②女800'!$F$4</f>
        <v>23052</v>
      </c>
      <c r="H47" s="180" t="str">
        <f>+'②女800'!$C$5</f>
        <v>中村　杏莉</v>
      </c>
      <c r="I47" s="255">
        <f>+'②女800'!$F$5</f>
        <v>23347</v>
      </c>
      <c r="J47" s="174" t="str">
        <f>+'②女800'!$C$6</f>
        <v>関根　彩夏</v>
      </c>
      <c r="K47" s="255">
        <f>+'②女800'!$F$6</f>
        <v>23951</v>
      </c>
      <c r="L47" s="180" t="str">
        <f>+'②女800'!$C$7</f>
        <v>野村　春奈</v>
      </c>
      <c r="M47" s="255">
        <f>+'②女800'!$F$7</f>
        <v>23982</v>
      </c>
      <c r="N47" s="174" t="str">
        <f>+'②女800'!$C$8</f>
        <v>平野　愛佳</v>
      </c>
      <c r="O47" s="255">
        <f>+'②女800'!$F$8</f>
        <v>23986</v>
      </c>
      <c r="P47" s="180" t="str">
        <f>+'②女800'!$C$9</f>
        <v>井野　愛佳梨</v>
      </c>
      <c r="Q47" s="255">
        <f>+'②女800'!$F$9</f>
        <v>24290</v>
      </c>
      <c r="R47" s="174" t="str">
        <f>+'②女800'!$C$10</f>
        <v>荒井　希美</v>
      </c>
      <c r="S47" s="255">
        <f>+'②女800'!$F$10</f>
        <v>24312</v>
      </c>
      <c r="T47" s="53"/>
    </row>
    <row r="48" spans="2:20" s="23" customFormat="1" ht="15" customHeight="1">
      <c r="B48" s="310"/>
      <c r="C48" s="322"/>
      <c r="D48" s="223" t="str">
        <f>+'②女800'!$D$3&amp;'②女800'!$E$3</f>
        <v>邑大西2</v>
      </c>
      <c r="E48" s="219"/>
      <c r="F48" s="218" t="str">
        <f>+'②女800'!$D$4&amp;'②女800'!$E$4</f>
        <v>邑大南2</v>
      </c>
      <c r="G48" s="219"/>
      <c r="H48" s="181" t="str">
        <f>+'②女800'!$D$5&amp;'②女800'!$E$5</f>
        <v>邑大西2</v>
      </c>
      <c r="I48" s="176"/>
      <c r="J48" s="175" t="str">
        <f>+'②女800'!$D$6&amp;'②女800'!$E$6</f>
        <v>邑板倉3</v>
      </c>
      <c r="K48" s="176"/>
      <c r="L48" s="181" t="str">
        <f>+'②女800'!$D$7&amp;'②女800'!$E$7</f>
        <v>邑邑楽3</v>
      </c>
      <c r="M48" s="176"/>
      <c r="N48" s="175" t="str">
        <f>+'②女800'!$D$8&amp;'②女800'!$E$8</f>
        <v>邑大北3</v>
      </c>
      <c r="O48" s="176"/>
      <c r="P48" s="181" t="str">
        <f>+'②女800'!$D$9&amp;'②女800'!$E$9</f>
        <v>邑板倉3</v>
      </c>
      <c r="Q48" s="176"/>
      <c r="R48" s="175" t="str">
        <f>+'②女800'!$D$10&amp;'②女800'!$E$10</f>
        <v>邑千中2</v>
      </c>
      <c r="S48" s="176"/>
      <c r="T48" s="54"/>
    </row>
    <row r="49" spans="2:20" s="23" customFormat="1" ht="15" customHeight="1">
      <c r="B49" s="310"/>
      <c r="C49" s="321" t="s">
        <v>100</v>
      </c>
      <c r="D49" s="224" t="str">
        <f>+'女1500'!$C$3</f>
        <v>中村　杏莉</v>
      </c>
      <c r="E49" s="253">
        <f>+'女1500'!$F$3</f>
        <v>51371</v>
      </c>
      <c r="F49" s="224" t="str">
        <f>+'女1500'!$C$4</f>
        <v>坂部　綾花</v>
      </c>
      <c r="G49" s="253">
        <f>+'女1500'!$F$4</f>
        <v>51584</v>
      </c>
      <c r="H49" s="225" t="str">
        <f>+'女1500'!$C$5</f>
        <v>矢野　渚　</v>
      </c>
      <c r="I49" s="254">
        <f>+'女1500'!$F$5</f>
        <v>52523</v>
      </c>
      <c r="J49" s="182" t="str">
        <f>+'女1500'!$C$6</f>
        <v>川上　情</v>
      </c>
      <c r="K49" s="255">
        <f>+'女1500'!$F$6</f>
        <v>53475</v>
      </c>
      <c r="L49" s="182" t="str">
        <f>+'女1500'!$C$7</f>
        <v>石島　侑佳</v>
      </c>
      <c r="M49" s="255">
        <f>+'女1500'!$F$7</f>
        <v>53569</v>
      </c>
      <c r="N49" s="182" t="str">
        <f>+'女1500'!$C$8</f>
        <v>井野　愛佳梨</v>
      </c>
      <c r="O49" s="255">
        <f>+'女1500'!$F$8</f>
        <v>53811</v>
      </c>
      <c r="P49" s="182" t="str">
        <f>+'女1500'!$C$9</f>
        <v>板橋　萌香</v>
      </c>
      <c r="Q49" s="255">
        <f>+'女1500'!$F$9</f>
        <v>53984</v>
      </c>
      <c r="R49" s="182" t="str">
        <f>+'女1500'!$C$10</f>
        <v>関根　彩夏</v>
      </c>
      <c r="S49" s="255">
        <f>+'女1500'!$F$10</f>
        <v>54013</v>
      </c>
      <c r="T49" s="53"/>
    </row>
    <row r="50" spans="2:20" s="23" customFormat="1" ht="15" customHeight="1">
      <c r="B50" s="310"/>
      <c r="C50" s="322"/>
      <c r="D50" s="218" t="str">
        <f>+'女1500'!$D$3&amp;'女1500'!$E$3</f>
        <v>邑大西2</v>
      </c>
      <c r="E50" s="219"/>
      <c r="F50" s="218" t="str">
        <f>+'女1500'!$D$4&amp;'女1500'!$E$4</f>
        <v>邑千中1</v>
      </c>
      <c r="G50" s="219"/>
      <c r="H50" s="211" t="str">
        <f>+'女1500'!$D$5&amp;'女1500'!$E$5</f>
        <v>邑大西2</v>
      </c>
      <c r="I50" s="212"/>
      <c r="J50" s="175" t="str">
        <f>+'女1500'!$D$6&amp;'女1500'!$E$6</f>
        <v>邑千中1</v>
      </c>
      <c r="K50" s="176"/>
      <c r="L50" s="175" t="str">
        <f>+'女1500'!$D$7&amp;'女1500'!$E$7</f>
        <v>邑邑楽2</v>
      </c>
      <c r="M50" s="176"/>
      <c r="N50" s="175" t="str">
        <f>+'女1500'!$D$8&amp;'女1500'!$E$8</f>
        <v>邑板倉3</v>
      </c>
      <c r="O50" s="176"/>
      <c r="P50" s="175" t="str">
        <f>+'女1500'!$D$9&amp;'女1500'!$E$9</f>
        <v>邑明和1</v>
      </c>
      <c r="Q50" s="176"/>
      <c r="R50" s="175" t="str">
        <f>+'女1500'!$D$10&amp;'女1500'!$E$10</f>
        <v>邑板倉3</v>
      </c>
      <c r="S50" s="176"/>
      <c r="T50" s="54"/>
    </row>
    <row r="51" spans="2:20" s="23" customFormat="1" ht="15" customHeight="1">
      <c r="B51" s="310"/>
      <c r="C51" s="321" t="s">
        <v>101</v>
      </c>
      <c r="D51" s="220" t="str">
        <f>+'女100H'!$C$3</f>
        <v>針谷　美帆</v>
      </c>
      <c r="E51" s="245">
        <f>+'女100H'!$F$3</f>
        <v>1640</v>
      </c>
      <c r="F51" s="220" t="str">
        <f>+'女100H'!$C$4</f>
        <v>山田　麻友</v>
      </c>
      <c r="G51" s="245">
        <f>+'女100H'!$F$4</f>
        <v>1708</v>
      </c>
      <c r="H51" s="197" t="str">
        <f>+'女100H'!$C$5</f>
        <v>高橋　緋嵯菜</v>
      </c>
      <c r="I51" s="246">
        <f>+'女100H'!$F$5</f>
        <v>1772</v>
      </c>
      <c r="J51" s="177" t="str">
        <f>+'女100H'!$C$6</f>
        <v>對比地　諒</v>
      </c>
      <c r="K51" s="248">
        <f>+'女100H'!$F$6</f>
        <v>1806</v>
      </c>
      <c r="L51" s="177" t="str">
        <f>+'女100H'!$C$7</f>
        <v>江森　里奈</v>
      </c>
      <c r="M51" s="248">
        <f>+'女100H'!$F$7</f>
        <v>1869</v>
      </c>
      <c r="N51" s="177" t="str">
        <f>+'女100H'!$C$8</f>
        <v>久保塚　千尋</v>
      </c>
      <c r="O51" s="248">
        <f>+'女100H'!$F$8</f>
        <v>2009</v>
      </c>
      <c r="P51" s="177" t="str">
        <f>+'女100H'!$C$9</f>
        <v>大竹　莉那</v>
      </c>
      <c r="Q51" s="248">
        <f>+'女100H'!$F$9</f>
        <v>2023</v>
      </c>
      <c r="R51" s="177" t="str">
        <f>+'女100H'!$C$10</f>
        <v>亀山　友希</v>
      </c>
      <c r="S51" s="248">
        <f>+'女100H'!$F$10</f>
        <v>2034</v>
      </c>
      <c r="T51" s="51"/>
    </row>
    <row r="52" spans="2:20" s="23" customFormat="1" ht="15" customHeight="1">
      <c r="B52" s="310"/>
      <c r="C52" s="322"/>
      <c r="D52" s="220" t="str">
        <f>+'女100H'!$D$3&amp;'女100H'!$E$3</f>
        <v>邑邑楽3</v>
      </c>
      <c r="E52" s="216"/>
      <c r="F52" s="220" t="str">
        <f>+'女100H'!$D$4&amp;'女100H'!$E$4</f>
        <v>邑大北3</v>
      </c>
      <c r="G52" s="216"/>
      <c r="H52" s="197" t="str">
        <f>+'女100H'!$D$5&amp;'女100H'!$E$5</f>
        <v>邑千中3</v>
      </c>
      <c r="I52" s="198" t="s">
        <v>1</v>
      </c>
      <c r="J52" s="177" t="str">
        <f>+'女100H'!$D$6&amp;'女100H'!$E$6</f>
        <v>邑大西3</v>
      </c>
      <c r="K52" s="173"/>
      <c r="L52" s="177" t="str">
        <f>+'女100H'!$D$7&amp;'女100H'!$E$7</f>
        <v>邑邑楽3</v>
      </c>
      <c r="M52" s="173" t="s">
        <v>1</v>
      </c>
      <c r="N52" s="177" t="str">
        <f>+'女100H'!$D$8&amp;'女100H'!$E$8</f>
        <v>邑大北1</v>
      </c>
      <c r="O52" s="173"/>
      <c r="P52" s="177" t="str">
        <f>+'女100H'!$D$9&amp;'女100H'!$E$9</f>
        <v>邑板倉3</v>
      </c>
      <c r="Q52" s="173" t="s">
        <v>1</v>
      </c>
      <c r="R52" s="177" t="str">
        <f>+'女100H'!$D$10&amp;'女100H'!$E$10</f>
        <v>邑千中1</v>
      </c>
      <c r="S52" s="173"/>
      <c r="T52" s="51"/>
    </row>
    <row r="53" spans="2:20" s="23" customFormat="1" ht="15" customHeight="1">
      <c r="B53" s="310"/>
      <c r="C53" s="321" t="s">
        <v>96</v>
      </c>
      <c r="D53" s="217" t="str">
        <f>+'女高'!$C$3</f>
        <v>堀越　真尋</v>
      </c>
      <c r="E53" s="256" t="str">
        <f>+'女高'!$X$3</f>
        <v>1m35</v>
      </c>
      <c r="F53" s="217" t="str">
        <f>+'女高'!$C$4</f>
        <v>仲屋　実咲</v>
      </c>
      <c r="G53" s="256" t="str">
        <f>+'女高'!$X$4</f>
        <v>1m35</v>
      </c>
      <c r="H53" s="210" t="str">
        <f>+'女高'!$C$5</f>
        <v>針谷　美帆</v>
      </c>
      <c r="I53" s="257" t="str">
        <f>+'女高'!$X$5</f>
        <v>1m30</v>
      </c>
      <c r="J53" s="174" t="str">
        <f>+'女高'!$C$6</f>
        <v>望月　菜帆</v>
      </c>
      <c r="K53" s="261" t="str">
        <f>+'女高'!$X$6</f>
        <v>1m25</v>
      </c>
      <c r="L53" s="174" t="str">
        <f>+'女高'!$C$7</f>
        <v>増田　茉優</v>
      </c>
      <c r="M53" s="261" t="str">
        <f>+'女高'!$X$7</f>
        <v>1m25</v>
      </c>
      <c r="N53" s="174" t="str">
        <f>+'女高'!$C$8</f>
        <v>神原　愛佳</v>
      </c>
      <c r="O53" s="261" t="str">
        <f>+'女高'!$X$8</f>
        <v>1m25</v>
      </c>
      <c r="P53" s="174" t="str">
        <f>+'女高'!$C$9</f>
        <v>笹渕　来実</v>
      </c>
      <c r="Q53" s="261" t="str">
        <f>+'女高'!$X$9</f>
        <v>1m20</v>
      </c>
      <c r="R53" s="236" t="str">
        <f>+'女高'!$C$10</f>
        <v>荒井　希美</v>
      </c>
      <c r="S53" s="262" t="str">
        <f>+'女高'!$X$10</f>
        <v>1m15</v>
      </c>
      <c r="T53" s="53"/>
    </row>
    <row r="54" spans="2:20" s="23" customFormat="1" ht="15" customHeight="1">
      <c r="B54" s="310"/>
      <c r="C54" s="322"/>
      <c r="D54" s="218" t="str">
        <f>+'女高'!$D$3&amp;'女高'!$E$3</f>
        <v>邑大北3</v>
      </c>
      <c r="E54" s="219"/>
      <c r="F54" s="218" t="str">
        <f>+'女高'!$D$4&amp;'女高'!$E$4</f>
        <v>邑邑楽2</v>
      </c>
      <c r="G54" s="219"/>
      <c r="H54" s="211" t="str">
        <f>+'女高'!$D$5&amp;'女高'!$E$5</f>
        <v>邑邑楽3</v>
      </c>
      <c r="I54" s="212"/>
      <c r="J54" s="175" t="str">
        <f>+'女高'!$D$6&amp;'女高'!$E$6</f>
        <v>邑板倉2</v>
      </c>
      <c r="K54" s="176"/>
      <c r="L54" s="175" t="str">
        <f>+'女高'!$D$7&amp;'女高'!$E$7</f>
        <v>邑千中2</v>
      </c>
      <c r="M54" s="176" t="s">
        <v>77</v>
      </c>
      <c r="N54" s="175" t="str">
        <f>+'女高'!$D$8&amp;'女高'!$E$8</f>
        <v>邑板倉2</v>
      </c>
      <c r="O54" s="176"/>
      <c r="P54" s="175" t="str">
        <f>+'女高'!$D$9&amp;'女高'!$E$9</f>
        <v>邑大北1</v>
      </c>
      <c r="Q54" s="176"/>
      <c r="R54" s="237" t="str">
        <f>+'女高'!$D$10&amp;'女高'!$E$10</f>
        <v>邑千中2</v>
      </c>
      <c r="S54" s="238"/>
      <c r="T54" s="54"/>
    </row>
    <row r="55" spans="2:20" s="23" customFormat="1" ht="15" customHeight="1">
      <c r="B55" s="310"/>
      <c r="C55" s="321" t="s">
        <v>102</v>
      </c>
      <c r="D55" s="220" t="str">
        <f>+'女幅'!$C$3</f>
        <v>島山　百夏</v>
      </c>
      <c r="E55" s="258" t="str">
        <f>+'女幅'!$L$3</f>
        <v>5m09</v>
      </c>
      <c r="F55" s="220" t="str">
        <f>+'女幅'!$C$4</f>
        <v>野村　明里</v>
      </c>
      <c r="G55" s="258" t="str">
        <f>+'女幅'!$L$4</f>
        <v>4m39</v>
      </c>
      <c r="H55" s="197" t="str">
        <f>+'女幅'!$C$5</f>
        <v>冨田　帆乃佳</v>
      </c>
      <c r="I55" s="259" t="str">
        <f>+'女幅'!$L$5</f>
        <v>4m22</v>
      </c>
      <c r="J55" s="177" t="str">
        <f>+'女幅'!$C$6</f>
        <v>高瀬　彩音</v>
      </c>
      <c r="K55" s="260" t="str">
        <f>+'女幅'!$L$6</f>
        <v>4m09</v>
      </c>
      <c r="L55" s="177" t="str">
        <f>+'女幅'!$C$7</f>
        <v>小池　花英</v>
      </c>
      <c r="M55" s="260" t="str">
        <f>+'女幅'!$L$7</f>
        <v>3m82</v>
      </c>
      <c r="N55" s="177" t="str">
        <f>+'女幅'!$C$8</f>
        <v>菅野　明希</v>
      </c>
      <c r="O55" s="260" t="str">
        <f>+'女幅'!$L$8</f>
        <v>3m76</v>
      </c>
      <c r="P55" s="177" t="str">
        <f>+'女幅'!$C$9</f>
        <v>柳田　真希</v>
      </c>
      <c r="Q55" s="260" t="str">
        <f>+'女幅'!$L$9</f>
        <v>3m66</v>
      </c>
      <c r="R55" s="177" t="str">
        <f>+'女幅'!$C$10</f>
        <v>青木　愛莉</v>
      </c>
      <c r="S55" s="260" t="str">
        <f>+'女幅'!$L$10</f>
        <v>3m37</v>
      </c>
      <c r="T55" s="51"/>
    </row>
    <row r="56" spans="2:20" s="23" customFormat="1" ht="15" customHeight="1">
      <c r="B56" s="310"/>
      <c r="C56" s="322"/>
      <c r="D56" s="218" t="str">
        <f>+'女幅'!$D$3&amp;'女幅'!$E$3</f>
        <v>邑千中2</v>
      </c>
      <c r="E56" s="219"/>
      <c r="F56" s="218" t="str">
        <f>+'女幅'!$D$4&amp;'女幅'!$E$4</f>
        <v>邑板倉3</v>
      </c>
      <c r="G56" s="219"/>
      <c r="H56" s="211" t="str">
        <f>+'女幅'!$D$5&amp;'女幅'!$E$5</f>
        <v>邑邑楽2</v>
      </c>
      <c r="I56" s="212"/>
      <c r="J56" s="175" t="str">
        <f>+'女幅'!$D$6&amp;'女幅'!$E$6</f>
        <v>邑板倉2</v>
      </c>
      <c r="K56" s="176"/>
      <c r="L56" s="175" t="str">
        <f>+'女幅'!$D$7&amp;'女幅'!$E$7</f>
        <v>邑邑楽2</v>
      </c>
      <c r="M56" s="176"/>
      <c r="N56" s="175" t="str">
        <f>+'女幅'!$D$8&amp;'女幅'!$E$8</f>
        <v>邑大北2</v>
      </c>
      <c r="O56" s="176"/>
      <c r="P56" s="175" t="str">
        <f>+'女幅'!$D$9&amp;'女幅'!$E$9</f>
        <v>邑大北3</v>
      </c>
      <c r="Q56" s="176"/>
      <c r="R56" s="175" t="str">
        <f>+'女幅'!$D$10&amp;'女幅'!$E$10</f>
        <v>邑大西2</v>
      </c>
      <c r="S56" s="176"/>
      <c r="T56" s="54"/>
    </row>
    <row r="57" spans="2:20" s="23" customFormat="1" ht="15" customHeight="1">
      <c r="B57" s="310"/>
      <c r="C57" s="321" t="s">
        <v>97</v>
      </c>
      <c r="D57" s="220" t="str">
        <f>+'女砲'!$C$3</f>
        <v>辻口　愛</v>
      </c>
      <c r="E57" s="256" t="str">
        <f>+'女砲'!$L$3</f>
        <v>11m83</v>
      </c>
      <c r="F57" s="220" t="str">
        <f>+'女砲'!$C$4</f>
        <v>諸田　祐佳</v>
      </c>
      <c r="G57" s="256" t="str">
        <f>+'女砲'!$L$4</f>
        <v>9m56</v>
      </c>
      <c r="H57" s="197" t="str">
        <f>+'女砲'!$C$5</f>
        <v>若山　栄里子</v>
      </c>
      <c r="I57" s="257" t="str">
        <f>+'女砲'!$L$5</f>
        <v>8m83</v>
      </c>
      <c r="J57" s="177" t="str">
        <f>+'女砲'!$C$6</f>
        <v>新井　実哩</v>
      </c>
      <c r="K57" s="261" t="str">
        <f>+'女砲'!$L$6</f>
        <v>8m12</v>
      </c>
      <c r="L57" s="177" t="str">
        <f>+'女砲'!$C$7</f>
        <v>ハシモト　フェルナンダ</v>
      </c>
      <c r="M57" s="261" t="str">
        <f>+'女砲'!$L$7</f>
        <v>7m97</v>
      </c>
      <c r="N57" s="177" t="str">
        <f>+'女砲'!$C$8</f>
        <v>栗原　佳暖</v>
      </c>
      <c r="O57" s="261" t="str">
        <f>+'女砲'!$L$8</f>
        <v>7m53</v>
      </c>
      <c r="P57" s="177" t="str">
        <f>+'女砲'!$C$9</f>
        <v>堀越　真尋</v>
      </c>
      <c r="Q57" s="261" t="str">
        <f>+'女砲'!$L$9</f>
        <v>7m39</v>
      </c>
      <c r="R57" s="177" t="str">
        <f>+'女砲'!$C$10</f>
        <v>粗　琴視</v>
      </c>
      <c r="S57" s="261" t="str">
        <f>+'女砲'!$L$10</f>
        <v>7m37</v>
      </c>
      <c r="T57" s="51"/>
    </row>
    <row r="58" spans="2:20" s="23" customFormat="1" ht="15" customHeight="1">
      <c r="B58" s="310"/>
      <c r="C58" s="322"/>
      <c r="D58" s="218" t="str">
        <f>+'女砲'!$D$3&amp;'女砲'!$E$3</f>
        <v>邑邑楽3</v>
      </c>
      <c r="E58" s="216"/>
      <c r="F58" s="218" t="str">
        <f>+'女砲'!$D$4&amp;'女砲'!$E$4</f>
        <v>邑大南3</v>
      </c>
      <c r="G58" s="216"/>
      <c r="H58" s="175" t="str">
        <f>+'女砲'!$D$5&amp;'女砲'!$E$5</f>
        <v>邑板倉3</v>
      </c>
      <c r="I58" s="173"/>
      <c r="J58" s="175" t="str">
        <f>+'女砲'!$D$6&amp;'女砲'!$E$6</f>
        <v>邑大西3</v>
      </c>
      <c r="K58" s="173"/>
      <c r="L58" s="175" t="str">
        <f>+'女砲'!$D$7&amp;'女砲'!$E$7</f>
        <v>邑大西3</v>
      </c>
      <c r="M58" s="173"/>
      <c r="N58" s="175" t="str">
        <f>+'女砲'!$D$8&amp;'女砲'!$E$8</f>
        <v>邑明和2</v>
      </c>
      <c r="O58" s="173"/>
      <c r="P58" s="175" t="str">
        <f>+'女砲'!$D$9&amp;'女砲'!$E$9</f>
        <v>邑大北3</v>
      </c>
      <c r="Q58" s="173"/>
      <c r="R58" s="175" t="str">
        <f>+'女砲'!$D$10&amp;'女砲'!$E$10</f>
        <v>邑邑楽3</v>
      </c>
      <c r="S58" s="173"/>
      <c r="T58" s="51"/>
    </row>
    <row r="59" spans="2:20" s="23" customFormat="1" ht="15" customHeight="1">
      <c r="B59" s="310"/>
      <c r="C59" s="321" t="s">
        <v>98</v>
      </c>
      <c r="D59" s="298" t="str">
        <f>+'女リレー'!$C$3</f>
        <v>邑千中</v>
      </c>
      <c r="E59" s="300">
        <f>+'女リレー'!$D$3</f>
        <v>5254</v>
      </c>
      <c r="F59" s="298" t="str">
        <f>+'女リレー'!$C$4</f>
        <v>邑大西</v>
      </c>
      <c r="G59" s="300">
        <f>+'女リレー'!$D$4</f>
        <v>5434</v>
      </c>
      <c r="H59" s="269" t="str">
        <f>+'女リレー'!$C$5</f>
        <v>邑大北</v>
      </c>
      <c r="I59" s="280">
        <f>+'女リレー'!$D$5</f>
        <v>5486</v>
      </c>
      <c r="J59" s="269" t="str">
        <f>+'女リレー'!$C$6</f>
        <v>邑邑楽</v>
      </c>
      <c r="K59" s="280">
        <f>+'女リレー'!$D$6</f>
        <v>5539</v>
      </c>
      <c r="L59" s="269" t="str">
        <f>+'女リレー'!$C$7</f>
        <v>邑板倉</v>
      </c>
      <c r="M59" s="251">
        <f>+'女リレー'!$D$7</f>
        <v>5539</v>
      </c>
      <c r="N59" s="269" t="str">
        <f>+'女リレー'!$C$8</f>
        <v>邑大南</v>
      </c>
      <c r="O59" s="280">
        <f>+'女リレー'!$D$8</f>
        <v>5793</v>
      </c>
      <c r="P59" s="282">
        <f>+'女リレー'!$C$9</f>
        <v>0</v>
      </c>
      <c r="Q59" s="284">
        <f>+'女リレー'!$D$9</f>
        <v>0</v>
      </c>
      <c r="R59" s="308">
        <f>+'女リレー'!$C$10</f>
        <v>0</v>
      </c>
      <c r="S59" s="278">
        <f>+'女リレー'!$D$10</f>
        <v>0</v>
      </c>
      <c r="T59" s="53"/>
    </row>
    <row r="60" spans="2:20" s="23" customFormat="1" ht="15" customHeight="1" thickBot="1">
      <c r="B60" s="310"/>
      <c r="C60" s="312"/>
      <c r="D60" s="299"/>
      <c r="E60" s="301"/>
      <c r="F60" s="299"/>
      <c r="G60" s="301"/>
      <c r="H60" s="268"/>
      <c r="I60" s="281"/>
      <c r="J60" s="268"/>
      <c r="K60" s="281"/>
      <c r="L60" s="268"/>
      <c r="M60" s="252" t="s">
        <v>77</v>
      </c>
      <c r="N60" s="268"/>
      <c r="O60" s="281"/>
      <c r="P60" s="283"/>
      <c r="Q60" s="285"/>
      <c r="R60" s="307"/>
      <c r="S60" s="279"/>
      <c r="T60" s="48"/>
    </row>
    <row r="61" spans="2:20" s="23" customFormat="1" ht="15" customHeight="1">
      <c r="B61" s="310"/>
      <c r="C61" s="311" t="s">
        <v>117</v>
      </c>
      <c r="D61" s="267" t="str">
        <f>HLOOKUP(1,'邑楽女子'!$C3:$I4,2,FALSE)</f>
        <v>千代田</v>
      </c>
      <c r="E61" s="270">
        <f>HLOOKUP(1,'邑楽女子'!$C3:$I6,4,FALSE)</f>
        <v>95.5</v>
      </c>
      <c r="F61" s="267" t="str">
        <f>HLOOKUP(2,'邑楽女子'!$C3:$I4,2,FALSE)</f>
        <v>邑楽</v>
      </c>
      <c r="G61" s="270">
        <f>HLOOKUP(2,'邑楽女子'!$C3:$I6,4,FALSE)</f>
        <v>78.5</v>
      </c>
      <c r="H61" s="267" t="str">
        <f>HLOOKUP(3,'邑楽女子'!$C3:$I4,2,FALSE)</f>
        <v>板倉</v>
      </c>
      <c r="I61" s="270">
        <f>HLOOKUP(3,'邑楽女子'!$C3:$I6,4,FALSE)</f>
        <v>73</v>
      </c>
      <c r="J61" s="267" t="str">
        <f>HLOOKUP(4,'邑楽女子'!$C3:$I4,2,FALSE)</f>
        <v>大泉北</v>
      </c>
      <c r="K61" s="270">
        <f>HLOOKUP(4,'邑楽女子'!$C3:$I6,4,FALSE)</f>
        <v>69</v>
      </c>
      <c r="L61" s="267" t="str">
        <f>HLOOKUP(5,'邑楽女子'!$C3:$I4,2,FALSE)</f>
        <v>大泉西</v>
      </c>
      <c r="M61" s="270">
        <f>HLOOKUP(5,'邑楽女子'!$C3:$I6,4,FALSE)</f>
        <v>67</v>
      </c>
      <c r="N61" s="267" t="str">
        <f>HLOOKUP(6,'邑楽女子'!$C3:$I4,2,FALSE)</f>
        <v>大泉南</v>
      </c>
      <c r="O61" s="270">
        <f>HLOOKUP(6,'邑楽女子'!$C3:$I6,4,FALSE)</f>
        <v>26</v>
      </c>
      <c r="P61" s="267" t="str">
        <f>HLOOKUP(7,'邑楽女子'!$C3:$I4,2,FALSE)</f>
        <v>明和</v>
      </c>
      <c r="Q61" s="270">
        <f>HLOOKUP(7,'邑楽女子'!$C3:$I6,4,FALSE)</f>
        <v>20</v>
      </c>
      <c r="R61" s="306" t="e">
        <f>HLOOKUP(8,'邑楽女子'!$C3:$I4,2,FALSE)</f>
        <v>#N/A</v>
      </c>
      <c r="S61" s="313" t="e">
        <f>HLOOKUP(8,'邑楽女子'!$C3:$I6,4,FALSE)</f>
        <v>#N/A</v>
      </c>
      <c r="T61" s="45"/>
    </row>
    <row r="62" spans="2:20" s="23" customFormat="1" ht="15" customHeight="1" thickBot="1">
      <c r="B62" s="310"/>
      <c r="C62" s="312"/>
      <c r="D62" s="268"/>
      <c r="E62" s="271"/>
      <c r="F62" s="268"/>
      <c r="G62" s="271"/>
      <c r="H62" s="268"/>
      <c r="I62" s="271"/>
      <c r="J62" s="268"/>
      <c r="K62" s="271"/>
      <c r="L62" s="268"/>
      <c r="M62" s="271"/>
      <c r="N62" s="268"/>
      <c r="O62" s="271"/>
      <c r="P62" s="268"/>
      <c r="Q62" s="271"/>
      <c r="R62" s="307"/>
      <c r="S62" s="314"/>
      <c r="T62" s="47"/>
    </row>
    <row r="63" ht="18" thickBot="1">
      <c r="B63" s="199"/>
    </row>
    <row r="64" spans="2:19" ht="16.5">
      <c r="B64" s="272" t="s">
        <v>162</v>
      </c>
      <c r="C64" s="273"/>
      <c r="D64" s="267" t="str">
        <f>HLOOKUP(1,'邑楽男子'!$L$3:$R$4,2,FALSE)</f>
        <v>邑楽</v>
      </c>
      <c r="E64" s="270">
        <f>HLOOKUP(1,'邑楽男子'!$L$5:$R$8,4,FALSE)</f>
        <v>196.5</v>
      </c>
      <c r="F64" s="267" t="str">
        <f>HLOOKUP(2,'邑楽男子'!$L$3:$R$4,2,FALSE)</f>
        <v>大泉北</v>
      </c>
      <c r="G64" s="270">
        <f>HLOOKUP(2,'邑楽男子'!$L$5:$R$8,4,FALSE)</f>
        <v>178</v>
      </c>
      <c r="H64" s="267" t="str">
        <f>HLOOKUP(3,'邑楽男子'!$L$3:$R$4,2,FALSE)</f>
        <v>千代田</v>
      </c>
      <c r="I64" s="270">
        <f>HLOOKUP(3,'邑楽男子'!$L$5:$R$8,4,FALSE)</f>
        <v>164.5</v>
      </c>
      <c r="J64" s="267" t="str">
        <f>HLOOKUP(4,'邑楽男子'!$L$3:$R$4,2,FALSE)</f>
        <v>明和</v>
      </c>
      <c r="K64" s="270">
        <f>HLOOKUP(4,'邑楽男子'!$L$5:$R$8,4,FALSE)</f>
        <v>126</v>
      </c>
      <c r="L64" s="267" t="str">
        <f>HLOOKUP(5,'邑楽男子'!$L$3:$R$4,2,FALSE)</f>
        <v>板倉</v>
      </c>
      <c r="M64" s="270">
        <f>HLOOKUP(5,'邑楽男子'!$L$5:$R$8,4,FALSE)</f>
        <v>107</v>
      </c>
      <c r="N64" s="267" t="str">
        <f>HLOOKUP(6,'邑楽男子'!$L$3:$R$4,2,FALSE)</f>
        <v>大泉西</v>
      </c>
      <c r="O64" s="270">
        <f>HLOOKUP(6,'邑楽男子'!$L$5:$R$8,4,FALSE)</f>
        <v>106</v>
      </c>
      <c r="P64" s="267" t="str">
        <f>HLOOKUP(7,'邑楽男子'!$L$3:$R$4,2,FALSE)</f>
        <v>大泉南</v>
      </c>
      <c r="Q64" s="270">
        <f>HLOOKUP(7,'邑楽男子'!$L$5:$R$8,4,FALSE)</f>
        <v>51</v>
      </c>
      <c r="R64" s="267"/>
      <c r="S64" s="270"/>
    </row>
    <row r="65" spans="2:19" ht="18" thickBot="1">
      <c r="B65" s="274"/>
      <c r="C65" s="275"/>
      <c r="D65" s="268"/>
      <c r="E65" s="271"/>
      <c r="F65" s="268"/>
      <c r="G65" s="271"/>
      <c r="H65" s="268"/>
      <c r="I65" s="271"/>
      <c r="J65" s="268"/>
      <c r="K65" s="271"/>
      <c r="L65" s="268"/>
      <c r="M65" s="271"/>
      <c r="N65" s="268"/>
      <c r="O65" s="271"/>
      <c r="P65" s="268"/>
      <c r="Q65" s="271"/>
      <c r="R65" s="268"/>
      <c r="S65" s="271"/>
    </row>
  </sheetData>
  <sheetProtection/>
  <mergeCells count="117">
    <mergeCell ref="C41:C42"/>
    <mergeCell ref="C43:C44"/>
    <mergeCell ref="C45:C46"/>
    <mergeCell ref="C47:C48"/>
    <mergeCell ref="D3:E3"/>
    <mergeCell ref="F3:G3"/>
    <mergeCell ref="C37:C38"/>
    <mergeCell ref="C39:C40"/>
    <mergeCell ref="C29:C30"/>
    <mergeCell ref="C31:C32"/>
    <mergeCell ref="C57:C58"/>
    <mergeCell ref="C59:C60"/>
    <mergeCell ref="C49:C50"/>
    <mergeCell ref="C51:C52"/>
    <mergeCell ref="C53:C54"/>
    <mergeCell ref="C55:C56"/>
    <mergeCell ref="P3:Q3"/>
    <mergeCell ref="R3:S3"/>
    <mergeCell ref="C5:C6"/>
    <mergeCell ref="C7:C8"/>
    <mergeCell ref="L3:M3"/>
    <mergeCell ref="N3:O3"/>
    <mergeCell ref="C21:C22"/>
    <mergeCell ref="C23:C24"/>
    <mergeCell ref="C25:C26"/>
    <mergeCell ref="C27:C28"/>
    <mergeCell ref="C17:C18"/>
    <mergeCell ref="J33:J34"/>
    <mergeCell ref="G31:G32"/>
    <mergeCell ref="F33:F34"/>
    <mergeCell ref="G61:G62"/>
    <mergeCell ref="L31:L32"/>
    <mergeCell ref="M31:M32"/>
    <mergeCell ref="H33:H34"/>
    <mergeCell ref="J31:J32"/>
    <mergeCell ref="G33:G34"/>
    <mergeCell ref="M61:M62"/>
    <mergeCell ref="H31:H32"/>
    <mergeCell ref="K33:K34"/>
    <mergeCell ref="H3:I3"/>
    <mergeCell ref="J3:K3"/>
    <mergeCell ref="C13:C14"/>
    <mergeCell ref="C15:C16"/>
    <mergeCell ref="I33:I34"/>
    <mergeCell ref="C19:C20"/>
    <mergeCell ref="K31:K32"/>
    <mergeCell ref="C9:C10"/>
    <mergeCell ref="C11:C12"/>
    <mergeCell ref="E33:E34"/>
    <mergeCell ref="F61:F62"/>
    <mergeCell ref="S61:S62"/>
    <mergeCell ref="H61:H62"/>
    <mergeCell ref="I61:I62"/>
    <mergeCell ref="J61:J62"/>
    <mergeCell ref="K61:K62"/>
    <mergeCell ref="L61:L62"/>
    <mergeCell ref="O61:O62"/>
    <mergeCell ref="P61:P62"/>
    <mergeCell ref="Q61:Q62"/>
    <mergeCell ref="R61:R62"/>
    <mergeCell ref="R59:R60"/>
    <mergeCell ref="B37:B62"/>
    <mergeCell ref="D31:D32"/>
    <mergeCell ref="F31:F32"/>
    <mergeCell ref="C33:C34"/>
    <mergeCell ref="C61:C62"/>
    <mergeCell ref="D61:D62"/>
    <mergeCell ref="E61:E62"/>
    <mergeCell ref="B5:B34"/>
    <mergeCell ref="N61:N62"/>
    <mergeCell ref="D59:D60"/>
    <mergeCell ref="E59:E60"/>
    <mergeCell ref="F59:F60"/>
    <mergeCell ref="G59:G60"/>
    <mergeCell ref="N31:N32"/>
    <mergeCell ref="I31:I32"/>
    <mergeCell ref="L33:L34"/>
    <mergeCell ref="D33:D34"/>
    <mergeCell ref="M33:M34"/>
    <mergeCell ref="N33:N34"/>
    <mergeCell ref="S31:S32"/>
    <mergeCell ref="O33:O34"/>
    <mergeCell ref="P33:P34"/>
    <mergeCell ref="Q33:Q34"/>
    <mergeCell ref="R33:R34"/>
    <mergeCell ref="S33:S34"/>
    <mergeCell ref="O31:O32"/>
    <mergeCell ref="P31:P32"/>
    <mergeCell ref="Q31:Q32"/>
    <mergeCell ref="R31:R32"/>
    <mergeCell ref="S59:S60"/>
    <mergeCell ref="I59:I60"/>
    <mergeCell ref="J59:J60"/>
    <mergeCell ref="K59:K60"/>
    <mergeCell ref="L59:L60"/>
    <mergeCell ref="N59:N60"/>
    <mergeCell ref="O59:O60"/>
    <mergeCell ref="P59:P60"/>
    <mergeCell ref="Q59:Q60"/>
    <mergeCell ref="Q64:Q65"/>
    <mergeCell ref="M64:M65"/>
    <mergeCell ref="N64:N65"/>
    <mergeCell ref="D64:D65"/>
    <mergeCell ref="E64:E65"/>
    <mergeCell ref="F64:F65"/>
    <mergeCell ref="G64:G65"/>
    <mergeCell ref="H64:H65"/>
    <mergeCell ref="R64:R65"/>
    <mergeCell ref="H59:H60"/>
    <mergeCell ref="S64:S65"/>
    <mergeCell ref="B64:C65"/>
    <mergeCell ref="I64:I65"/>
    <mergeCell ref="J64:J65"/>
    <mergeCell ref="K64:K65"/>
    <mergeCell ref="L64:L65"/>
    <mergeCell ref="O64:O65"/>
    <mergeCell ref="P64:P65"/>
  </mergeCells>
  <printOptions/>
  <pageMargins left="0" right="0" top="0" bottom="0" header="0.51" footer="0.51"/>
  <pageSetup fitToHeight="1" fitToWidth="1" orientation="landscape" paperSize="9" scale="5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S47"/>
  <sheetViews>
    <sheetView workbookViewId="0" topLeftCell="A1">
      <selection activeCell="F11" sqref="F11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23" customWidth="1"/>
    <col min="4" max="4" width="12.125" style="0" bestFit="1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spans="1:4" ht="27.75">
      <c r="A1" s="21" t="s">
        <v>16</v>
      </c>
      <c r="D1" s="96" t="s">
        <v>1</v>
      </c>
    </row>
    <row r="2" spans="1:9" ht="21" customHeight="1">
      <c r="A2" s="62" t="s">
        <v>17</v>
      </c>
      <c r="B2" s="63" t="s">
        <v>18</v>
      </c>
      <c r="C2" s="63" t="s">
        <v>19</v>
      </c>
      <c r="D2" s="86" t="s">
        <v>34</v>
      </c>
      <c r="E2" s="86" t="s">
        <v>35</v>
      </c>
      <c r="F2" s="86" t="s">
        <v>41</v>
      </c>
      <c r="G2" s="86"/>
      <c r="H2" s="86" t="s">
        <v>70</v>
      </c>
      <c r="I2" s="67"/>
    </row>
    <row r="3" spans="1:8" s="60" customFormat="1" ht="21" customHeight="1">
      <c r="A3" s="61"/>
      <c r="B3" s="76">
        <v>5232</v>
      </c>
      <c r="C3" s="76" t="s">
        <v>263</v>
      </c>
      <c r="D3" s="76" t="s">
        <v>253</v>
      </c>
      <c r="E3" s="76">
        <v>3</v>
      </c>
      <c r="F3" s="188">
        <v>1156</v>
      </c>
      <c r="G3" s="69"/>
      <c r="H3" s="82">
        <v>1</v>
      </c>
    </row>
    <row r="4" spans="1:19" s="60" customFormat="1" ht="21" customHeight="1">
      <c r="A4" s="34"/>
      <c r="B4" s="64">
        <v>5584</v>
      </c>
      <c r="C4" s="64" t="s">
        <v>187</v>
      </c>
      <c r="D4" s="64" t="s">
        <v>247</v>
      </c>
      <c r="E4" s="64">
        <v>3</v>
      </c>
      <c r="F4" s="188">
        <v>1202</v>
      </c>
      <c r="G4" s="69"/>
      <c r="H4" s="82">
        <v>2</v>
      </c>
      <c r="N4" s="64"/>
      <c r="O4" s="64"/>
      <c r="P4" s="64"/>
      <c r="Q4" s="64"/>
      <c r="S4" s="65"/>
    </row>
    <row r="5" spans="1:19" s="60" customFormat="1" ht="21" customHeight="1">
      <c r="A5" s="65"/>
      <c r="B5" s="76">
        <v>5250</v>
      </c>
      <c r="C5" s="76" t="s">
        <v>165</v>
      </c>
      <c r="D5" s="76" t="s">
        <v>181</v>
      </c>
      <c r="E5" s="76">
        <v>3</v>
      </c>
      <c r="F5" s="188">
        <v>1226</v>
      </c>
      <c r="G5" s="69"/>
      <c r="H5" s="82">
        <v>3</v>
      </c>
      <c r="N5" s="65"/>
      <c r="O5" s="65"/>
      <c r="P5" s="65"/>
      <c r="Q5" s="77"/>
      <c r="S5" s="65"/>
    </row>
    <row r="6" spans="1:19" s="60" customFormat="1" ht="21" customHeight="1">
      <c r="A6" s="61"/>
      <c r="B6" s="64">
        <v>5259</v>
      </c>
      <c r="C6" s="64" t="s">
        <v>168</v>
      </c>
      <c r="D6" s="64" t="s">
        <v>181</v>
      </c>
      <c r="E6" s="64">
        <v>3</v>
      </c>
      <c r="F6" s="188">
        <v>1235</v>
      </c>
      <c r="G6" s="69"/>
      <c r="H6" s="82">
        <v>4</v>
      </c>
      <c r="N6" s="65"/>
      <c r="O6" s="65"/>
      <c r="P6" s="65"/>
      <c r="Q6" s="65"/>
      <c r="S6" s="65"/>
    </row>
    <row r="7" spans="1:19" s="60" customFormat="1" ht="21" customHeight="1">
      <c r="A7" s="61"/>
      <c r="B7" s="64">
        <v>5231</v>
      </c>
      <c r="C7" s="64" t="s">
        <v>202</v>
      </c>
      <c r="D7" s="64" t="s">
        <v>253</v>
      </c>
      <c r="E7" s="64">
        <v>3</v>
      </c>
      <c r="F7" s="188">
        <v>1249</v>
      </c>
      <c r="G7" s="69"/>
      <c r="H7" s="82">
        <v>5</v>
      </c>
      <c r="N7" s="77"/>
      <c r="O7" s="65"/>
      <c r="P7" s="65"/>
      <c r="Q7" s="65"/>
      <c r="S7" s="61"/>
    </row>
    <row r="8" spans="1:19" s="60" customFormat="1" ht="21" customHeight="1">
      <c r="A8" s="61"/>
      <c r="B8" s="76">
        <v>5589</v>
      </c>
      <c r="C8" s="64" t="s">
        <v>206</v>
      </c>
      <c r="D8" s="64" t="s">
        <v>247</v>
      </c>
      <c r="E8" s="64">
        <v>3</v>
      </c>
      <c r="F8" s="188">
        <v>1249</v>
      </c>
      <c r="G8" s="69"/>
      <c r="H8" s="82">
        <v>6</v>
      </c>
      <c r="N8" s="65"/>
      <c r="O8" s="65"/>
      <c r="P8" s="65"/>
      <c r="Q8" s="65"/>
      <c r="S8" s="65"/>
    </row>
    <row r="9" spans="1:19" s="60" customFormat="1" ht="21" customHeight="1">
      <c r="A9" s="65"/>
      <c r="B9" s="64">
        <v>5270</v>
      </c>
      <c r="C9" s="64" t="s">
        <v>266</v>
      </c>
      <c r="D9" s="64" t="s">
        <v>244</v>
      </c>
      <c r="E9" s="64">
        <v>3</v>
      </c>
      <c r="F9" s="188">
        <v>1263</v>
      </c>
      <c r="G9" s="69"/>
      <c r="H9" s="82">
        <v>7</v>
      </c>
      <c r="N9" s="65"/>
      <c r="O9" s="65"/>
      <c r="P9" s="65"/>
      <c r="Q9" s="65"/>
      <c r="S9" s="61"/>
    </row>
    <row r="10" spans="1:19" s="60" customFormat="1" ht="21" customHeight="1">
      <c r="A10" s="65"/>
      <c r="B10" s="64">
        <v>5224</v>
      </c>
      <c r="C10" s="76" t="s">
        <v>166</v>
      </c>
      <c r="D10" s="64" t="s">
        <v>161</v>
      </c>
      <c r="E10" s="64">
        <v>3</v>
      </c>
      <c r="F10" s="76">
        <v>1295</v>
      </c>
      <c r="G10" s="76"/>
      <c r="H10" s="76">
        <v>8</v>
      </c>
      <c r="N10" s="61"/>
      <c r="O10" s="61"/>
      <c r="P10" s="61"/>
      <c r="Q10" s="61"/>
      <c r="S10" s="65"/>
    </row>
    <row r="11" spans="1:19" s="60" customFormat="1" ht="21" customHeight="1">
      <c r="A11" s="39"/>
      <c r="B11" s="64">
        <v>5240</v>
      </c>
      <c r="C11" s="64" t="s">
        <v>207</v>
      </c>
      <c r="D11" s="64" t="s">
        <v>160</v>
      </c>
      <c r="E11" s="64">
        <v>3</v>
      </c>
      <c r="F11" s="188"/>
      <c r="G11" s="69"/>
      <c r="H11" s="82"/>
      <c r="I11" s="22"/>
      <c r="N11" s="61"/>
      <c r="O11" s="61"/>
      <c r="P11" s="61"/>
      <c r="Q11" s="61"/>
      <c r="S11" s="65"/>
    </row>
    <row r="12" spans="1:9" s="36" customFormat="1" ht="21" customHeight="1">
      <c r="A12" s="39"/>
      <c r="B12" s="64">
        <v>5268</v>
      </c>
      <c r="C12" s="64" t="s">
        <v>264</v>
      </c>
      <c r="D12" s="64" t="s">
        <v>244</v>
      </c>
      <c r="E12" s="64">
        <v>3</v>
      </c>
      <c r="F12" s="188"/>
      <c r="G12" s="69"/>
      <c r="H12" s="82"/>
      <c r="I12" s="22"/>
    </row>
    <row r="13" spans="1:9" s="36" customFormat="1" ht="21" customHeight="1">
      <c r="A13" s="39"/>
      <c r="B13" s="64">
        <v>5246</v>
      </c>
      <c r="C13" s="64" t="s">
        <v>265</v>
      </c>
      <c r="D13" s="64" t="s">
        <v>241</v>
      </c>
      <c r="E13" s="64">
        <v>3</v>
      </c>
      <c r="F13" s="184"/>
      <c r="G13" s="64"/>
      <c r="H13" s="76"/>
      <c r="I13" s="22"/>
    </row>
    <row r="14" spans="1:9" s="36" customFormat="1" ht="18">
      <c r="A14" s="39"/>
      <c r="B14" s="64">
        <v>5227</v>
      </c>
      <c r="C14" s="64" t="s">
        <v>235</v>
      </c>
      <c r="D14" s="64" t="s">
        <v>161</v>
      </c>
      <c r="E14" s="64">
        <v>3</v>
      </c>
      <c r="F14" s="64"/>
      <c r="G14" s="64"/>
      <c r="H14" s="76"/>
      <c r="I14" s="22"/>
    </row>
    <row r="15" spans="1:9" s="36" customFormat="1" ht="18">
      <c r="A15" s="39"/>
      <c r="B15" s="64"/>
      <c r="C15" s="64"/>
      <c r="D15" s="76"/>
      <c r="E15" s="64"/>
      <c r="F15" s="64"/>
      <c r="G15" s="64"/>
      <c r="H15" s="76"/>
      <c r="I15" s="22"/>
    </row>
    <row r="16" ht="16.5">
      <c r="A16" s="60"/>
    </row>
    <row r="17" spans="1:9" s="60" customFormat="1" ht="16.5">
      <c r="A17" s="62"/>
      <c r="B17" s="63"/>
      <c r="C17" s="63"/>
      <c r="D17" s="86"/>
      <c r="E17" s="86"/>
      <c r="F17" s="86"/>
      <c r="G17" s="86"/>
      <c r="H17" s="86"/>
      <c r="I17" s="67"/>
    </row>
    <row r="18" spans="1:9" ht="18">
      <c r="A18" s="23"/>
      <c r="B18" s="64"/>
      <c r="C18" s="64"/>
      <c r="D18" s="76"/>
      <c r="E18" s="76"/>
      <c r="F18" s="100"/>
      <c r="G18" s="64"/>
      <c r="H18" s="101"/>
      <c r="I18" s="12"/>
    </row>
    <row r="19" spans="1:9" s="36" customFormat="1" ht="18">
      <c r="A19" s="39"/>
      <c r="B19" s="64"/>
      <c r="C19" s="76"/>
      <c r="D19" s="64"/>
      <c r="E19" s="64"/>
      <c r="F19" s="64"/>
      <c r="G19" s="64"/>
      <c r="H19" s="76"/>
      <c r="I19" s="22"/>
    </row>
    <row r="20" spans="1:9" s="36" customFormat="1" ht="18">
      <c r="A20" s="39"/>
      <c r="B20" s="64"/>
      <c r="C20" s="76"/>
      <c r="D20" s="64"/>
      <c r="E20" s="64"/>
      <c r="F20" s="76"/>
      <c r="G20" s="76"/>
      <c r="H20" s="76"/>
      <c r="I20" s="22"/>
    </row>
    <row r="21" spans="1:9" s="36" customFormat="1" ht="18">
      <c r="A21" s="39"/>
      <c r="B21" s="64"/>
      <c r="C21" s="64"/>
      <c r="D21" s="64"/>
      <c r="E21" s="64"/>
      <c r="F21" s="64"/>
      <c r="G21" s="64"/>
      <c r="H21" s="76"/>
      <c r="I21" s="15"/>
    </row>
    <row r="22" spans="1:9" s="36" customFormat="1" ht="18">
      <c r="A22" s="39"/>
      <c r="B22" s="64"/>
      <c r="C22" s="76"/>
      <c r="D22" s="64"/>
      <c r="E22" s="64"/>
      <c r="F22" s="76"/>
      <c r="G22" s="76"/>
      <c r="H22" s="76"/>
      <c r="I22" s="22"/>
    </row>
    <row r="23" spans="1:9" s="36" customFormat="1" ht="18">
      <c r="A23" s="39"/>
      <c r="B23" s="64"/>
      <c r="C23" s="64"/>
      <c r="D23" s="64"/>
      <c r="E23" s="64"/>
      <c r="F23" s="64"/>
      <c r="G23" s="64"/>
      <c r="H23" s="76"/>
      <c r="I23" s="22"/>
    </row>
    <row r="24" spans="1:9" s="36" customFormat="1" ht="18">
      <c r="A24" s="39"/>
      <c r="B24" s="64"/>
      <c r="C24" s="76"/>
      <c r="D24" s="64"/>
      <c r="E24" s="64"/>
      <c r="F24" s="76"/>
      <c r="G24" s="76"/>
      <c r="H24" s="76"/>
      <c r="I24" s="22"/>
    </row>
    <row r="25" spans="1:9" s="36" customFormat="1" ht="18">
      <c r="A25" s="39"/>
      <c r="B25" s="64"/>
      <c r="C25" s="64"/>
      <c r="D25" s="64"/>
      <c r="E25" s="64"/>
      <c r="F25" s="64"/>
      <c r="G25" s="64"/>
      <c r="H25" s="76"/>
      <c r="I25" s="22"/>
    </row>
    <row r="26" spans="1:3" s="36" customFormat="1" ht="13.5" customHeight="1">
      <c r="A26" s="102"/>
      <c r="C26" s="39"/>
    </row>
    <row r="27" ht="16.5">
      <c r="A27" s="60"/>
    </row>
    <row r="28" spans="1:9" s="60" customFormat="1" ht="16.5">
      <c r="A28" s="62"/>
      <c r="B28" s="63"/>
      <c r="C28" s="63"/>
      <c r="D28" s="86"/>
      <c r="E28" s="86"/>
      <c r="F28" s="86"/>
      <c r="G28" s="86"/>
      <c r="H28" s="86"/>
      <c r="I28" s="67"/>
    </row>
    <row r="29" spans="1:9" ht="18">
      <c r="A29" s="23"/>
      <c r="B29" s="64"/>
      <c r="C29" s="64"/>
      <c r="D29" s="76"/>
      <c r="E29" s="76"/>
      <c r="F29" s="100"/>
      <c r="G29" s="64"/>
      <c r="H29" s="101"/>
      <c r="I29" s="12"/>
    </row>
    <row r="30" spans="1:9" s="36" customFormat="1" ht="18">
      <c r="A30" s="39"/>
      <c r="B30" s="64"/>
      <c r="C30" s="76"/>
      <c r="D30" s="64"/>
      <c r="E30" s="64"/>
      <c r="F30" s="64"/>
      <c r="G30" s="64"/>
      <c r="H30" s="76"/>
      <c r="I30" s="22"/>
    </row>
    <row r="31" spans="1:9" s="36" customFormat="1" ht="18">
      <c r="A31" s="39"/>
      <c r="B31" s="64"/>
      <c r="C31" s="76"/>
      <c r="D31" s="64"/>
      <c r="E31" s="64"/>
      <c r="F31" s="76"/>
      <c r="G31" s="76"/>
      <c r="H31" s="76"/>
      <c r="I31" s="22"/>
    </row>
    <row r="32" spans="1:9" s="36" customFormat="1" ht="18">
      <c r="A32" s="39"/>
      <c r="B32" s="64"/>
      <c r="C32" s="64"/>
      <c r="D32" s="64"/>
      <c r="E32" s="64"/>
      <c r="F32" s="64"/>
      <c r="G32" s="64"/>
      <c r="H32" s="76"/>
      <c r="I32" s="15"/>
    </row>
    <row r="33" spans="1:9" s="36" customFormat="1" ht="18">
      <c r="A33" s="39"/>
      <c r="B33" s="64"/>
      <c r="C33" s="76"/>
      <c r="D33" s="64"/>
      <c r="E33" s="64"/>
      <c r="F33" s="76"/>
      <c r="G33" s="76"/>
      <c r="H33" s="76"/>
      <c r="I33" s="22"/>
    </row>
    <row r="34" spans="1:9" s="36" customFormat="1" ht="18">
      <c r="A34" s="39"/>
      <c r="B34" s="64"/>
      <c r="C34" s="64"/>
      <c r="D34" s="64"/>
      <c r="E34" s="64"/>
      <c r="F34" s="64"/>
      <c r="G34" s="64"/>
      <c r="H34" s="76"/>
      <c r="I34" s="22"/>
    </row>
    <row r="35" spans="1:9" s="36" customFormat="1" ht="18">
      <c r="A35" s="39"/>
      <c r="B35" s="64"/>
      <c r="C35" s="76"/>
      <c r="D35" s="64"/>
      <c r="E35" s="64"/>
      <c r="F35" s="76"/>
      <c r="G35" s="76"/>
      <c r="H35" s="76"/>
      <c r="I35" s="22"/>
    </row>
    <row r="36" spans="1:9" s="36" customFormat="1" ht="18">
      <c r="A36" s="39"/>
      <c r="B36" s="64"/>
      <c r="C36" s="64"/>
      <c r="D36" s="64"/>
      <c r="E36" s="64"/>
      <c r="F36" s="64"/>
      <c r="G36" s="64"/>
      <c r="H36" s="76"/>
      <c r="I36" s="22"/>
    </row>
    <row r="37" spans="1:9" s="36" customFormat="1" ht="18">
      <c r="A37" s="39"/>
      <c r="B37" s="64"/>
      <c r="C37" s="64"/>
      <c r="D37" s="76"/>
      <c r="E37" s="64"/>
      <c r="F37" s="64"/>
      <c r="G37" s="64"/>
      <c r="H37" s="76"/>
      <c r="I37" s="22"/>
    </row>
    <row r="38" ht="16.5">
      <c r="A38" s="60"/>
    </row>
    <row r="39" spans="1:9" s="60" customFormat="1" ht="16.5">
      <c r="A39" s="62"/>
      <c r="B39" s="63"/>
      <c r="C39" s="63"/>
      <c r="D39" s="86"/>
      <c r="E39" s="86"/>
      <c r="F39" s="86"/>
      <c r="G39" s="86"/>
      <c r="H39" s="86"/>
      <c r="I39" s="67"/>
    </row>
    <row r="40" spans="1:9" ht="18">
      <c r="A40" s="23"/>
      <c r="B40" s="64"/>
      <c r="C40" s="64"/>
      <c r="D40" s="76"/>
      <c r="E40" s="76"/>
      <c r="F40" s="100"/>
      <c r="G40" s="64"/>
      <c r="H40" s="101"/>
      <c r="I40" s="12"/>
    </row>
    <row r="41" spans="1:9" s="36" customFormat="1" ht="18">
      <c r="A41" s="39"/>
      <c r="B41" s="64"/>
      <c r="C41" s="76"/>
      <c r="D41" s="64"/>
      <c r="E41" s="64"/>
      <c r="F41" s="64"/>
      <c r="G41" s="64"/>
      <c r="H41" s="76"/>
      <c r="I41" s="22"/>
    </row>
    <row r="42" spans="1:9" s="36" customFormat="1" ht="18">
      <c r="A42" s="39"/>
      <c r="B42" s="64"/>
      <c r="C42" s="76"/>
      <c r="D42" s="64"/>
      <c r="E42" s="64"/>
      <c r="F42" s="76"/>
      <c r="G42" s="76"/>
      <c r="H42" s="76"/>
      <c r="I42" s="22"/>
    </row>
    <row r="43" spans="1:9" s="36" customFormat="1" ht="18">
      <c r="A43" s="39"/>
      <c r="B43" s="64"/>
      <c r="C43" s="64"/>
      <c r="D43" s="64"/>
      <c r="E43" s="64"/>
      <c r="F43" s="64"/>
      <c r="G43" s="64"/>
      <c r="H43" s="76"/>
      <c r="I43" s="15"/>
    </row>
    <row r="44" spans="1:9" s="36" customFormat="1" ht="18">
      <c r="A44" s="39"/>
      <c r="B44" s="64"/>
      <c r="C44" s="76"/>
      <c r="D44" s="64"/>
      <c r="E44" s="64"/>
      <c r="F44" s="76"/>
      <c r="G44" s="76"/>
      <c r="H44" s="76"/>
      <c r="I44" s="22"/>
    </row>
    <row r="45" spans="1:9" s="36" customFormat="1" ht="18">
      <c r="A45" s="39"/>
      <c r="B45" s="64"/>
      <c r="C45" s="64"/>
      <c r="D45" s="64"/>
      <c r="E45" s="64"/>
      <c r="F45" s="64"/>
      <c r="G45" s="64"/>
      <c r="H45" s="76"/>
      <c r="I45" s="22"/>
    </row>
    <row r="46" spans="1:9" s="36" customFormat="1" ht="18">
      <c r="A46" s="39"/>
      <c r="B46" s="64"/>
      <c r="C46" s="76"/>
      <c r="D46" s="64"/>
      <c r="E46" s="64"/>
      <c r="F46" s="76"/>
      <c r="G46" s="76"/>
      <c r="H46" s="76"/>
      <c r="I46" s="22"/>
    </row>
    <row r="47" spans="1:9" s="36" customFormat="1" ht="18">
      <c r="A47" s="39"/>
      <c r="B47" s="64"/>
      <c r="C47" s="64"/>
      <c r="D47" s="64"/>
      <c r="E47" s="64"/>
      <c r="F47" s="64"/>
      <c r="G47" s="64"/>
      <c r="H47" s="76"/>
      <c r="I47" s="22"/>
    </row>
  </sheetData>
  <sheetProtection/>
  <conditionalFormatting sqref="C3:C10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4">
    <dataValidation type="whole" allowBlank="1" showInputMessage="1" showErrorMessage="1" sqref="E29:E30 E15 E40:E41 E18:E19 E26 E37 N4:N11">
      <formula1>1</formula1>
      <formula2>3</formula2>
    </dataValidation>
    <dataValidation type="whole" allowBlank="1" showInputMessage="1" showErrorMessage="1" sqref="O4:O11">
      <formula1>1</formula1>
      <formula2>2</formula2>
    </dataValidation>
    <dataValidation allowBlank="1" showInputMessage="1" showErrorMessage="1" imeMode="on" sqref="C42:D47 C20:D25 C31:D36 C11:D14"/>
    <dataValidation allowBlank="1" showInputMessage="1" showErrorMessage="1" imeMode="off" sqref="E42:G47 E11:G14 H22 H15 H42 B11:B14 H13 H46 B42:B47 E20:G25 H20 H24 B20:B25 F26:H26 H44 H37 E31:G36 H31 H35 B31:B36 H33 F3:G10"/>
  </dataValidations>
  <printOptions horizontalCentered="1"/>
  <pageMargins left="0.7874015748031497" right="0.7874015748031497" top="0.15748031496062992" bottom="0.15748031496062992" header="0.5118110236220472" footer="0.5118110236220472"/>
  <pageSetup horizontalDpi="600" verticalDpi="600" orientation="portrait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44"/>
  <sheetViews>
    <sheetView workbookViewId="0" topLeftCell="A1">
      <selection activeCell="F20" sqref="F20"/>
    </sheetView>
  </sheetViews>
  <sheetFormatPr defaultColWidth="7.125" defaultRowHeight="13.5"/>
  <cols>
    <col min="1" max="1" width="7.50390625" style="0" customWidth="1"/>
    <col min="2" max="2" width="8.875" style="0" customWidth="1"/>
    <col min="3" max="3" width="18.50390625" style="0" customWidth="1"/>
    <col min="4" max="4" width="8.625" style="0" customWidth="1"/>
    <col min="5" max="5" width="7.00390625" style="0" customWidth="1"/>
    <col min="6" max="6" width="13.625" style="0" customWidth="1"/>
    <col min="7" max="7" width="2.375" style="0" customWidth="1"/>
    <col min="8" max="8" width="10.00390625" style="0" customWidth="1"/>
  </cols>
  <sheetData>
    <row r="1" ht="27.75">
      <c r="A1" s="21" t="s">
        <v>43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ht="18">
      <c r="A3" s="23"/>
      <c r="B3" s="2">
        <v>5232</v>
      </c>
      <c r="C3" s="6" t="s">
        <v>263</v>
      </c>
      <c r="D3" s="2" t="s">
        <v>253</v>
      </c>
      <c r="E3" s="2">
        <v>3</v>
      </c>
      <c r="F3" s="185">
        <v>2427</v>
      </c>
      <c r="H3" s="32">
        <v>1</v>
      </c>
      <c r="I3" s="22"/>
    </row>
    <row r="4" spans="1:9" s="36" customFormat="1" ht="18">
      <c r="A4" s="39"/>
      <c r="B4" s="2">
        <v>3236</v>
      </c>
      <c r="C4" s="6" t="s">
        <v>256</v>
      </c>
      <c r="D4" s="2" t="s">
        <v>253</v>
      </c>
      <c r="E4" s="2">
        <v>2</v>
      </c>
      <c r="F4" s="184">
        <v>2478</v>
      </c>
      <c r="G4"/>
      <c r="H4" s="23">
        <v>2</v>
      </c>
      <c r="I4" s="22"/>
    </row>
    <row r="5" spans="1:8" ht="16.5">
      <c r="A5" s="39"/>
      <c r="B5" s="2">
        <v>5241</v>
      </c>
      <c r="C5" s="6" t="s">
        <v>170</v>
      </c>
      <c r="D5" s="2" t="s">
        <v>160</v>
      </c>
      <c r="E5" s="2">
        <v>3</v>
      </c>
      <c r="F5" s="184">
        <v>2495</v>
      </c>
      <c r="H5" s="23">
        <v>3</v>
      </c>
    </row>
    <row r="6" spans="1:8" ht="16.5">
      <c r="A6" s="39"/>
      <c r="B6" s="2">
        <v>3265</v>
      </c>
      <c r="C6" s="6" t="s">
        <v>257</v>
      </c>
      <c r="D6" s="2" t="s">
        <v>244</v>
      </c>
      <c r="E6" s="2">
        <v>2</v>
      </c>
      <c r="F6" s="184">
        <v>2542</v>
      </c>
      <c r="H6" s="23">
        <v>4</v>
      </c>
    </row>
    <row r="7" spans="1:8" ht="16.5">
      <c r="A7" s="39"/>
      <c r="B7" s="2">
        <v>5258</v>
      </c>
      <c r="C7" s="6" t="s">
        <v>288</v>
      </c>
      <c r="D7" s="2" t="s">
        <v>181</v>
      </c>
      <c r="E7" s="2">
        <v>3</v>
      </c>
      <c r="F7" s="184">
        <v>2586</v>
      </c>
      <c r="H7" s="2">
        <v>5</v>
      </c>
    </row>
    <row r="8" spans="1:8" ht="16.5">
      <c r="A8" s="39"/>
      <c r="B8" s="2">
        <v>1279</v>
      </c>
      <c r="C8" s="6" t="s">
        <v>429</v>
      </c>
      <c r="D8" s="2" t="s">
        <v>244</v>
      </c>
      <c r="E8" s="2">
        <v>1</v>
      </c>
      <c r="F8" s="184">
        <v>2622</v>
      </c>
      <c r="H8" s="23">
        <v>6</v>
      </c>
    </row>
    <row r="9" spans="1:8" ht="16.5">
      <c r="A9" s="39"/>
      <c r="B9" s="2">
        <v>5588</v>
      </c>
      <c r="C9" s="6" t="s">
        <v>287</v>
      </c>
      <c r="D9" s="2" t="s">
        <v>247</v>
      </c>
      <c r="E9" s="2">
        <v>3</v>
      </c>
      <c r="F9" s="184">
        <v>2627</v>
      </c>
      <c r="H9" s="2">
        <v>7</v>
      </c>
    </row>
    <row r="10" spans="1:8" ht="16.5">
      <c r="A10" s="39"/>
      <c r="B10" s="2">
        <v>5243</v>
      </c>
      <c r="C10" s="6" t="s">
        <v>198</v>
      </c>
      <c r="D10" s="2" t="s">
        <v>160</v>
      </c>
      <c r="E10" s="2">
        <v>3</v>
      </c>
      <c r="F10" s="184">
        <v>2654</v>
      </c>
      <c r="H10" s="23">
        <v>8</v>
      </c>
    </row>
    <row r="11" spans="1:8" ht="16.5">
      <c r="A11" s="39"/>
      <c r="B11" s="2">
        <v>5245</v>
      </c>
      <c r="C11" s="6" t="s">
        <v>185</v>
      </c>
      <c r="D11" s="2" t="s">
        <v>241</v>
      </c>
      <c r="E11" s="2">
        <v>3</v>
      </c>
      <c r="F11" s="184">
        <v>2679</v>
      </c>
      <c r="G11" s="2"/>
      <c r="H11" s="2">
        <v>9</v>
      </c>
    </row>
    <row r="12" spans="1:8" ht="16.5">
      <c r="A12" s="39"/>
      <c r="B12" s="2">
        <v>3232</v>
      </c>
      <c r="C12" s="6" t="s">
        <v>184</v>
      </c>
      <c r="D12" s="2" t="s">
        <v>161</v>
      </c>
      <c r="E12" s="2">
        <v>2</v>
      </c>
      <c r="F12" s="188">
        <v>2754</v>
      </c>
      <c r="G12" s="1"/>
      <c r="H12" s="1">
        <v>10</v>
      </c>
    </row>
    <row r="13" spans="1:8" ht="16.5">
      <c r="A13" s="39"/>
      <c r="B13" s="2">
        <v>3231</v>
      </c>
      <c r="C13" s="6" t="s">
        <v>178</v>
      </c>
      <c r="D13" s="2" t="s">
        <v>161</v>
      </c>
      <c r="E13" s="2">
        <v>2</v>
      </c>
      <c r="F13" s="184">
        <v>2773</v>
      </c>
      <c r="H13" s="23">
        <v>11</v>
      </c>
    </row>
    <row r="14" spans="1:8" ht="16.5">
      <c r="A14" s="39"/>
      <c r="B14" s="2">
        <v>5580</v>
      </c>
      <c r="C14" s="6" t="s">
        <v>289</v>
      </c>
      <c r="D14" s="2" t="s">
        <v>247</v>
      </c>
      <c r="E14" s="2">
        <v>3</v>
      </c>
      <c r="F14" s="184" t="s">
        <v>430</v>
      </c>
      <c r="H14" s="2"/>
    </row>
    <row r="15" spans="1:8" ht="16.5">
      <c r="A15" s="39"/>
      <c r="B15" s="2">
        <v>3251</v>
      </c>
      <c r="C15" s="6" t="s">
        <v>179</v>
      </c>
      <c r="D15" s="2" t="s">
        <v>241</v>
      </c>
      <c r="E15" s="2">
        <v>2</v>
      </c>
      <c r="F15" s="184" t="s">
        <v>364</v>
      </c>
      <c r="H15" s="2"/>
    </row>
    <row r="16" spans="1:8" ht="16.5">
      <c r="A16" s="39"/>
      <c r="B16" s="2">
        <v>5259</v>
      </c>
      <c r="C16" s="6" t="s">
        <v>168</v>
      </c>
      <c r="D16" s="2" t="s">
        <v>181</v>
      </c>
      <c r="E16" s="2">
        <v>3</v>
      </c>
      <c r="F16" s="184" t="s">
        <v>364</v>
      </c>
      <c r="H16" s="2"/>
    </row>
    <row r="17" spans="1:8" ht="16.5">
      <c r="A17" s="39"/>
      <c r="B17" s="2"/>
      <c r="C17" s="6"/>
      <c r="D17" s="2"/>
      <c r="E17" s="2"/>
      <c r="F17" s="2"/>
      <c r="H17" s="23"/>
    </row>
    <row r="18" spans="1:8" ht="16.5">
      <c r="A18" s="39"/>
      <c r="B18" s="2"/>
      <c r="C18" s="6"/>
      <c r="D18" s="2"/>
      <c r="E18" s="2"/>
      <c r="F18" s="2"/>
      <c r="H18" s="2"/>
    </row>
    <row r="19" spans="1:8" ht="16.5">
      <c r="A19" s="39"/>
      <c r="B19" s="2"/>
      <c r="C19" s="6"/>
      <c r="D19" s="2"/>
      <c r="E19" s="2"/>
      <c r="F19" s="2"/>
      <c r="H19" s="23"/>
    </row>
    <row r="20" spans="1:8" ht="16.5">
      <c r="A20" s="39"/>
      <c r="B20" s="2"/>
      <c r="C20" s="6"/>
      <c r="D20" s="2"/>
      <c r="E20" s="2"/>
      <c r="F20" s="2"/>
      <c r="H20" s="2"/>
    </row>
    <row r="21" spans="1:8" ht="16.5">
      <c r="A21" s="39"/>
      <c r="B21" s="2"/>
      <c r="C21" s="6"/>
      <c r="D21" s="2"/>
      <c r="E21" s="2"/>
      <c r="F21" s="2"/>
      <c r="H21" s="23"/>
    </row>
    <row r="22" spans="1:8" ht="16.5">
      <c r="A22" s="39"/>
      <c r="B22" s="2"/>
      <c r="C22" s="6"/>
      <c r="D22" s="2"/>
      <c r="E22" s="2"/>
      <c r="F22" s="2"/>
      <c r="H22" s="2"/>
    </row>
    <row r="23" spans="1:8" ht="16.5">
      <c r="A23" s="39"/>
      <c r="B23" s="2"/>
      <c r="C23" s="6"/>
      <c r="D23" s="2"/>
      <c r="E23" s="2"/>
      <c r="F23" s="2"/>
      <c r="H23" s="23"/>
    </row>
    <row r="24" spans="1:8" ht="16.5">
      <c r="A24" s="39"/>
      <c r="B24" s="2"/>
      <c r="C24" s="6"/>
      <c r="D24" s="2"/>
      <c r="E24" s="2"/>
      <c r="F24" s="2"/>
      <c r="H24" s="2"/>
    </row>
    <row r="25" spans="1:8" ht="16.5">
      <c r="A25" s="39"/>
      <c r="B25" s="2"/>
      <c r="C25" s="6"/>
      <c r="D25" s="2"/>
      <c r="E25" s="2"/>
      <c r="F25" s="2"/>
      <c r="H25" s="23"/>
    </row>
    <row r="26" spans="1:8" ht="16.5">
      <c r="A26" s="39"/>
      <c r="B26" s="2"/>
      <c r="C26" s="6"/>
      <c r="D26" s="2"/>
      <c r="E26" s="2"/>
      <c r="F26" s="2"/>
      <c r="H26" s="2"/>
    </row>
    <row r="27" spans="1:8" ht="16.5">
      <c r="A27" s="39"/>
      <c r="B27" s="2"/>
      <c r="C27" s="6"/>
      <c r="D27" s="2"/>
      <c r="E27" s="2"/>
      <c r="F27" s="2"/>
      <c r="H27" s="23"/>
    </row>
    <row r="28" spans="1:8" ht="16.5">
      <c r="A28" s="39"/>
      <c r="B28" s="2"/>
      <c r="C28" s="6"/>
      <c r="D28" s="2"/>
      <c r="E28" s="2"/>
      <c r="F28" s="2"/>
      <c r="H28" s="2"/>
    </row>
    <row r="29" spans="1:8" ht="16.5">
      <c r="A29" s="39"/>
      <c r="B29" s="2"/>
      <c r="C29" s="6"/>
      <c r="D29" s="2"/>
      <c r="E29" s="2"/>
      <c r="F29" s="2"/>
      <c r="H29" s="23"/>
    </row>
    <row r="30" spans="1:8" ht="16.5">
      <c r="A30" s="39"/>
      <c r="B30" s="2"/>
      <c r="C30" s="6"/>
      <c r="D30" s="2"/>
      <c r="E30" s="2"/>
      <c r="F30" s="2"/>
      <c r="H30" s="2"/>
    </row>
    <row r="31" spans="1:8" ht="16.5">
      <c r="A31" s="39"/>
      <c r="B31" s="2"/>
      <c r="C31" s="6"/>
      <c r="D31" s="2"/>
      <c r="E31" s="2"/>
      <c r="F31" s="2"/>
      <c r="H31" s="23"/>
    </row>
    <row r="32" spans="1:8" ht="16.5">
      <c r="A32" s="39"/>
      <c r="B32" s="2"/>
      <c r="C32" s="6"/>
      <c r="D32" s="2"/>
      <c r="E32" s="2"/>
      <c r="F32" s="2"/>
      <c r="H32" s="2"/>
    </row>
    <row r="33" spans="1:8" ht="16.5">
      <c r="A33" s="39"/>
      <c r="B33" s="2"/>
      <c r="C33" s="6"/>
      <c r="D33" s="2"/>
      <c r="E33" s="2"/>
      <c r="F33" s="2"/>
      <c r="H33" s="23"/>
    </row>
    <row r="34" spans="1:8" ht="16.5">
      <c r="A34" s="39"/>
      <c r="B34" s="2"/>
      <c r="C34" s="6"/>
      <c r="D34" s="2"/>
      <c r="E34" s="2"/>
      <c r="F34" s="2"/>
      <c r="H34" s="2"/>
    </row>
    <row r="35" spans="1:8" ht="16.5">
      <c r="A35" s="39"/>
      <c r="B35" s="2"/>
      <c r="C35" s="6"/>
      <c r="D35" s="2"/>
      <c r="E35" s="2"/>
      <c r="F35" s="2"/>
      <c r="H35" s="23"/>
    </row>
    <row r="36" spans="1:8" ht="16.5">
      <c r="A36" s="39"/>
      <c r="B36" s="2"/>
      <c r="C36" s="6"/>
      <c r="D36" s="2"/>
      <c r="E36" s="2"/>
      <c r="F36" s="2"/>
      <c r="H36" s="2"/>
    </row>
    <row r="37" spans="1:8" ht="16.5">
      <c r="A37" s="39"/>
      <c r="B37" s="2"/>
      <c r="C37" s="6"/>
      <c r="D37" s="2"/>
      <c r="E37" s="2"/>
      <c r="F37" s="2"/>
      <c r="H37" s="23"/>
    </row>
    <row r="38" spans="1:8" ht="16.5">
      <c r="A38" s="39"/>
      <c r="B38" s="2"/>
      <c r="C38" s="6"/>
      <c r="D38" s="2"/>
      <c r="E38" s="2"/>
      <c r="F38" s="2"/>
      <c r="H38" s="2"/>
    </row>
    <row r="39" spans="1:6" ht="16.5">
      <c r="A39" s="39"/>
      <c r="B39" s="2"/>
      <c r="C39" s="6"/>
      <c r="D39" s="2"/>
      <c r="E39" s="2"/>
      <c r="F39" s="2"/>
    </row>
    <row r="40" spans="1:6" ht="16.5">
      <c r="A40" s="39"/>
      <c r="B40" s="2"/>
      <c r="C40" s="6"/>
      <c r="D40" s="2"/>
      <c r="E40" s="2"/>
      <c r="F40" s="2"/>
    </row>
    <row r="41" spans="1:6" ht="16.5">
      <c r="A41" s="39"/>
      <c r="B41" s="2"/>
      <c r="C41" s="6"/>
      <c r="D41" s="2"/>
      <c r="E41" s="2"/>
      <c r="F41" s="2"/>
    </row>
    <row r="42" spans="1:6" ht="16.5">
      <c r="A42" s="39"/>
      <c r="B42" s="2"/>
      <c r="C42" s="6"/>
      <c r="D42" s="2"/>
      <c r="E42" s="2"/>
      <c r="F42" s="2"/>
    </row>
    <row r="43" spans="1:6" ht="16.5">
      <c r="A43" s="39"/>
      <c r="B43" s="2"/>
      <c r="C43" s="6"/>
      <c r="D43" s="2"/>
      <c r="E43" s="2"/>
      <c r="F43" s="2"/>
    </row>
    <row r="44" spans="1:6" ht="16.5">
      <c r="A44" s="39"/>
      <c r="B44" s="2"/>
      <c r="C44" s="6"/>
      <c r="D44" s="2"/>
      <c r="E44" s="2"/>
      <c r="F44" s="2"/>
    </row>
  </sheetData>
  <sheetProtection/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J21"/>
  <sheetViews>
    <sheetView workbookViewId="0" topLeftCell="A1">
      <selection activeCell="F7" sqref="F7"/>
    </sheetView>
  </sheetViews>
  <sheetFormatPr defaultColWidth="7.125" defaultRowHeight="13.5"/>
  <cols>
    <col min="1" max="1" width="7.50390625" style="0" customWidth="1"/>
    <col min="2" max="2" width="9.625" style="0" customWidth="1"/>
    <col min="3" max="3" width="16.50390625" style="0" customWidth="1"/>
    <col min="4" max="4" width="8.625" style="0" customWidth="1"/>
    <col min="5" max="5" width="7.00390625" style="0" customWidth="1"/>
    <col min="6" max="6" width="13.375" style="0" customWidth="1"/>
    <col min="7" max="7" width="2.375" style="0" customWidth="1"/>
    <col min="8" max="8" width="10.125" style="0" customWidth="1"/>
  </cols>
  <sheetData>
    <row r="1" ht="27.75">
      <c r="A1" s="21" t="s">
        <v>44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ht="16.5">
      <c r="A3" s="23"/>
      <c r="B3" s="2">
        <v>5263</v>
      </c>
      <c r="C3" s="6" t="s">
        <v>270</v>
      </c>
      <c r="D3" s="2" t="s">
        <v>244</v>
      </c>
      <c r="E3" s="2">
        <v>3</v>
      </c>
      <c r="F3" s="240">
        <v>5428</v>
      </c>
      <c r="G3" s="2"/>
      <c r="H3" s="27">
        <v>1</v>
      </c>
      <c r="I3" s="11"/>
    </row>
    <row r="4" spans="1:10" ht="18">
      <c r="A4" s="39"/>
      <c r="B4" s="2">
        <v>5255</v>
      </c>
      <c r="C4" s="17" t="s">
        <v>194</v>
      </c>
      <c r="D4" s="2" t="s">
        <v>181</v>
      </c>
      <c r="E4" s="2">
        <v>3</v>
      </c>
      <c r="F4" s="240">
        <v>5488</v>
      </c>
      <c r="G4" s="2"/>
      <c r="H4" s="2">
        <v>2</v>
      </c>
      <c r="I4" s="15"/>
      <c r="J4" s="36"/>
    </row>
    <row r="5" spans="1:10" ht="18">
      <c r="A5" s="39"/>
      <c r="B5" s="1">
        <v>5241</v>
      </c>
      <c r="C5" s="4" t="s">
        <v>170</v>
      </c>
      <c r="D5" s="1" t="s">
        <v>160</v>
      </c>
      <c r="E5" s="1">
        <v>3</v>
      </c>
      <c r="F5" s="240">
        <v>5504</v>
      </c>
      <c r="G5" s="2"/>
      <c r="H5" s="2">
        <v>3</v>
      </c>
      <c r="I5" s="22"/>
      <c r="J5" s="36"/>
    </row>
    <row r="6" spans="1:10" ht="18">
      <c r="A6" s="39"/>
      <c r="B6" s="1">
        <v>5242</v>
      </c>
      <c r="C6" s="4" t="s">
        <v>169</v>
      </c>
      <c r="D6" s="1" t="s">
        <v>160</v>
      </c>
      <c r="E6" s="1">
        <v>3</v>
      </c>
      <c r="F6" s="240">
        <v>5599</v>
      </c>
      <c r="G6" s="2"/>
      <c r="H6" s="2">
        <v>4</v>
      </c>
      <c r="I6" s="22"/>
      <c r="J6" s="36"/>
    </row>
    <row r="7" spans="1:10" ht="18">
      <c r="A7" s="39"/>
      <c r="B7" s="2">
        <v>5253</v>
      </c>
      <c r="C7" s="17" t="s">
        <v>200</v>
      </c>
      <c r="D7" s="2" t="s">
        <v>181</v>
      </c>
      <c r="E7" s="2">
        <v>3</v>
      </c>
      <c r="F7" s="240">
        <v>5640</v>
      </c>
      <c r="G7" s="2"/>
      <c r="H7" s="2">
        <v>5</v>
      </c>
      <c r="I7" s="22"/>
      <c r="J7" s="36"/>
    </row>
    <row r="8" spans="1:10" ht="16.5">
      <c r="A8" s="39"/>
      <c r="B8" s="1">
        <v>3269</v>
      </c>
      <c r="C8" s="4" t="s">
        <v>297</v>
      </c>
      <c r="D8" s="1" t="s">
        <v>244</v>
      </c>
      <c r="E8" s="1">
        <v>2</v>
      </c>
      <c r="F8" s="240">
        <v>5758</v>
      </c>
      <c r="G8" s="2"/>
      <c r="H8" s="2">
        <v>6</v>
      </c>
      <c r="I8" s="36"/>
      <c r="J8" s="36"/>
    </row>
    <row r="9" spans="1:10" ht="16.5">
      <c r="A9" s="39"/>
      <c r="B9" s="2">
        <v>5231</v>
      </c>
      <c r="C9" s="6" t="s">
        <v>202</v>
      </c>
      <c r="D9" s="2" t="s">
        <v>253</v>
      </c>
      <c r="E9" s="2">
        <v>3</v>
      </c>
      <c r="F9" s="240">
        <v>5805</v>
      </c>
      <c r="G9" s="2"/>
      <c r="H9" s="1">
        <v>7</v>
      </c>
      <c r="I9" s="36"/>
      <c r="J9" s="36"/>
    </row>
    <row r="10" spans="1:10" ht="16.5">
      <c r="A10" s="39"/>
      <c r="B10" s="2">
        <v>5233</v>
      </c>
      <c r="C10" s="17" t="s">
        <v>197</v>
      </c>
      <c r="D10" s="2" t="s">
        <v>253</v>
      </c>
      <c r="E10" s="2">
        <v>3</v>
      </c>
      <c r="F10" s="240">
        <v>6084</v>
      </c>
      <c r="G10" s="2"/>
      <c r="H10" s="2">
        <v>8</v>
      </c>
      <c r="I10" s="36"/>
      <c r="J10" s="36"/>
    </row>
    <row r="11" spans="1:10" ht="16.5">
      <c r="A11" s="39"/>
      <c r="B11" s="1">
        <v>3246</v>
      </c>
      <c r="C11" s="4" t="s">
        <v>267</v>
      </c>
      <c r="D11" s="1" t="s">
        <v>241</v>
      </c>
      <c r="E11" s="1">
        <v>2</v>
      </c>
      <c r="F11" s="240">
        <v>6090</v>
      </c>
      <c r="G11" s="2"/>
      <c r="H11" s="2">
        <v>9</v>
      </c>
      <c r="I11" s="36"/>
      <c r="J11" s="36"/>
    </row>
    <row r="12" spans="1:10" ht="16.5">
      <c r="A12" s="39"/>
      <c r="B12" s="2">
        <v>3610</v>
      </c>
      <c r="C12" s="17" t="s">
        <v>192</v>
      </c>
      <c r="D12" s="2" t="s">
        <v>247</v>
      </c>
      <c r="E12" s="2">
        <v>2</v>
      </c>
      <c r="F12" s="240">
        <v>6338</v>
      </c>
      <c r="G12" s="2"/>
      <c r="H12" s="2">
        <v>10</v>
      </c>
      <c r="I12" s="36"/>
      <c r="J12" s="36"/>
    </row>
    <row r="13" spans="1:10" ht="16.5">
      <c r="A13" s="39"/>
      <c r="B13" s="1">
        <v>3233</v>
      </c>
      <c r="C13" s="4" t="s">
        <v>190</v>
      </c>
      <c r="D13" s="1" t="s">
        <v>161</v>
      </c>
      <c r="E13" s="1">
        <v>2</v>
      </c>
      <c r="F13" s="240">
        <v>6617</v>
      </c>
      <c r="G13" s="2"/>
      <c r="H13" s="2">
        <v>11</v>
      </c>
      <c r="I13" s="36"/>
      <c r="J13" s="36"/>
    </row>
    <row r="14" spans="1:10" ht="16.5">
      <c r="A14" s="39"/>
      <c r="B14" s="2">
        <v>3608</v>
      </c>
      <c r="C14" s="17" t="s">
        <v>191</v>
      </c>
      <c r="D14" s="2" t="s">
        <v>247</v>
      </c>
      <c r="E14" s="2">
        <v>2</v>
      </c>
      <c r="F14" s="240">
        <v>6723</v>
      </c>
      <c r="G14" s="2"/>
      <c r="H14" s="184">
        <v>12</v>
      </c>
      <c r="I14" s="36"/>
      <c r="J14" s="36"/>
    </row>
    <row r="15" spans="1:10" ht="16.5">
      <c r="A15" s="39"/>
      <c r="B15" s="2">
        <v>1250</v>
      </c>
      <c r="C15" s="17" t="s">
        <v>250</v>
      </c>
      <c r="D15" s="2" t="s">
        <v>241</v>
      </c>
      <c r="E15" s="2">
        <v>1</v>
      </c>
      <c r="F15" s="240">
        <v>7040</v>
      </c>
      <c r="G15" s="2"/>
      <c r="H15" s="2">
        <v>13</v>
      </c>
      <c r="I15" s="36"/>
      <c r="J15" s="36"/>
    </row>
    <row r="16" spans="1:10" ht="16.5">
      <c r="A16" s="39"/>
      <c r="B16" s="1">
        <v>1239</v>
      </c>
      <c r="C16" s="4" t="s">
        <v>296</v>
      </c>
      <c r="D16" s="1" t="s">
        <v>161</v>
      </c>
      <c r="E16" s="1">
        <v>1</v>
      </c>
      <c r="F16" s="240">
        <v>7291</v>
      </c>
      <c r="G16" s="2"/>
      <c r="H16" s="184">
        <v>14</v>
      </c>
      <c r="I16" s="36"/>
      <c r="J16" s="36"/>
    </row>
    <row r="17" spans="1:10" ht="16.5">
      <c r="A17" s="39"/>
      <c r="B17" s="2"/>
      <c r="C17" s="17"/>
      <c r="D17" s="2"/>
      <c r="E17" s="2"/>
      <c r="F17" s="2"/>
      <c r="G17" s="2"/>
      <c r="H17" s="2"/>
      <c r="I17" s="36"/>
      <c r="J17" s="36"/>
    </row>
    <row r="18" spans="1:10" ht="16.5">
      <c r="A18" s="39"/>
      <c r="B18" s="1"/>
      <c r="C18" s="4"/>
      <c r="D18" s="1"/>
      <c r="E18" s="1"/>
      <c r="F18" s="2"/>
      <c r="G18" s="2"/>
      <c r="H18" s="2"/>
      <c r="I18" s="36"/>
      <c r="J18" s="36"/>
    </row>
    <row r="19" spans="1:10" ht="16.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36"/>
      <c r="E21" s="36"/>
      <c r="F21" s="36"/>
      <c r="G21" s="36"/>
      <c r="H21" s="36"/>
      <c r="I21" s="36"/>
      <c r="J21" s="36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workbookViewId="0" topLeftCell="A1">
      <selection activeCell="K17" sqref="K17"/>
    </sheetView>
  </sheetViews>
  <sheetFormatPr defaultColWidth="7.125" defaultRowHeight="13.5"/>
  <cols>
    <col min="1" max="1" width="7.50390625" style="0" customWidth="1"/>
    <col min="2" max="2" width="10.125" style="0" customWidth="1"/>
    <col min="3" max="3" width="15.375" style="0" customWidth="1"/>
    <col min="4" max="4" width="8.625" style="0" customWidth="1"/>
    <col min="5" max="5" width="8.375" style="0" customWidth="1"/>
    <col min="6" max="6" width="12.625" style="0" customWidth="1"/>
    <col min="7" max="7" width="2.375" style="0" customWidth="1"/>
    <col min="8" max="8" width="9.125" style="0" customWidth="1"/>
  </cols>
  <sheetData>
    <row r="1" ht="27.75">
      <c r="A1" s="21" t="s">
        <v>45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ht="16.5">
      <c r="A3" s="1"/>
      <c r="B3" s="1">
        <v>5230</v>
      </c>
      <c r="C3" s="4" t="s">
        <v>203</v>
      </c>
      <c r="D3" s="1" t="s">
        <v>253</v>
      </c>
      <c r="E3" s="1">
        <v>3</v>
      </c>
      <c r="F3" s="185">
        <v>20417</v>
      </c>
      <c r="G3" s="208"/>
      <c r="H3" s="32">
        <v>1</v>
      </c>
      <c r="I3" s="11"/>
    </row>
    <row r="4" spans="1:9" s="36" customFormat="1" ht="18">
      <c r="A4" s="1"/>
      <c r="B4" s="1">
        <v>5248</v>
      </c>
      <c r="C4" s="4" t="s">
        <v>204</v>
      </c>
      <c r="D4" s="1" t="s">
        <v>181</v>
      </c>
      <c r="E4" s="1">
        <v>3</v>
      </c>
      <c r="F4" s="184">
        <v>20978</v>
      </c>
      <c r="G4" s="2"/>
      <c r="H4" s="2">
        <v>2</v>
      </c>
      <c r="I4" s="22"/>
    </row>
    <row r="5" spans="1:9" s="36" customFormat="1" ht="18">
      <c r="A5" s="1"/>
      <c r="B5" s="2">
        <v>5255</v>
      </c>
      <c r="C5" s="6" t="s">
        <v>194</v>
      </c>
      <c r="D5" s="2" t="s">
        <v>181</v>
      </c>
      <c r="E5" s="2">
        <v>3</v>
      </c>
      <c r="F5" s="184">
        <v>21129</v>
      </c>
      <c r="G5" s="2"/>
      <c r="H5" s="2">
        <v>3</v>
      </c>
      <c r="I5" s="22"/>
    </row>
    <row r="6" spans="1:9" s="36" customFormat="1" ht="18">
      <c r="A6" s="1"/>
      <c r="B6" s="2">
        <v>3269</v>
      </c>
      <c r="C6" s="3" t="s">
        <v>297</v>
      </c>
      <c r="D6" s="2" t="s">
        <v>244</v>
      </c>
      <c r="E6" s="9">
        <v>2</v>
      </c>
      <c r="F6" s="184">
        <v>21210</v>
      </c>
      <c r="G6"/>
      <c r="H6" s="2">
        <v>4</v>
      </c>
      <c r="I6" s="22"/>
    </row>
    <row r="7" spans="1:8" s="36" customFormat="1" ht="16.5">
      <c r="A7" s="1"/>
      <c r="B7" s="2">
        <v>5587</v>
      </c>
      <c r="C7" s="3" t="s">
        <v>281</v>
      </c>
      <c r="D7" s="2" t="s">
        <v>247</v>
      </c>
      <c r="E7" s="9">
        <v>3</v>
      </c>
      <c r="F7" s="184">
        <v>21476</v>
      </c>
      <c r="H7" s="2">
        <v>5</v>
      </c>
    </row>
    <row r="8" spans="1:8" s="36" customFormat="1" ht="16.5">
      <c r="A8" s="1"/>
      <c r="B8" s="2">
        <v>5229</v>
      </c>
      <c r="C8" s="6" t="s">
        <v>201</v>
      </c>
      <c r="D8" s="2" t="s">
        <v>161</v>
      </c>
      <c r="E8" s="2">
        <v>3</v>
      </c>
      <c r="F8" s="184">
        <v>21651</v>
      </c>
      <c r="G8" s="43"/>
      <c r="H8" s="43">
        <v>6</v>
      </c>
    </row>
    <row r="9" spans="1:8" s="36" customFormat="1" ht="16.5">
      <c r="A9" s="1"/>
      <c r="B9" s="2">
        <v>3241</v>
      </c>
      <c r="C9" s="6" t="s">
        <v>189</v>
      </c>
      <c r="D9" s="2" t="s">
        <v>160</v>
      </c>
      <c r="E9" s="2">
        <v>2</v>
      </c>
      <c r="F9" s="184">
        <v>21811</v>
      </c>
      <c r="G9" s="2"/>
      <c r="H9" s="2">
        <v>7</v>
      </c>
    </row>
    <row r="10" spans="1:8" s="36" customFormat="1" ht="16.5">
      <c r="A10" s="1"/>
      <c r="B10" s="2">
        <v>5234</v>
      </c>
      <c r="C10" s="6" t="s">
        <v>280</v>
      </c>
      <c r="D10" s="2" t="s">
        <v>253</v>
      </c>
      <c r="E10" s="2">
        <v>3</v>
      </c>
      <c r="F10" s="184">
        <v>21903</v>
      </c>
      <c r="H10" s="43">
        <v>8</v>
      </c>
    </row>
    <row r="11" spans="1:8" s="36" customFormat="1" ht="16.5">
      <c r="A11" s="1"/>
      <c r="B11" s="2">
        <v>5226</v>
      </c>
      <c r="C11" s="3" t="s">
        <v>196</v>
      </c>
      <c r="D11" s="2" t="s">
        <v>161</v>
      </c>
      <c r="E11" s="9">
        <v>3</v>
      </c>
      <c r="F11" s="184"/>
      <c r="G11" s="2"/>
      <c r="H11" s="2"/>
    </row>
    <row r="12" spans="1:8" ht="16.5">
      <c r="A12" s="1"/>
      <c r="B12" s="1">
        <v>5238</v>
      </c>
      <c r="C12" s="4" t="s">
        <v>205</v>
      </c>
      <c r="D12" s="1" t="s">
        <v>160</v>
      </c>
      <c r="E12" s="1">
        <v>3</v>
      </c>
      <c r="F12" s="184"/>
      <c r="H12" s="2"/>
    </row>
    <row r="13" spans="1:8" ht="16.5">
      <c r="A13" s="1"/>
      <c r="B13" s="2">
        <v>5246</v>
      </c>
      <c r="C13" s="3" t="s">
        <v>265</v>
      </c>
      <c r="D13" s="2" t="s">
        <v>241</v>
      </c>
      <c r="E13" s="9">
        <v>3</v>
      </c>
      <c r="F13" s="184"/>
      <c r="H13" s="2"/>
    </row>
    <row r="14" spans="1:8" ht="16.5">
      <c r="A14" s="1"/>
      <c r="B14" s="1">
        <v>5581</v>
      </c>
      <c r="C14" s="4" t="s">
        <v>304</v>
      </c>
      <c r="D14" s="1" t="s">
        <v>247</v>
      </c>
      <c r="E14" s="1">
        <v>3</v>
      </c>
      <c r="F14" s="184"/>
      <c r="G14" s="36"/>
      <c r="H14" s="2"/>
    </row>
    <row r="15" spans="1:8" ht="16.5">
      <c r="A15" s="1"/>
      <c r="B15" s="2">
        <v>3247</v>
      </c>
      <c r="C15" s="6" t="s">
        <v>285</v>
      </c>
      <c r="D15" s="2" t="s">
        <v>241</v>
      </c>
      <c r="E15" s="2">
        <v>2</v>
      </c>
      <c r="F15" s="184"/>
      <c r="H15" s="43"/>
    </row>
    <row r="16" spans="1:8" ht="16.5">
      <c r="A16" s="1"/>
      <c r="B16" s="2">
        <v>3266</v>
      </c>
      <c r="C16" s="6" t="s">
        <v>305</v>
      </c>
      <c r="D16" s="2" t="s">
        <v>244</v>
      </c>
      <c r="E16" s="2">
        <v>2</v>
      </c>
      <c r="F16" s="2"/>
      <c r="H16" s="43"/>
    </row>
    <row r="17" spans="1:8" ht="16.5">
      <c r="A17" s="1"/>
      <c r="B17" s="1"/>
      <c r="C17" s="4"/>
      <c r="D17" s="1"/>
      <c r="E17" s="1"/>
      <c r="F17" s="2"/>
      <c r="H17" s="2"/>
    </row>
    <row r="18" spans="1:8" ht="16.5">
      <c r="A18" s="1"/>
      <c r="B18" s="2"/>
      <c r="C18" s="3"/>
      <c r="D18" s="2"/>
      <c r="E18" s="9"/>
      <c r="F18" s="2"/>
      <c r="H18" s="2"/>
    </row>
    <row r="19" spans="1:8" ht="16.5">
      <c r="A19" s="1"/>
      <c r="B19" s="2"/>
      <c r="C19" s="6"/>
      <c r="D19" s="2"/>
      <c r="E19" s="2"/>
      <c r="F19" s="2"/>
      <c r="H19" s="43"/>
    </row>
    <row r="20" spans="1:8" ht="16.5">
      <c r="A20" s="1"/>
      <c r="B20" s="1"/>
      <c r="C20" s="4"/>
      <c r="D20" s="1"/>
      <c r="E20" s="1"/>
      <c r="F20" s="2"/>
      <c r="H20" s="2"/>
    </row>
    <row r="21" spans="1:8" ht="16.5">
      <c r="A21" s="1"/>
      <c r="B21" s="2"/>
      <c r="C21" s="3"/>
      <c r="D21" s="2"/>
      <c r="E21" s="9"/>
      <c r="F21" s="2"/>
      <c r="H21" s="2"/>
    </row>
    <row r="22" spans="1:8" ht="16.5">
      <c r="A22" s="1"/>
      <c r="B22" s="2"/>
      <c r="C22" s="6"/>
      <c r="D22" s="2"/>
      <c r="E22" s="2"/>
      <c r="F22" s="2"/>
      <c r="H22" s="43"/>
    </row>
    <row r="23" spans="1:8" ht="16.5">
      <c r="A23" s="1"/>
      <c r="B23" s="1"/>
      <c r="C23" s="4"/>
      <c r="D23" s="1"/>
      <c r="E23" s="1"/>
      <c r="F23" s="2"/>
      <c r="H23" s="2"/>
    </row>
    <row r="24" spans="1:8" ht="16.5">
      <c r="A24" s="1"/>
      <c r="B24" s="2"/>
      <c r="C24" s="3"/>
      <c r="D24" s="2"/>
      <c r="E24" s="9"/>
      <c r="F24" s="2"/>
      <c r="H24" s="2"/>
    </row>
    <row r="25" spans="1:8" ht="16.5">
      <c r="A25" s="1"/>
      <c r="B25" s="2"/>
      <c r="C25" s="6"/>
      <c r="D25" s="2"/>
      <c r="E25" s="2"/>
      <c r="F25" s="2"/>
      <c r="H25" s="43"/>
    </row>
    <row r="26" spans="1:8" ht="16.5">
      <c r="A26" s="1"/>
      <c r="B26" s="1"/>
      <c r="C26" s="4"/>
      <c r="D26" s="1"/>
      <c r="E26" s="1"/>
      <c r="F26" s="2"/>
      <c r="H26" s="2"/>
    </row>
    <row r="27" spans="1:8" ht="16.5">
      <c r="A27" s="1"/>
      <c r="B27" s="2"/>
      <c r="C27" s="3"/>
      <c r="D27" s="2"/>
      <c r="E27" s="9"/>
      <c r="F27" s="2"/>
      <c r="H27" s="2"/>
    </row>
    <row r="28" spans="1:8" ht="16.5">
      <c r="A28" s="1"/>
      <c r="B28" s="2"/>
      <c r="C28" s="6"/>
      <c r="D28" s="2"/>
      <c r="E28" s="2"/>
      <c r="F28" s="2"/>
      <c r="H28" s="43"/>
    </row>
    <row r="29" spans="1:8" ht="16.5">
      <c r="A29" s="1"/>
      <c r="B29" s="1"/>
      <c r="C29" s="4"/>
      <c r="D29" s="1"/>
      <c r="E29" s="1"/>
      <c r="F29" s="2"/>
      <c r="H29" s="2"/>
    </row>
    <row r="30" spans="1:8" ht="16.5">
      <c r="A30" s="1"/>
      <c r="B30" s="2"/>
      <c r="C30" s="3"/>
      <c r="D30" s="2"/>
      <c r="E30" s="9"/>
      <c r="F30" s="2"/>
      <c r="H30" s="2"/>
    </row>
    <row r="31" spans="1:8" ht="16.5">
      <c r="A31" s="1"/>
      <c r="B31" s="2"/>
      <c r="C31" s="6"/>
      <c r="D31" s="2"/>
      <c r="E31" s="2"/>
      <c r="F31" s="2"/>
      <c r="H31" s="43"/>
    </row>
    <row r="32" spans="1:8" ht="16.5">
      <c r="A32" s="1"/>
      <c r="B32" s="1"/>
      <c r="C32" s="4"/>
      <c r="D32" s="1"/>
      <c r="E32" s="1"/>
      <c r="F32" s="2"/>
      <c r="H32" s="2"/>
    </row>
    <row r="33" spans="1:8" ht="16.5">
      <c r="A33" s="1"/>
      <c r="B33" s="2"/>
      <c r="C33" s="3"/>
      <c r="D33" s="2"/>
      <c r="E33" s="9"/>
      <c r="F33" s="2"/>
      <c r="H33" s="2"/>
    </row>
    <row r="34" spans="1:8" ht="16.5">
      <c r="A34" s="1"/>
      <c r="B34" s="2"/>
      <c r="C34" s="6"/>
      <c r="D34" s="2"/>
      <c r="E34" s="2"/>
      <c r="F34" s="2"/>
      <c r="H34" s="43"/>
    </row>
    <row r="35" spans="1:8" ht="16.5">
      <c r="A35" s="1"/>
      <c r="B35" s="1"/>
      <c r="C35" s="4"/>
      <c r="D35" s="1"/>
      <c r="E35" s="1"/>
      <c r="F35" s="2"/>
      <c r="H35" s="2"/>
    </row>
    <row r="36" spans="1:8" ht="16.5">
      <c r="A36" s="1"/>
      <c r="B36" s="2"/>
      <c r="C36" s="3"/>
      <c r="D36" s="2"/>
      <c r="E36" s="9"/>
      <c r="F36" s="2"/>
      <c r="H36" s="2"/>
    </row>
    <row r="37" spans="1:8" ht="16.5">
      <c r="A37" s="1"/>
      <c r="B37" s="2"/>
      <c r="C37" s="6"/>
      <c r="D37" s="2"/>
      <c r="E37" s="2"/>
      <c r="F37" s="2"/>
      <c r="H37" s="43"/>
    </row>
    <row r="38" spans="1:8" ht="16.5">
      <c r="A38" s="1"/>
      <c r="B38" s="1"/>
      <c r="C38" s="4"/>
      <c r="D38" s="1"/>
      <c r="E38" s="1"/>
      <c r="F38" s="2"/>
      <c r="H38" s="2"/>
    </row>
    <row r="39" spans="1:6" ht="16.5">
      <c r="A39" s="1"/>
      <c r="B39" s="2"/>
      <c r="C39" s="3"/>
      <c r="D39" s="2"/>
      <c r="E39" s="9"/>
      <c r="F39" s="2"/>
    </row>
    <row r="40" spans="1:6" ht="16.5">
      <c r="A40" s="1"/>
      <c r="B40" s="2"/>
      <c r="C40" s="6"/>
      <c r="D40" s="2"/>
      <c r="E40" s="2"/>
      <c r="F40" s="2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workbookViewId="0" topLeftCell="A1">
      <selection activeCell="F11" sqref="F11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125" style="0" customWidth="1"/>
    <col min="4" max="4" width="8.875" style="0" customWidth="1"/>
    <col min="5" max="5" width="8.125" style="0" customWidth="1"/>
    <col min="6" max="6" width="13.125" style="0" customWidth="1"/>
    <col min="7" max="7" width="2.375" style="0" customWidth="1"/>
    <col min="8" max="8" width="9.875" style="0" customWidth="1"/>
  </cols>
  <sheetData>
    <row r="1" ht="27.75">
      <c r="A1" s="21" t="s">
        <v>115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s="36" customFormat="1" ht="16.5">
      <c r="A3" s="34"/>
      <c r="B3" s="34">
        <v>5248</v>
      </c>
      <c r="C3" s="34" t="s">
        <v>204</v>
      </c>
      <c r="D3" s="34" t="s">
        <v>181</v>
      </c>
      <c r="E3" s="34">
        <v>3</v>
      </c>
      <c r="F3" s="185">
        <v>43114</v>
      </c>
      <c r="G3" s="2"/>
      <c r="H3" s="27">
        <v>1</v>
      </c>
      <c r="I3" s="11"/>
    </row>
    <row r="4" spans="1:9" ht="16.5">
      <c r="A4" s="34"/>
      <c r="B4" s="34">
        <v>5244</v>
      </c>
      <c r="C4" s="34" t="s">
        <v>195</v>
      </c>
      <c r="D4" s="34" t="s">
        <v>160</v>
      </c>
      <c r="E4" s="34">
        <v>3</v>
      </c>
      <c r="F4" s="184">
        <v>43617</v>
      </c>
      <c r="G4" s="2"/>
      <c r="H4" s="1">
        <v>2</v>
      </c>
      <c r="I4" s="11"/>
    </row>
    <row r="5" spans="1:9" s="36" customFormat="1" ht="16.5">
      <c r="A5" s="34"/>
      <c r="B5" s="16">
        <v>5229</v>
      </c>
      <c r="C5" s="16" t="s">
        <v>201</v>
      </c>
      <c r="D5" s="16" t="s">
        <v>161</v>
      </c>
      <c r="E5" s="9">
        <v>3</v>
      </c>
      <c r="F5" s="184">
        <v>44234</v>
      </c>
      <c r="G5" s="2"/>
      <c r="H5" s="1">
        <v>3</v>
      </c>
      <c r="I5" s="14"/>
    </row>
    <row r="6" spans="1:9" s="36" customFormat="1" ht="16.5">
      <c r="A6" s="34"/>
      <c r="B6" s="34">
        <v>5234</v>
      </c>
      <c r="C6" s="34" t="s">
        <v>280</v>
      </c>
      <c r="D6" s="34" t="s">
        <v>253</v>
      </c>
      <c r="E6" s="34">
        <v>3</v>
      </c>
      <c r="F6" s="184">
        <v>44334</v>
      </c>
      <c r="G6" s="2"/>
      <c r="H6" s="1">
        <v>4</v>
      </c>
      <c r="I6" s="14"/>
    </row>
    <row r="7" spans="1:9" s="36" customFormat="1" ht="18">
      <c r="A7" s="34"/>
      <c r="B7" s="34">
        <v>5587</v>
      </c>
      <c r="C7" s="34" t="s">
        <v>281</v>
      </c>
      <c r="D7" s="34" t="s">
        <v>247</v>
      </c>
      <c r="E7" s="34">
        <v>3</v>
      </c>
      <c r="F7" s="184">
        <v>44435</v>
      </c>
      <c r="G7" s="2"/>
      <c r="H7" s="1">
        <v>5</v>
      </c>
      <c r="I7" s="7"/>
    </row>
    <row r="8" spans="1:8" s="36" customFormat="1" ht="16.5">
      <c r="A8" s="13"/>
      <c r="B8" s="34">
        <v>5237</v>
      </c>
      <c r="C8" s="34" t="s">
        <v>279</v>
      </c>
      <c r="D8" s="34" t="s">
        <v>253</v>
      </c>
      <c r="E8" s="34">
        <v>3</v>
      </c>
      <c r="F8" s="184">
        <v>44447</v>
      </c>
      <c r="G8" s="2"/>
      <c r="H8" s="2">
        <v>6</v>
      </c>
    </row>
    <row r="9" spans="1:8" s="36" customFormat="1" ht="16.5">
      <c r="A9" s="34"/>
      <c r="B9" s="34">
        <v>5585</v>
      </c>
      <c r="C9" s="34" t="s">
        <v>282</v>
      </c>
      <c r="D9" s="34" t="s">
        <v>247</v>
      </c>
      <c r="E9" s="34">
        <v>3</v>
      </c>
      <c r="F9" s="184">
        <v>44540</v>
      </c>
      <c r="G9" s="2"/>
      <c r="H9" s="1">
        <v>7</v>
      </c>
    </row>
    <row r="10" spans="1:8" s="36" customFormat="1" ht="16.5">
      <c r="A10" s="34"/>
      <c r="B10" s="34">
        <v>5226</v>
      </c>
      <c r="C10" s="34" t="s">
        <v>196</v>
      </c>
      <c r="D10" s="34" t="s">
        <v>161</v>
      </c>
      <c r="E10" s="34">
        <v>3</v>
      </c>
      <c r="F10" s="184">
        <v>44596</v>
      </c>
      <c r="G10" s="2"/>
      <c r="H10" s="1">
        <v>8</v>
      </c>
    </row>
    <row r="11" spans="1:8" s="36" customFormat="1" ht="16.5">
      <c r="A11" s="13"/>
      <c r="B11" s="16">
        <v>3256</v>
      </c>
      <c r="C11" s="16" t="s">
        <v>193</v>
      </c>
      <c r="D11" s="16" t="s">
        <v>181</v>
      </c>
      <c r="E11" s="9">
        <v>2</v>
      </c>
      <c r="F11" s="184"/>
      <c r="G11" s="2"/>
      <c r="H11" s="1"/>
    </row>
    <row r="12" spans="1:8" s="36" customFormat="1" ht="16.5">
      <c r="A12" s="34"/>
      <c r="B12" s="34">
        <v>5238</v>
      </c>
      <c r="C12" s="34" t="s">
        <v>205</v>
      </c>
      <c r="D12" s="34" t="s">
        <v>160</v>
      </c>
      <c r="E12" s="34">
        <v>3</v>
      </c>
      <c r="F12" s="184"/>
      <c r="G12" s="2"/>
      <c r="H12" s="186"/>
    </row>
    <row r="13" spans="1:8" s="36" customFormat="1" ht="16.5">
      <c r="A13" s="13"/>
      <c r="B13" s="34">
        <v>5247</v>
      </c>
      <c r="C13" s="34" t="s">
        <v>283</v>
      </c>
      <c r="D13" s="34" t="s">
        <v>241</v>
      </c>
      <c r="E13" s="34">
        <v>3</v>
      </c>
      <c r="F13" s="184"/>
      <c r="G13" s="2"/>
      <c r="H13" s="1"/>
    </row>
    <row r="14" spans="1:8" ht="16.5">
      <c r="A14" s="34"/>
      <c r="B14" s="16">
        <v>3270</v>
      </c>
      <c r="C14" s="16" t="s">
        <v>284</v>
      </c>
      <c r="D14" s="16" t="s">
        <v>244</v>
      </c>
      <c r="E14" s="9">
        <v>2</v>
      </c>
      <c r="F14" s="184"/>
      <c r="G14" s="2"/>
      <c r="H14" s="1"/>
    </row>
    <row r="15" spans="1:8" ht="16.5">
      <c r="A15" s="13"/>
      <c r="B15" s="16">
        <v>3247</v>
      </c>
      <c r="C15" s="16" t="s">
        <v>285</v>
      </c>
      <c r="D15" s="16" t="s">
        <v>241</v>
      </c>
      <c r="E15" s="9">
        <v>2</v>
      </c>
      <c r="F15" s="184"/>
      <c r="G15" s="2"/>
      <c r="H15" s="186"/>
    </row>
    <row r="16" spans="1:8" ht="16.5">
      <c r="A16" s="13"/>
      <c r="B16" s="16">
        <v>3275</v>
      </c>
      <c r="C16" s="16" t="s">
        <v>286</v>
      </c>
      <c r="D16" s="16" t="s">
        <v>244</v>
      </c>
      <c r="E16" s="9">
        <v>2</v>
      </c>
      <c r="F16" s="184"/>
      <c r="G16" s="2"/>
      <c r="H16" s="1"/>
    </row>
    <row r="17" spans="1:8" ht="16.5">
      <c r="A17" s="13"/>
      <c r="B17" s="16"/>
      <c r="C17" s="16"/>
      <c r="D17" s="16"/>
      <c r="E17" s="9"/>
      <c r="F17" s="2"/>
      <c r="G17" s="2"/>
      <c r="H17" s="1"/>
    </row>
    <row r="18" spans="1:8" ht="16.5">
      <c r="A18" s="13"/>
      <c r="B18" s="16"/>
      <c r="C18" s="16"/>
      <c r="D18" s="16"/>
      <c r="E18" s="9"/>
      <c r="F18" s="2"/>
      <c r="G18" s="2"/>
      <c r="H18" s="1"/>
    </row>
    <row r="19" spans="1:8" ht="16.5">
      <c r="A19" s="13"/>
      <c r="B19" s="16"/>
      <c r="C19" s="16"/>
      <c r="D19" s="16"/>
      <c r="E19" s="9"/>
      <c r="F19" s="2"/>
      <c r="G19" s="2"/>
      <c r="H19" s="1"/>
    </row>
    <row r="20" spans="1:8" ht="16.5">
      <c r="A20" s="13"/>
      <c r="B20" s="16"/>
      <c r="C20" s="16"/>
      <c r="D20" s="16"/>
      <c r="E20" s="9"/>
      <c r="F20" s="2"/>
      <c r="G20" s="2"/>
      <c r="H20" s="1"/>
    </row>
    <row r="21" spans="1:8" ht="16.5">
      <c r="A21" s="13"/>
      <c r="B21" s="16"/>
      <c r="C21" s="16"/>
      <c r="D21" s="16"/>
      <c r="E21" s="9"/>
      <c r="F21" s="2"/>
      <c r="G21" s="2"/>
      <c r="H21" s="1"/>
    </row>
    <row r="22" spans="1:8" ht="16.5">
      <c r="A22" s="13"/>
      <c r="B22" s="16"/>
      <c r="C22" s="16"/>
      <c r="D22" s="16"/>
      <c r="E22" s="9"/>
      <c r="F22" s="2"/>
      <c r="G22" s="2"/>
      <c r="H22" s="1"/>
    </row>
    <row r="23" spans="1:8" ht="16.5">
      <c r="A23" s="13"/>
      <c r="B23" s="16"/>
      <c r="C23" s="16"/>
      <c r="D23" s="16"/>
      <c r="E23" s="9"/>
      <c r="F23" s="2"/>
      <c r="G23" s="2"/>
      <c r="H23" s="1"/>
    </row>
    <row r="24" spans="1:8" ht="16.5">
      <c r="A24" s="13"/>
      <c r="B24" s="16"/>
      <c r="C24" s="16"/>
      <c r="D24" s="16"/>
      <c r="E24" s="16"/>
      <c r="F24" s="2"/>
      <c r="G24" s="2"/>
      <c r="H24" s="1"/>
    </row>
    <row r="25" spans="1:8" ht="16.5">
      <c r="A25" s="13"/>
      <c r="B25" s="16"/>
      <c r="C25" s="16"/>
      <c r="D25" s="16"/>
      <c r="E25" s="16"/>
      <c r="F25" s="2"/>
      <c r="G25" s="2"/>
      <c r="H25" s="1"/>
    </row>
    <row r="26" spans="1:8" ht="16.5">
      <c r="A26" s="13"/>
      <c r="B26" s="16"/>
      <c r="C26" s="16"/>
      <c r="D26" s="16"/>
      <c r="E26" s="9"/>
      <c r="F26" s="2"/>
      <c r="G26" s="2"/>
      <c r="H26" s="1"/>
    </row>
    <row r="27" spans="1:8" ht="16.5">
      <c r="A27" s="13"/>
      <c r="B27" s="16"/>
      <c r="C27" s="16"/>
      <c r="D27" s="16"/>
      <c r="E27" s="9"/>
      <c r="F27" s="2"/>
      <c r="G27" s="2"/>
      <c r="H27" s="1"/>
    </row>
    <row r="28" spans="1:8" ht="16.5">
      <c r="A28" s="13"/>
      <c r="B28" s="16"/>
      <c r="C28" s="16"/>
      <c r="D28" s="16"/>
      <c r="E28" s="9"/>
      <c r="F28" s="2"/>
      <c r="G28" s="2"/>
      <c r="H28" s="1"/>
    </row>
    <row r="29" spans="1:5" ht="16.5">
      <c r="A29" s="13"/>
      <c r="B29" s="16"/>
      <c r="C29" s="16"/>
      <c r="D29" s="16"/>
      <c r="E29" s="9"/>
    </row>
    <row r="30" spans="1:5" ht="16.5">
      <c r="A30" s="13"/>
      <c r="B30" s="16"/>
      <c r="C30" s="16"/>
      <c r="D30" s="16"/>
      <c r="E30" s="9"/>
    </row>
    <row r="31" spans="1:5" ht="16.5">
      <c r="A31" s="13"/>
      <c r="B31" s="16"/>
      <c r="C31" s="16"/>
      <c r="D31" s="16"/>
      <c r="E31" s="9"/>
    </row>
    <row r="32" spans="1:5" ht="16.5">
      <c r="A32" s="13"/>
      <c r="B32" s="16"/>
      <c r="C32" s="16"/>
      <c r="D32" s="16"/>
      <c r="E32" s="9"/>
    </row>
    <row r="33" spans="1:5" ht="16.5">
      <c r="A33" s="34"/>
      <c r="B33" s="34"/>
      <c r="C33" s="34"/>
      <c r="D33" s="34"/>
      <c r="E33" s="34"/>
    </row>
    <row r="34" spans="1:5" ht="16.5">
      <c r="A34" s="34"/>
      <c r="B34" s="34"/>
      <c r="C34" s="34"/>
      <c r="D34" s="34"/>
      <c r="E34" s="34"/>
    </row>
    <row r="35" spans="1:5" ht="16.5">
      <c r="A35" s="34"/>
      <c r="B35" s="34"/>
      <c r="C35" s="34"/>
      <c r="D35" s="34"/>
      <c r="E35" s="34"/>
    </row>
    <row r="36" spans="1:5" ht="16.5">
      <c r="A36" s="34"/>
      <c r="B36" s="34"/>
      <c r="C36" s="34"/>
      <c r="D36" s="34"/>
      <c r="E36" s="34"/>
    </row>
    <row r="37" spans="1:5" ht="16.5">
      <c r="A37" s="1"/>
      <c r="B37" s="2" t="s">
        <v>113</v>
      </c>
      <c r="C37" s="3" t="s">
        <v>113</v>
      </c>
      <c r="D37" s="2" t="s">
        <v>113</v>
      </c>
      <c r="E37" s="9" t="s">
        <v>113</v>
      </c>
    </row>
    <row r="38" spans="1:5" ht="16.5">
      <c r="A38" s="1"/>
      <c r="B38" s="2" t="s">
        <v>113</v>
      </c>
      <c r="C38" s="3" t="s">
        <v>113</v>
      </c>
      <c r="D38" s="2" t="s">
        <v>113</v>
      </c>
      <c r="E38" s="9" t="s">
        <v>113</v>
      </c>
    </row>
    <row r="39" spans="1:5" ht="16.5">
      <c r="A39" s="1"/>
      <c r="B39" s="2" t="s">
        <v>113</v>
      </c>
      <c r="C39" s="3" t="s">
        <v>113</v>
      </c>
      <c r="D39" s="2" t="s">
        <v>113</v>
      </c>
      <c r="E39" s="9" t="s">
        <v>113</v>
      </c>
    </row>
    <row r="40" spans="1:5" ht="16.5">
      <c r="A40" s="1"/>
      <c r="B40" s="2"/>
      <c r="C40" s="3"/>
      <c r="D40" s="2"/>
      <c r="E40" s="9"/>
    </row>
    <row r="41" spans="1:5" ht="16.5">
      <c r="A41" s="1"/>
      <c r="B41" s="2"/>
      <c r="C41" s="3"/>
      <c r="D41" s="2"/>
      <c r="E41" s="9"/>
    </row>
  </sheetData>
  <sheetProtection/>
  <conditionalFormatting sqref="C3:C4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1">
    <dataValidation type="whole" allowBlank="1" showInputMessage="1" showErrorMessage="1" sqref="E3:E5">
      <formula1>1</formula1>
      <formula2>3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I25"/>
  <sheetViews>
    <sheetView workbookViewId="0" topLeftCell="A1">
      <selection activeCell="F11" sqref="F11"/>
    </sheetView>
  </sheetViews>
  <sheetFormatPr defaultColWidth="7.125" defaultRowHeight="13.5"/>
  <cols>
    <col min="1" max="1" width="7.625" style="0" customWidth="1"/>
    <col min="2" max="2" width="10.00390625" style="0" customWidth="1"/>
    <col min="3" max="3" width="14.375" style="0" customWidth="1"/>
    <col min="4" max="4" width="8.625" style="0" customWidth="1"/>
    <col min="5" max="5" width="7.875" style="0" customWidth="1"/>
    <col min="6" max="6" width="13.625" style="0" customWidth="1"/>
    <col min="7" max="7" width="2.375" style="0" customWidth="1"/>
    <col min="8" max="8" width="9.125" style="0" customWidth="1"/>
  </cols>
  <sheetData>
    <row r="1" ht="24.75" customHeight="1">
      <c r="A1" s="21" t="s">
        <v>46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s="36" customFormat="1" ht="18">
      <c r="A3" s="5"/>
      <c r="B3" s="2">
        <v>5244</v>
      </c>
      <c r="C3" s="124" t="s">
        <v>195</v>
      </c>
      <c r="D3" s="2" t="s">
        <v>160</v>
      </c>
      <c r="E3" s="9">
        <v>3</v>
      </c>
      <c r="F3" s="185">
        <v>95854</v>
      </c>
      <c r="G3" s="2"/>
      <c r="H3" s="32">
        <v>1</v>
      </c>
      <c r="I3" s="22"/>
    </row>
    <row r="4" spans="1:8" s="36" customFormat="1" ht="16.5">
      <c r="A4" s="5"/>
      <c r="B4" s="1">
        <v>5234</v>
      </c>
      <c r="C4" s="1" t="s">
        <v>198</v>
      </c>
      <c r="D4" s="2" t="s">
        <v>160</v>
      </c>
      <c r="E4" s="2">
        <v>3</v>
      </c>
      <c r="F4" s="184">
        <v>100414</v>
      </c>
      <c r="G4" s="2"/>
      <c r="H4" s="2">
        <v>2</v>
      </c>
    </row>
    <row r="5" spans="1:9" ht="16.5">
      <c r="A5" s="5"/>
      <c r="B5" s="2">
        <v>5267</v>
      </c>
      <c r="C5" s="124" t="s">
        <v>290</v>
      </c>
      <c r="D5" s="2" t="s">
        <v>244</v>
      </c>
      <c r="E5" s="9">
        <v>3</v>
      </c>
      <c r="F5" s="184">
        <v>100674</v>
      </c>
      <c r="G5" s="2"/>
      <c r="H5" s="2">
        <v>3</v>
      </c>
      <c r="I5" s="11"/>
    </row>
    <row r="6" spans="1:9" s="36" customFormat="1" ht="18">
      <c r="A6" s="1"/>
      <c r="B6" s="2">
        <v>3234</v>
      </c>
      <c r="C6" s="124" t="s">
        <v>291</v>
      </c>
      <c r="D6" s="2" t="s">
        <v>253</v>
      </c>
      <c r="E6" s="9">
        <v>2</v>
      </c>
      <c r="F6" s="184">
        <v>102949</v>
      </c>
      <c r="G6" s="2"/>
      <c r="H6" s="2">
        <v>4</v>
      </c>
      <c r="I6" s="7"/>
    </row>
    <row r="7" spans="1:8" ht="16.5">
      <c r="A7" s="5"/>
      <c r="B7" s="23">
        <v>5236</v>
      </c>
      <c r="C7" s="23" t="s">
        <v>295</v>
      </c>
      <c r="D7" s="23" t="s">
        <v>253</v>
      </c>
      <c r="E7" s="23">
        <v>3</v>
      </c>
      <c r="F7" s="2">
        <v>110268</v>
      </c>
      <c r="G7" s="2"/>
      <c r="H7" s="2">
        <v>5</v>
      </c>
    </row>
    <row r="8" spans="1:8" ht="16.5">
      <c r="A8" s="5"/>
      <c r="B8" s="2">
        <v>5254</v>
      </c>
      <c r="C8" s="124" t="s">
        <v>199</v>
      </c>
      <c r="D8" s="2" t="s">
        <v>181</v>
      </c>
      <c r="E8" s="9">
        <v>3</v>
      </c>
      <c r="F8" s="184">
        <v>110535</v>
      </c>
      <c r="G8" s="2"/>
      <c r="H8" s="2">
        <v>6</v>
      </c>
    </row>
    <row r="9" spans="1:8" ht="16.5">
      <c r="A9" s="1"/>
      <c r="B9" s="2">
        <v>1254</v>
      </c>
      <c r="C9" s="124" t="s">
        <v>292</v>
      </c>
      <c r="D9" s="2" t="s">
        <v>241</v>
      </c>
      <c r="E9" s="9">
        <v>1</v>
      </c>
      <c r="F9" s="184">
        <v>113227</v>
      </c>
      <c r="H9" s="2">
        <v>7</v>
      </c>
    </row>
    <row r="10" spans="1:8" ht="16.5">
      <c r="A10" s="5"/>
      <c r="B10" s="1">
        <v>3275</v>
      </c>
      <c r="C10" s="1" t="s">
        <v>286</v>
      </c>
      <c r="D10" s="2" t="s">
        <v>244</v>
      </c>
      <c r="E10" s="2">
        <v>2</v>
      </c>
      <c r="F10" s="184">
        <v>114711</v>
      </c>
      <c r="G10" s="2"/>
      <c r="H10" s="2">
        <v>8</v>
      </c>
    </row>
    <row r="11" spans="1:8" ht="16.5">
      <c r="A11" s="1"/>
      <c r="B11" s="2">
        <v>1264</v>
      </c>
      <c r="C11" s="124" t="s">
        <v>293</v>
      </c>
      <c r="D11" s="2" t="s">
        <v>181</v>
      </c>
      <c r="E11" s="9">
        <v>1</v>
      </c>
      <c r="F11" s="184"/>
      <c r="G11" s="2"/>
      <c r="H11" s="2"/>
    </row>
    <row r="12" spans="1:8" ht="16.5">
      <c r="A12" s="23"/>
      <c r="B12" s="1">
        <v>1255</v>
      </c>
      <c r="C12" s="1" t="s">
        <v>294</v>
      </c>
      <c r="D12" s="2" t="s">
        <v>241</v>
      </c>
      <c r="E12" s="2">
        <v>1</v>
      </c>
      <c r="F12" s="2"/>
      <c r="G12" s="2"/>
      <c r="H12" s="2"/>
    </row>
    <row r="13" spans="1:8" s="36" customFormat="1" ht="16.5">
      <c r="A13" s="1"/>
      <c r="B13" s="1"/>
      <c r="C13" s="1"/>
      <c r="D13" s="2"/>
      <c r="E13" s="2"/>
      <c r="F13" s="2"/>
      <c r="G13" s="2"/>
      <c r="H13" s="2"/>
    </row>
    <row r="14" spans="1:8" ht="16.5">
      <c r="A14" s="1"/>
      <c r="B14" s="1"/>
      <c r="C14" s="1"/>
      <c r="D14" s="2"/>
      <c r="E14" s="2"/>
      <c r="F14" s="36"/>
      <c r="H14" s="36"/>
    </row>
    <row r="15" spans="1:8" ht="16.5">
      <c r="A15" s="1"/>
      <c r="B15" s="1"/>
      <c r="C15" s="1"/>
      <c r="D15" s="2"/>
      <c r="E15" s="2"/>
      <c r="F15" s="2"/>
      <c r="G15" s="2"/>
      <c r="H15" s="2"/>
    </row>
    <row r="16" spans="1:8" ht="16.5">
      <c r="A16" s="1"/>
      <c r="B16" s="1"/>
      <c r="C16" s="1"/>
      <c r="D16" s="2"/>
      <c r="E16" s="2"/>
      <c r="F16" s="36"/>
      <c r="H16" s="36"/>
    </row>
    <row r="17" spans="1:8" ht="16.5">
      <c r="A17" s="1"/>
      <c r="B17" s="1"/>
      <c r="C17" s="1"/>
      <c r="D17" s="2"/>
      <c r="E17" s="2"/>
      <c r="F17" s="2"/>
      <c r="G17" s="2"/>
      <c r="H17" s="2"/>
    </row>
    <row r="18" spans="1:8" ht="16.5">
      <c r="A18" s="5"/>
      <c r="B18" s="2"/>
      <c r="C18" s="124"/>
      <c r="D18" s="2"/>
      <c r="E18" s="9"/>
      <c r="F18" s="2"/>
      <c r="G18" s="2"/>
      <c r="H18" s="2"/>
    </row>
    <row r="19" spans="1:8" ht="16.5">
      <c r="A19" s="23"/>
      <c r="B19" s="23"/>
      <c r="C19" s="23"/>
      <c r="D19" s="23"/>
      <c r="E19" s="23"/>
      <c r="F19" s="2"/>
      <c r="G19" s="2"/>
      <c r="H19" s="2"/>
    </row>
    <row r="20" spans="1:8" ht="16.5">
      <c r="A20" s="5"/>
      <c r="B20" s="2"/>
      <c r="C20" s="124"/>
      <c r="D20" s="2"/>
      <c r="E20" s="9"/>
      <c r="F20" s="2"/>
      <c r="G20" s="2"/>
      <c r="H20" s="2"/>
    </row>
    <row r="21" spans="1:9" s="36" customFormat="1" ht="18">
      <c r="A21" s="23"/>
      <c r="B21" s="23"/>
      <c r="C21" s="23"/>
      <c r="D21" s="23"/>
      <c r="E21" s="23"/>
      <c r="F21" s="2"/>
      <c r="G21" s="2"/>
      <c r="H21" s="2"/>
      <c r="I21" s="7"/>
    </row>
    <row r="22" spans="1:8" ht="16.5">
      <c r="A22" s="5"/>
      <c r="B22" s="2"/>
      <c r="C22" s="124"/>
      <c r="D22" s="2"/>
      <c r="E22" s="9"/>
      <c r="F22" s="2"/>
      <c r="G22" s="2"/>
      <c r="H22" s="2"/>
    </row>
    <row r="23" spans="1:8" ht="16.5">
      <c r="A23" s="1"/>
      <c r="B23" s="1"/>
      <c r="C23" s="1"/>
      <c r="D23" s="2"/>
      <c r="E23" s="2"/>
      <c r="F23" s="2"/>
      <c r="G23" s="2"/>
      <c r="H23" s="2"/>
    </row>
    <row r="24" spans="1:8" ht="16.5">
      <c r="A24" s="1"/>
      <c r="B24" s="2"/>
      <c r="C24" s="2"/>
      <c r="D24" s="2"/>
      <c r="E24" s="2"/>
      <c r="F24" s="135"/>
      <c r="G24" s="2"/>
      <c r="H24" s="135"/>
    </row>
    <row r="25" spans="1:8" ht="16.5">
      <c r="A25" s="1"/>
      <c r="B25" s="1"/>
      <c r="C25" s="1"/>
      <c r="D25" s="2"/>
      <c r="E25" s="2"/>
      <c r="F25" s="135"/>
      <c r="G25" s="2"/>
      <c r="H25" s="135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zoomScaleSheetLayoutView="100" workbookViewId="0" topLeftCell="A1">
      <selection activeCell="D20" sqref="D20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6.00390625" style="0" customWidth="1"/>
    <col min="4" max="4" width="9.875" style="0" customWidth="1"/>
    <col min="5" max="5" width="7.00390625" style="0" customWidth="1"/>
    <col min="6" max="6" width="14.375" style="0" customWidth="1"/>
    <col min="7" max="7" width="2.375" style="0" customWidth="1"/>
    <col min="8" max="8" width="9.50390625" style="0" customWidth="1"/>
  </cols>
  <sheetData>
    <row r="1" ht="27.75">
      <c r="A1" s="21" t="s">
        <v>47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ht="16.5">
      <c r="A3" s="23"/>
      <c r="B3" s="1">
        <v>5262</v>
      </c>
      <c r="C3" s="10" t="s">
        <v>186</v>
      </c>
      <c r="D3" s="2" t="s">
        <v>244</v>
      </c>
      <c r="E3" s="2">
        <v>3</v>
      </c>
      <c r="F3" s="187">
        <v>1584</v>
      </c>
      <c r="G3" s="1"/>
      <c r="H3" s="27">
        <v>1</v>
      </c>
      <c r="I3" s="11"/>
    </row>
    <row r="4" spans="1:9" s="36" customFormat="1" ht="16.5">
      <c r="A4" s="39"/>
      <c r="B4" s="1">
        <v>5263</v>
      </c>
      <c r="C4" s="10" t="s">
        <v>270</v>
      </c>
      <c r="D4" s="2" t="s">
        <v>244</v>
      </c>
      <c r="E4" s="2">
        <v>3</v>
      </c>
      <c r="F4" s="186">
        <v>1604</v>
      </c>
      <c r="G4" s="1"/>
      <c r="H4" s="1">
        <v>2</v>
      </c>
      <c r="I4" s="14"/>
    </row>
    <row r="5" spans="1:8" ht="16.5">
      <c r="A5" s="39"/>
      <c r="B5" s="1">
        <v>5239</v>
      </c>
      <c r="C5" s="10" t="s">
        <v>171</v>
      </c>
      <c r="D5" s="2" t="s">
        <v>160</v>
      </c>
      <c r="E5" s="2">
        <v>3</v>
      </c>
      <c r="F5" s="186">
        <v>1676</v>
      </c>
      <c r="G5" s="1"/>
      <c r="H5" s="1">
        <v>3</v>
      </c>
    </row>
    <row r="6" spans="1:8" ht="16.5">
      <c r="A6" s="39"/>
      <c r="B6" s="1">
        <v>5242</v>
      </c>
      <c r="C6" s="10" t="s">
        <v>169</v>
      </c>
      <c r="D6" s="2" t="s">
        <v>160</v>
      </c>
      <c r="E6" s="2">
        <v>3</v>
      </c>
      <c r="F6" s="186">
        <v>1700</v>
      </c>
      <c r="G6" s="1"/>
      <c r="H6" s="1">
        <v>4</v>
      </c>
    </row>
    <row r="7" spans="1:8" ht="16.5">
      <c r="A7" s="39"/>
      <c r="B7" s="1">
        <v>3253</v>
      </c>
      <c r="C7" s="10" t="s">
        <v>188</v>
      </c>
      <c r="D7" s="2" t="s">
        <v>181</v>
      </c>
      <c r="E7" s="2">
        <v>2</v>
      </c>
      <c r="F7" s="186">
        <v>1749</v>
      </c>
      <c r="G7" s="1"/>
      <c r="H7" s="1">
        <v>5</v>
      </c>
    </row>
    <row r="8" spans="1:8" ht="16.5">
      <c r="A8" s="39"/>
      <c r="B8" s="1">
        <v>3235</v>
      </c>
      <c r="C8" s="10" t="s">
        <v>268</v>
      </c>
      <c r="D8" s="2" t="s">
        <v>253</v>
      </c>
      <c r="E8" s="2">
        <v>2</v>
      </c>
      <c r="F8" s="186">
        <v>1977</v>
      </c>
      <c r="G8" s="1"/>
      <c r="H8" s="1">
        <v>6</v>
      </c>
    </row>
    <row r="9" spans="1:8" ht="16.5">
      <c r="A9" s="39"/>
      <c r="B9" s="1">
        <v>5233</v>
      </c>
      <c r="C9" s="10" t="s">
        <v>197</v>
      </c>
      <c r="D9" s="2" t="s">
        <v>253</v>
      </c>
      <c r="E9" s="2">
        <v>3</v>
      </c>
      <c r="F9" s="186">
        <v>2081</v>
      </c>
      <c r="G9" s="1"/>
      <c r="H9" s="1">
        <v>7</v>
      </c>
    </row>
    <row r="10" spans="1:8" ht="16.5">
      <c r="A10" s="39"/>
      <c r="B10" s="2">
        <v>3246</v>
      </c>
      <c r="C10" s="6" t="s">
        <v>267</v>
      </c>
      <c r="D10" s="2" t="s">
        <v>241</v>
      </c>
      <c r="E10" s="2">
        <v>2</v>
      </c>
      <c r="F10" s="186">
        <v>2106</v>
      </c>
      <c r="G10" s="1"/>
      <c r="H10" s="1">
        <v>8</v>
      </c>
    </row>
    <row r="11" spans="1:8" ht="16.5">
      <c r="A11" s="39"/>
      <c r="B11" s="1">
        <v>1256</v>
      </c>
      <c r="C11" s="10" t="s">
        <v>239</v>
      </c>
      <c r="D11" s="2" t="s">
        <v>181</v>
      </c>
      <c r="E11" s="2">
        <v>1</v>
      </c>
      <c r="F11" s="186">
        <v>2191</v>
      </c>
      <c r="G11" s="1"/>
      <c r="H11" s="1">
        <v>9</v>
      </c>
    </row>
    <row r="12" spans="1:8" ht="16.5">
      <c r="A12" s="39"/>
      <c r="B12" s="1">
        <v>1252</v>
      </c>
      <c r="C12" s="10" t="s">
        <v>269</v>
      </c>
      <c r="D12" s="2" t="s">
        <v>241</v>
      </c>
      <c r="E12" s="2">
        <v>1</v>
      </c>
      <c r="F12" s="186" t="s">
        <v>364</v>
      </c>
      <c r="G12" s="1"/>
      <c r="H12" s="1"/>
    </row>
    <row r="13" spans="1:8" ht="16.5">
      <c r="A13" s="39"/>
      <c r="B13" s="1"/>
      <c r="C13" s="10"/>
      <c r="D13" s="2"/>
      <c r="E13" s="2"/>
      <c r="F13" s="1"/>
      <c r="G13" s="1"/>
      <c r="H13" s="1"/>
    </row>
    <row r="14" spans="1:8" ht="16.5">
      <c r="A14" s="39"/>
      <c r="B14" s="1"/>
      <c r="C14" s="10"/>
      <c r="D14" s="2"/>
      <c r="E14" s="2"/>
      <c r="F14" s="1"/>
      <c r="G14" s="1"/>
      <c r="H14" s="1"/>
    </row>
    <row r="15" spans="1:8" ht="16.5">
      <c r="A15" s="39"/>
      <c r="B15" s="1"/>
      <c r="C15" s="10"/>
      <c r="D15" s="2"/>
      <c r="E15" s="2"/>
      <c r="F15" s="1"/>
      <c r="G15" s="1"/>
      <c r="H15" s="1"/>
    </row>
    <row r="16" spans="1:8" ht="16.5">
      <c r="A16" s="39"/>
      <c r="B16" s="1"/>
      <c r="C16" s="10"/>
      <c r="D16" s="2"/>
      <c r="E16" s="2"/>
      <c r="F16" s="1"/>
      <c r="G16" s="1"/>
      <c r="H16" s="1"/>
    </row>
    <row r="17" spans="1:8" ht="16.5">
      <c r="A17" s="39"/>
      <c r="B17" s="1"/>
      <c r="C17" s="10"/>
      <c r="D17" s="2"/>
      <c r="E17" s="2"/>
      <c r="F17" s="1"/>
      <c r="G17" s="1"/>
      <c r="H17" s="1"/>
    </row>
    <row r="18" spans="1:8" ht="16.5">
      <c r="A18" s="39"/>
      <c r="B18" s="1"/>
      <c r="C18" s="10"/>
      <c r="D18" s="2"/>
      <c r="E18" s="2"/>
      <c r="F18" s="1"/>
      <c r="G18" s="1"/>
      <c r="H18" s="1"/>
    </row>
    <row r="19" spans="1:8" ht="16.5">
      <c r="A19" s="39"/>
      <c r="B19" s="1"/>
      <c r="C19" s="10"/>
      <c r="D19" s="2"/>
      <c r="E19" s="2"/>
      <c r="F19" s="1"/>
      <c r="G19" s="1"/>
      <c r="H19" s="1"/>
    </row>
    <row r="20" spans="1:8" ht="16.5">
      <c r="A20" s="39"/>
      <c r="B20" s="1"/>
      <c r="C20" s="10"/>
      <c r="D20" s="2"/>
      <c r="E20" s="2"/>
      <c r="F20" s="1"/>
      <c r="G20" s="1"/>
      <c r="H20" s="1"/>
    </row>
    <row r="21" spans="1:8" ht="16.5">
      <c r="A21" s="39"/>
      <c r="B21" s="1"/>
      <c r="C21" s="10"/>
      <c r="D21" s="2"/>
      <c r="E21" s="2"/>
      <c r="F21" s="1"/>
      <c r="G21" s="1"/>
      <c r="H21" s="1"/>
    </row>
  </sheetData>
  <sheetProtection/>
  <dataValidations count="1">
    <dataValidation type="whole" allowBlank="1" showInputMessage="1" showErrorMessage="1" sqref="E3:E4">
      <formula1>1</formula1>
      <formula2>3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zoomScale="85" zoomScaleNormal="85" zoomScaleSheetLayoutView="85" workbookViewId="0" topLeftCell="A1">
      <selection activeCell="J7" sqref="J7"/>
    </sheetView>
  </sheetViews>
  <sheetFormatPr defaultColWidth="7.125" defaultRowHeight="13.5"/>
  <cols>
    <col min="1" max="1" width="6.625" style="0" customWidth="1"/>
    <col min="2" max="2" width="49.375" style="0" customWidth="1"/>
    <col min="3" max="3" width="7.125" style="0" bestFit="1" customWidth="1"/>
    <col min="4" max="4" width="9.625" style="0" customWidth="1"/>
    <col min="5" max="5" width="1.875" style="0" customWidth="1"/>
    <col min="6" max="6" width="5.125" style="0" bestFit="1" customWidth="1"/>
  </cols>
  <sheetData>
    <row r="1" ht="27.75">
      <c r="A1" s="21" t="s">
        <v>48</v>
      </c>
    </row>
    <row r="2" spans="1:6" ht="16.5">
      <c r="A2" s="24" t="s">
        <v>38</v>
      </c>
      <c r="B2" s="25" t="s">
        <v>40</v>
      </c>
      <c r="C2" s="26" t="s">
        <v>34</v>
      </c>
      <c r="D2" s="26" t="s">
        <v>41</v>
      </c>
      <c r="E2" s="26"/>
      <c r="F2" s="26" t="s">
        <v>70</v>
      </c>
    </row>
    <row r="3" spans="2:6" s="126" customFormat="1" ht="41.25" customHeight="1">
      <c r="B3" s="127" t="s">
        <v>300</v>
      </c>
      <c r="C3" s="128" t="s">
        <v>253</v>
      </c>
      <c r="D3" s="193">
        <v>4564</v>
      </c>
      <c r="F3" s="126">
        <v>1</v>
      </c>
    </row>
    <row r="4" spans="2:6" s="129" customFormat="1" ht="41.25" customHeight="1">
      <c r="B4" s="127" t="s">
        <v>301</v>
      </c>
      <c r="C4" s="128" t="s">
        <v>181</v>
      </c>
      <c r="D4" s="193">
        <v>4624</v>
      </c>
      <c r="F4" s="129">
        <v>2</v>
      </c>
    </row>
    <row r="5" spans="2:6" s="129" customFormat="1" ht="41.25" customHeight="1">
      <c r="B5" s="127" t="s">
        <v>302</v>
      </c>
      <c r="C5" s="128" t="s">
        <v>247</v>
      </c>
      <c r="D5" s="130">
        <v>4755</v>
      </c>
      <c r="F5" s="129">
        <v>3</v>
      </c>
    </row>
    <row r="6" spans="2:6" s="129" customFormat="1" ht="41.25" customHeight="1">
      <c r="B6" s="127" t="s">
        <v>299</v>
      </c>
      <c r="C6" s="128" t="s">
        <v>244</v>
      </c>
      <c r="D6" s="193">
        <v>4765</v>
      </c>
      <c r="F6" s="129">
        <v>4</v>
      </c>
    </row>
    <row r="7" spans="2:6" s="129" customFormat="1" ht="41.25" customHeight="1">
      <c r="B7" s="127" t="s">
        <v>298</v>
      </c>
      <c r="C7" s="128" t="s">
        <v>160</v>
      </c>
      <c r="D7" s="193">
        <v>4877</v>
      </c>
      <c r="F7" s="129">
        <v>5</v>
      </c>
    </row>
    <row r="8" spans="2:6" s="129" customFormat="1" ht="41.25" customHeight="1">
      <c r="B8" s="128" t="s">
        <v>303</v>
      </c>
      <c r="C8" s="128" t="s">
        <v>241</v>
      </c>
      <c r="D8" s="131">
        <v>5067</v>
      </c>
      <c r="F8" s="129">
        <v>6</v>
      </c>
    </row>
    <row r="9" spans="2:5" s="129" customFormat="1" ht="41.25" customHeight="1">
      <c r="B9" s="127"/>
      <c r="C9" s="128"/>
      <c r="D9" s="194"/>
      <c r="E9" s="127"/>
    </row>
    <row r="10" s="126" customFormat="1" ht="41.25" customHeight="1">
      <c r="F10" s="129"/>
    </row>
    <row r="11" s="126" customFormat="1" ht="41.25" customHeight="1">
      <c r="F11" s="129"/>
    </row>
    <row r="12" s="126" customFormat="1" ht="41.25" customHeight="1">
      <c r="F12" s="129"/>
    </row>
    <row r="13" s="126" customFormat="1" ht="41.25" customHeight="1">
      <c r="F13" s="129"/>
    </row>
    <row r="14" s="126" customFormat="1" ht="41.25" customHeight="1">
      <c r="F14" s="129"/>
    </row>
    <row r="15" s="126" customFormat="1" ht="41.25" customHeight="1">
      <c r="F15" s="129"/>
    </row>
    <row r="16" s="126" customFormat="1" ht="41.25" customHeight="1">
      <c r="F16" s="129"/>
    </row>
    <row r="17" s="126" customFormat="1" ht="41.25" customHeight="1">
      <c r="F17" s="129"/>
    </row>
    <row r="18" s="126" customFormat="1" ht="41.25" customHeight="1">
      <c r="F18" s="129"/>
    </row>
    <row r="19" s="126" customFormat="1" ht="41.25" customHeight="1">
      <c r="F19" s="129"/>
    </row>
    <row r="20" s="126" customFormat="1" ht="41.25" customHeight="1">
      <c r="F20" s="129"/>
    </row>
    <row r="21" s="126" customFormat="1" ht="41.25" customHeight="1">
      <c r="F21" s="129"/>
    </row>
    <row r="22" s="126" customFormat="1" ht="41.25" customHeight="1"/>
    <row r="23" s="126" customFormat="1" ht="28.5" customHeight="1"/>
    <row r="24" s="126" customFormat="1" ht="28.5" customHeight="1"/>
    <row r="25" s="126" customFormat="1" ht="28.5" customHeight="1"/>
    <row r="26" s="126" customFormat="1" ht="28.5" customHeight="1"/>
    <row r="27" s="126" customFormat="1" ht="28.5" customHeight="1"/>
    <row r="28" s="126" customFormat="1" ht="28.5" customHeight="1"/>
    <row r="29" s="126" customFormat="1" ht="28.5" customHeight="1"/>
    <row r="30" s="126" customFormat="1" ht="28.5" customHeight="1"/>
    <row r="31" s="126" customFormat="1" ht="28.5" customHeight="1"/>
    <row r="32" s="126" customFormat="1" ht="28.5" customHeight="1"/>
    <row r="33" s="126" customFormat="1" ht="28.5" customHeight="1"/>
    <row r="34" s="126" customFormat="1" ht="28.5" customHeight="1"/>
    <row r="35" s="126" customFormat="1" ht="28.5" customHeight="1"/>
    <row r="36" s="126" customFormat="1" ht="28.5" customHeight="1"/>
    <row r="37" s="126" customFormat="1" ht="28.5" customHeight="1"/>
    <row r="38" s="126" customFormat="1" ht="28.5" customHeight="1"/>
    <row r="39" s="126" customFormat="1" ht="28.5" customHeight="1"/>
    <row r="40" s="126" customFormat="1" ht="28.5" customHeight="1"/>
    <row r="41" s="126" customFormat="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</sheetData>
  <sheetProtection/>
  <printOptions horizontalCentered="1"/>
  <pageMargins left="0.35" right="0.36" top="0.31" bottom="0.4724409448818898" header="0.5118110236220472" footer="0.5118110236220472"/>
  <pageSetup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N35"/>
  <sheetViews>
    <sheetView workbookViewId="0" topLeftCell="A1">
      <selection activeCell="P21" sqref="P21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6.00390625" style="0" customWidth="1"/>
    <col min="4" max="4" width="7.625" style="0" customWidth="1"/>
    <col min="5" max="5" width="7.00390625" style="0" customWidth="1"/>
    <col min="6" max="6" width="12.50390625" style="0" hidden="1" customWidth="1"/>
    <col min="7" max="7" width="3.625" style="0" hidden="1" customWidth="1"/>
    <col min="8" max="8" width="12.50390625" style="0" hidden="1" customWidth="1"/>
    <col min="9" max="9" width="3.625" style="0" hidden="1" customWidth="1"/>
    <col min="10" max="10" width="12.50390625" style="0" hidden="1" customWidth="1"/>
    <col min="11" max="11" width="3.625" style="0" customWidth="1"/>
    <col min="12" max="12" width="12.50390625" style="23" customWidth="1"/>
    <col min="13" max="13" width="3.625" style="0" customWidth="1"/>
    <col min="14" max="14" width="10.00390625" style="23" customWidth="1"/>
  </cols>
  <sheetData>
    <row r="1" ht="27.75">
      <c r="A1" s="21" t="s">
        <v>68</v>
      </c>
    </row>
    <row r="2" spans="1:14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 t="s">
        <v>59</v>
      </c>
      <c r="G2" s="37"/>
      <c r="H2" s="38" t="s">
        <v>60</v>
      </c>
      <c r="I2" s="37"/>
      <c r="J2" s="38" t="s">
        <v>61</v>
      </c>
      <c r="K2" s="37"/>
      <c r="L2" s="37" t="s">
        <v>58</v>
      </c>
      <c r="M2" s="37"/>
      <c r="N2" s="37" t="s">
        <v>70</v>
      </c>
    </row>
    <row r="3" spans="1:14" s="36" customFormat="1" ht="15" customHeight="1">
      <c r="A3" s="1"/>
      <c r="B3" s="2">
        <v>5262</v>
      </c>
      <c r="C3" s="6" t="s">
        <v>186</v>
      </c>
      <c r="D3" s="2" t="s">
        <v>244</v>
      </c>
      <c r="E3" s="2">
        <v>3</v>
      </c>
      <c r="F3" s="2"/>
      <c r="G3" s="2"/>
      <c r="H3" s="2"/>
      <c r="I3" s="2"/>
      <c r="J3" s="11"/>
      <c r="L3" s="39" t="s">
        <v>381</v>
      </c>
      <c r="N3" s="39">
        <v>1</v>
      </c>
    </row>
    <row r="4" spans="1:14" s="36" customFormat="1" ht="15" customHeight="1">
      <c r="A4" s="1"/>
      <c r="B4" s="2">
        <v>5257</v>
      </c>
      <c r="C4" s="6" t="s">
        <v>209</v>
      </c>
      <c r="D4" s="2" t="s">
        <v>181</v>
      </c>
      <c r="E4" s="2">
        <v>3</v>
      </c>
      <c r="F4" s="2"/>
      <c r="G4" s="2"/>
      <c r="H4" s="2"/>
      <c r="I4" s="2"/>
      <c r="J4" s="11"/>
      <c r="L4" s="39" t="s">
        <v>382</v>
      </c>
      <c r="N4" s="39">
        <v>2</v>
      </c>
    </row>
    <row r="5" spans="1:14" s="36" customFormat="1" ht="15" customHeight="1">
      <c r="A5" s="1"/>
      <c r="B5" s="2">
        <v>3239</v>
      </c>
      <c r="C5" s="6" t="s">
        <v>260</v>
      </c>
      <c r="D5" s="2" t="s">
        <v>253</v>
      </c>
      <c r="E5" s="2">
        <v>2</v>
      </c>
      <c r="F5" s="2"/>
      <c r="G5" s="2"/>
      <c r="H5" s="2"/>
      <c r="I5" s="2"/>
      <c r="J5" s="11"/>
      <c r="L5" s="39" t="s">
        <v>383</v>
      </c>
      <c r="N5" s="39">
        <v>3</v>
      </c>
    </row>
    <row r="6" spans="1:14" ht="16.5">
      <c r="A6" s="1"/>
      <c r="B6" s="2">
        <v>3607</v>
      </c>
      <c r="C6" s="6" t="s">
        <v>182</v>
      </c>
      <c r="D6" s="2" t="s">
        <v>247</v>
      </c>
      <c r="E6" s="2">
        <v>2</v>
      </c>
      <c r="F6" s="2"/>
      <c r="G6" s="2"/>
      <c r="H6" s="2"/>
      <c r="I6" s="2"/>
      <c r="J6" s="11"/>
      <c r="K6" s="36"/>
      <c r="L6" s="39" t="s">
        <v>384</v>
      </c>
      <c r="M6" s="36"/>
      <c r="N6" s="39">
        <v>4</v>
      </c>
    </row>
    <row r="7" spans="1:14" ht="16.5">
      <c r="A7" s="1"/>
      <c r="B7" s="2">
        <v>3254</v>
      </c>
      <c r="C7" s="6" t="s">
        <v>208</v>
      </c>
      <c r="D7" s="2" t="s">
        <v>181</v>
      </c>
      <c r="E7" s="2">
        <v>2</v>
      </c>
      <c r="F7" s="2"/>
      <c r="G7" s="2"/>
      <c r="H7" s="2"/>
      <c r="I7" s="2"/>
      <c r="J7" s="11"/>
      <c r="K7" s="36"/>
      <c r="L7" s="39" t="s">
        <v>385</v>
      </c>
      <c r="M7" s="36"/>
      <c r="N7" s="39">
        <v>5</v>
      </c>
    </row>
    <row r="8" spans="1:14" ht="16.5">
      <c r="A8" s="1"/>
      <c r="B8" s="2">
        <v>3264</v>
      </c>
      <c r="C8" s="6" t="s">
        <v>261</v>
      </c>
      <c r="D8" s="2" t="s">
        <v>244</v>
      </c>
      <c r="E8" s="2">
        <v>2</v>
      </c>
      <c r="F8" s="2"/>
      <c r="G8" s="2"/>
      <c r="H8" s="2"/>
      <c r="I8" s="2"/>
      <c r="J8" s="11"/>
      <c r="K8" s="36"/>
      <c r="L8" s="39" t="s">
        <v>386</v>
      </c>
      <c r="M8" s="36"/>
      <c r="N8" s="39">
        <v>6</v>
      </c>
    </row>
    <row r="9" spans="1:14" ht="16.5">
      <c r="A9" s="1"/>
      <c r="B9" s="2">
        <v>5228</v>
      </c>
      <c r="C9" s="6" t="s">
        <v>167</v>
      </c>
      <c r="D9" s="2" t="s">
        <v>161</v>
      </c>
      <c r="E9" s="2">
        <v>3</v>
      </c>
      <c r="F9" s="2"/>
      <c r="G9" s="2"/>
      <c r="H9" s="2"/>
      <c r="I9" s="2"/>
      <c r="J9" s="11"/>
      <c r="K9" s="36"/>
      <c r="L9" s="39" t="s">
        <v>387</v>
      </c>
      <c r="M9" s="36"/>
      <c r="N9" s="39">
        <v>7</v>
      </c>
    </row>
    <row r="10" spans="1:14" ht="16.5">
      <c r="A10" s="1"/>
      <c r="B10" s="2">
        <v>5224</v>
      </c>
      <c r="C10" s="6" t="s">
        <v>166</v>
      </c>
      <c r="D10" s="2" t="s">
        <v>161</v>
      </c>
      <c r="E10" s="2">
        <v>3</v>
      </c>
      <c r="F10" s="2"/>
      <c r="G10" s="2"/>
      <c r="H10" s="2"/>
      <c r="I10" s="2"/>
      <c r="J10" s="11"/>
      <c r="K10" s="36"/>
      <c r="L10" s="39" t="s">
        <v>388</v>
      </c>
      <c r="M10" s="36"/>
      <c r="N10" s="39">
        <v>8</v>
      </c>
    </row>
    <row r="11" spans="1:14" ht="16.5">
      <c r="A11" s="1"/>
      <c r="B11" s="2">
        <v>3240</v>
      </c>
      <c r="C11" s="6" t="s">
        <v>259</v>
      </c>
      <c r="D11" s="2" t="s">
        <v>160</v>
      </c>
      <c r="E11" s="2">
        <v>2</v>
      </c>
      <c r="F11" s="2"/>
      <c r="G11" s="2"/>
      <c r="H11" s="2"/>
      <c r="I11" s="2"/>
      <c r="J11" s="11"/>
      <c r="K11" s="36"/>
      <c r="L11" s="39" t="s">
        <v>389</v>
      </c>
      <c r="M11" s="36"/>
      <c r="N11" s="39">
        <v>9</v>
      </c>
    </row>
    <row r="12" spans="1:14" ht="16.5">
      <c r="A12" s="1"/>
      <c r="B12" s="2">
        <v>3235</v>
      </c>
      <c r="C12" s="6" t="s">
        <v>268</v>
      </c>
      <c r="D12" s="2" t="s">
        <v>253</v>
      </c>
      <c r="E12" s="2">
        <v>2</v>
      </c>
      <c r="F12" s="2"/>
      <c r="G12" s="2"/>
      <c r="H12" s="2"/>
      <c r="I12" s="2"/>
      <c r="J12" s="11"/>
      <c r="K12" s="36"/>
      <c r="L12" s="39" t="s">
        <v>390</v>
      </c>
      <c r="M12" s="36"/>
      <c r="N12" s="39">
        <v>10</v>
      </c>
    </row>
    <row r="13" spans="1:14" ht="16.5">
      <c r="A13" s="1"/>
      <c r="B13" s="2">
        <v>1252</v>
      </c>
      <c r="C13" s="6" t="s">
        <v>269</v>
      </c>
      <c r="D13" s="2" t="s">
        <v>241</v>
      </c>
      <c r="E13" s="2">
        <v>1</v>
      </c>
      <c r="F13" s="2"/>
      <c r="G13" s="2"/>
      <c r="H13" s="2"/>
      <c r="I13" s="2"/>
      <c r="J13" s="11"/>
      <c r="K13" s="36"/>
      <c r="L13" s="39" t="s">
        <v>391</v>
      </c>
      <c r="M13" s="36"/>
      <c r="N13" s="39">
        <v>11</v>
      </c>
    </row>
    <row r="14" spans="1:14" ht="16.5">
      <c r="A14" s="1"/>
      <c r="B14" s="2">
        <v>5247</v>
      </c>
      <c r="C14" s="6" t="s">
        <v>283</v>
      </c>
      <c r="D14" s="2" t="s">
        <v>241</v>
      </c>
      <c r="E14" s="2">
        <v>3</v>
      </c>
      <c r="F14" s="2"/>
      <c r="G14" s="2"/>
      <c r="H14" s="2"/>
      <c r="I14" s="2"/>
      <c r="J14" s="11"/>
      <c r="K14" s="36"/>
      <c r="L14" s="39" t="s">
        <v>392</v>
      </c>
      <c r="M14" s="36"/>
      <c r="N14" s="39"/>
    </row>
    <row r="15" spans="1:14" ht="16.5">
      <c r="A15" s="1"/>
      <c r="B15" s="2">
        <v>3242</v>
      </c>
      <c r="C15" s="6" t="s">
        <v>308</v>
      </c>
      <c r="D15" s="2" t="s">
        <v>160</v>
      </c>
      <c r="E15" s="2">
        <v>2</v>
      </c>
      <c r="F15" s="2"/>
      <c r="G15" s="2"/>
      <c r="H15" s="2"/>
      <c r="I15" s="2"/>
      <c r="J15" s="11"/>
      <c r="K15" s="36"/>
      <c r="L15" s="39" t="s">
        <v>392</v>
      </c>
      <c r="M15" s="36"/>
      <c r="N15" s="39"/>
    </row>
    <row r="16" spans="1:14" ht="16.5">
      <c r="A16" s="1"/>
      <c r="B16" s="2">
        <v>5586</v>
      </c>
      <c r="C16" s="6" t="s">
        <v>309</v>
      </c>
      <c r="D16" s="2" t="s">
        <v>247</v>
      </c>
      <c r="E16" s="2">
        <v>3</v>
      </c>
      <c r="F16" s="2"/>
      <c r="G16" s="2"/>
      <c r="H16" s="2"/>
      <c r="I16" s="2"/>
      <c r="J16" s="11"/>
      <c r="K16" s="36"/>
      <c r="L16" s="39" t="s">
        <v>364</v>
      </c>
      <c r="M16" s="36"/>
      <c r="N16" s="39"/>
    </row>
    <row r="17" spans="1:14" ht="16.5">
      <c r="A17" s="1"/>
      <c r="B17" s="2"/>
      <c r="C17" s="6"/>
      <c r="D17" s="2"/>
      <c r="E17" s="2"/>
      <c r="F17" s="2"/>
      <c r="G17" s="2"/>
      <c r="H17" s="2"/>
      <c r="I17" s="2"/>
      <c r="J17" s="11"/>
      <c r="K17" s="36"/>
      <c r="L17" s="39"/>
      <c r="M17" s="36"/>
      <c r="N17" s="39"/>
    </row>
    <row r="18" spans="1:14" ht="16.5">
      <c r="A18" s="1"/>
      <c r="B18" s="2"/>
      <c r="C18" s="6"/>
      <c r="D18" s="2"/>
      <c r="E18" s="2"/>
      <c r="F18" s="2"/>
      <c r="G18" s="2"/>
      <c r="H18" s="2"/>
      <c r="I18" s="2"/>
      <c r="J18" s="11"/>
      <c r="K18" s="36"/>
      <c r="L18" s="39"/>
      <c r="M18" s="36"/>
      <c r="N18" s="39"/>
    </row>
    <row r="19" spans="1:14" ht="16.5">
      <c r="A19" s="1"/>
      <c r="B19" s="2"/>
      <c r="C19" s="6"/>
      <c r="D19" s="2"/>
      <c r="E19" s="2"/>
      <c r="F19" s="2"/>
      <c r="G19" s="2"/>
      <c r="H19" s="2"/>
      <c r="I19" s="2"/>
      <c r="J19" s="11"/>
      <c r="K19" s="36"/>
      <c r="L19" s="39"/>
      <c r="M19" s="36"/>
      <c r="N19" s="39"/>
    </row>
    <row r="20" spans="1:14" ht="16.5">
      <c r="A20" s="1"/>
      <c r="B20" s="2"/>
      <c r="C20" s="6"/>
      <c r="D20" s="2"/>
      <c r="E20" s="2"/>
      <c r="F20" s="2"/>
      <c r="G20" s="2"/>
      <c r="H20" s="2"/>
      <c r="I20" s="2"/>
      <c r="J20" s="11"/>
      <c r="K20" s="36"/>
      <c r="L20" s="39"/>
      <c r="M20" s="36"/>
      <c r="N20" s="39"/>
    </row>
    <row r="21" spans="1:14" ht="16.5">
      <c r="A21" s="1"/>
      <c r="B21" s="2"/>
      <c r="C21" s="6"/>
      <c r="D21" s="2"/>
      <c r="E21" s="2"/>
      <c r="F21" s="2"/>
      <c r="G21" s="2"/>
      <c r="H21" s="2"/>
      <c r="I21" s="2"/>
      <c r="J21" s="11"/>
      <c r="K21" s="36"/>
      <c r="L21" s="39"/>
      <c r="M21" s="36"/>
      <c r="N21" s="39"/>
    </row>
    <row r="22" spans="1:14" ht="16.5">
      <c r="A22" s="1"/>
      <c r="B22" s="2"/>
      <c r="C22" s="6"/>
      <c r="D22" s="2"/>
      <c r="E22" s="2"/>
      <c r="F22" s="2"/>
      <c r="G22" s="2"/>
      <c r="H22" s="2"/>
      <c r="I22" s="2"/>
      <c r="J22" s="11"/>
      <c r="K22" s="36"/>
      <c r="L22" s="39"/>
      <c r="M22" s="36"/>
      <c r="N22" s="39"/>
    </row>
    <row r="23" spans="1:14" ht="16.5">
      <c r="A23" s="1"/>
      <c r="B23" s="2"/>
      <c r="C23" s="6"/>
      <c r="D23" s="2"/>
      <c r="E23" s="2"/>
      <c r="F23" s="2"/>
      <c r="G23" s="2"/>
      <c r="H23" s="2"/>
      <c r="I23" s="2"/>
      <c r="J23" s="11"/>
      <c r="K23" s="36"/>
      <c r="L23" s="39"/>
      <c r="M23" s="36"/>
      <c r="N23" s="39"/>
    </row>
    <row r="24" spans="1:14" ht="16.5">
      <c r="A24" s="1"/>
      <c r="B24" s="2"/>
      <c r="C24" s="6"/>
      <c r="D24" s="2"/>
      <c r="E24" s="2"/>
      <c r="F24" s="2"/>
      <c r="G24" s="2"/>
      <c r="H24" s="2"/>
      <c r="I24" s="2"/>
      <c r="J24" s="11"/>
      <c r="K24" s="36"/>
      <c r="L24" s="39"/>
      <c r="M24" s="36"/>
      <c r="N24" s="39"/>
    </row>
    <row r="25" spans="1:14" ht="16.5">
      <c r="A25" s="1"/>
      <c r="B25" s="2"/>
      <c r="C25" s="6"/>
      <c r="D25" s="2"/>
      <c r="E25" s="2"/>
      <c r="F25" s="2"/>
      <c r="G25" s="2"/>
      <c r="H25" s="2"/>
      <c r="I25" s="2"/>
      <c r="J25" s="11"/>
      <c r="K25" s="36"/>
      <c r="L25" s="39"/>
      <c r="M25" s="36"/>
      <c r="N25" s="39"/>
    </row>
    <row r="26" spans="1:14" ht="16.5">
      <c r="A26" s="1"/>
      <c r="B26" s="2"/>
      <c r="C26" s="6"/>
      <c r="D26" s="2"/>
      <c r="E26" s="2"/>
      <c r="F26" s="2"/>
      <c r="G26" s="2"/>
      <c r="H26" s="2"/>
      <c r="I26" s="2"/>
      <c r="J26" s="11"/>
      <c r="K26" s="36"/>
      <c r="L26" s="39"/>
      <c r="M26" s="36"/>
      <c r="N26" s="39"/>
    </row>
    <row r="27" spans="1:14" ht="16.5">
      <c r="A27" s="1"/>
      <c r="B27" s="2"/>
      <c r="C27" s="6"/>
      <c r="D27" s="2"/>
      <c r="E27" s="2"/>
      <c r="F27" s="2"/>
      <c r="G27" s="2"/>
      <c r="H27" s="2"/>
      <c r="I27" s="2"/>
      <c r="J27" s="11"/>
      <c r="K27" s="36"/>
      <c r="L27" s="39"/>
      <c r="M27" s="36"/>
      <c r="N27" s="39"/>
    </row>
    <row r="28" spans="1:14" ht="16.5">
      <c r="A28" s="1"/>
      <c r="B28" s="2"/>
      <c r="C28" s="6"/>
      <c r="D28" s="2"/>
      <c r="E28" s="2"/>
      <c r="F28" s="2"/>
      <c r="G28" s="2"/>
      <c r="H28" s="2"/>
      <c r="I28" s="2"/>
      <c r="J28" s="11"/>
      <c r="K28" s="36"/>
      <c r="L28" s="39"/>
      <c r="M28" s="36"/>
      <c r="N28" s="39"/>
    </row>
    <row r="29" spans="1:14" ht="16.5">
      <c r="A29" s="1"/>
      <c r="B29" s="2"/>
      <c r="C29" s="6"/>
      <c r="D29" s="2"/>
      <c r="E29" s="2"/>
      <c r="F29" s="2"/>
      <c r="G29" s="2"/>
      <c r="H29" s="2"/>
      <c r="I29" s="2"/>
      <c r="J29" s="11"/>
      <c r="K29" s="36"/>
      <c r="L29" s="39"/>
      <c r="M29" s="36"/>
      <c r="N29" s="39"/>
    </row>
    <row r="30" spans="1:14" ht="16.5">
      <c r="A30" s="1"/>
      <c r="B30" s="2"/>
      <c r="C30" s="6"/>
      <c r="D30" s="2"/>
      <c r="E30" s="2"/>
      <c r="F30" s="2"/>
      <c r="G30" s="2"/>
      <c r="H30" s="2"/>
      <c r="I30" s="2"/>
      <c r="J30" s="11"/>
      <c r="K30" s="36"/>
      <c r="L30" s="39"/>
      <c r="M30" s="36"/>
      <c r="N30" s="39"/>
    </row>
    <row r="31" spans="1:14" ht="16.5">
      <c r="A31" s="1"/>
      <c r="B31" s="2"/>
      <c r="C31" s="6"/>
      <c r="D31" s="2"/>
      <c r="E31" s="2"/>
      <c r="F31" s="2"/>
      <c r="G31" s="2"/>
      <c r="H31" s="2"/>
      <c r="I31" s="2"/>
      <c r="J31" s="11"/>
      <c r="K31" s="36"/>
      <c r="L31" s="39"/>
      <c r="M31" s="36"/>
      <c r="N31" s="39"/>
    </row>
    <row r="32" spans="1:14" ht="16.5">
      <c r="A32" s="1"/>
      <c r="B32" s="2"/>
      <c r="C32" s="6"/>
      <c r="D32" s="2"/>
      <c r="E32" s="2"/>
      <c r="F32" s="2"/>
      <c r="G32" s="2"/>
      <c r="H32" s="2"/>
      <c r="I32" s="2"/>
      <c r="J32" s="11"/>
      <c r="K32" s="36"/>
      <c r="L32" s="39"/>
      <c r="M32" s="36"/>
      <c r="N32" s="39"/>
    </row>
    <row r="33" spans="1:14" ht="16.5">
      <c r="A33" s="1"/>
      <c r="B33" s="2"/>
      <c r="C33" s="6"/>
      <c r="D33" s="2"/>
      <c r="E33" s="2"/>
      <c r="F33" s="2"/>
      <c r="G33" s="2"/>
      <c r="H33" s="2"/>
      <c r="I33" s="2"/>
      <c r="J33" s="11"/>
      <c r="K33" s="36"/>
      <c r="L33" s="39"/>
      <c r="M33" s="36"/>
      <c r="N33" s="39"/>
    </row>
    <row r="34" spans="1:14" ht="16.5">
      <c r="A34" s="1"/>
      <c r="B34" s="2"/>
      <c r="C34" s="6"/>
      <c r="D34" s="2"/>
      <c r="E34" s="2"/>
      <c r="F34" s="2"/>
      <c r="G34" s="2"/>
      <c r="H34" s="2"/>
      <c r="I34" s="2"/>
      <c r="J34" s="11"/>
      <c r="K34" s="36"/>
      <c r="L34" s="39"/>
      <c r="M34" s="36"/>
      <c r="N34" s="39"/>
    </row>
    <row r="35" spans="1:14" ht="16.5">
      <c r="A35" s="1"/>
      <c r="B35" s="2"/>
      <c r="C35" s="6"/>
      <c r="D35" s="2"/>
      <c r="E35" s="2"/>
      <c r="F35" s="2"/>
      <c r="G35" s="2"/>
      <c r="H35" s="2"/>
      <c r="I35" s="2"/>
      <c r="J35" s="11"/>
      <c r="K35" s="36"/>
      <c r="L35" s="39"/>
      <c r="M35" s="36"/>
      <c r="N35" s="39"/>
    </row>
  </sheetData>
  <sheetProtection/>
  <printOptions horizontalCentered="1"/>
  <pageMargins left="0.7874015748031497" right="0.7874015748031497" top="0.4724409448818898" bottom="0.5118110236220472" header="0.4724409448818898" footer="0.511811023622047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Z16"/>
  <sheetViews>
    <sheetView workbookViewId="0" topLeftCell="A1">
      <selection activeCell="AB9" sqref="AB9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4.00390625" style="0" bestFit="1" customWidth="1"/>
    <col min="4" max="4" width="7.125" style="0" bestFit="1" customWidth="1"/>
    <col min="5" max="5" width="5.125" style="0" bestFit="1" customWidth="1"/>
    <col min="6" max="6" width="6.125" style="0" hidden="1" customWidth="1"/>
    <col min="7" max="7" width="1.12109375" style="0" hidden="1" customWidth="1"/>
    <col min="8" max="8" width="6.125" style="0" hidden="1" customWidth="1"/>
    <col min="9" max="9" width="1.12109375" style="0" hidden="1" customWidth="1"/>
    <col min="10" max="10" width="6.375" style="0" hidden="1" customWidth="1"/>
    <col min="11" max="11" width="1.12109375" style="0" hidden="1" customWidth="1"/>
    <col min="12" max="12" width="6.125" style="0" hidden="1" customWidth="1"/>
    <col min="13" max="13" width="1.12109375" style="0" hidden="1" customWidth="1"/>
    <col min="14" max="14" width="6.125" style="0" hidden="1" customWidth="1"/>
    <col min="15" max="15" width="1.12109375" style="0" hidden="1" customWidth="1"/>
    <col min="16" max="16" width="6.125" style="0" hidden="1" customWidth="1"/>
    <col min="17" max="17" width="1.12109375" style="0" hidden="1" customWidth="1"/>
    <col min="18" max="18" width="6.125" style="0" hidden="1" customWidth="1"/>
    <col min="19" max="19" width="1.12109375" style="0" hidden="1" customWidth="1"/>
    <col min="20" max="20" width="6.125" style="0" hidden="1" customWidth="1"/>
    <col min="21" max="21" width="1.12109375" style="0" hidden="1" customWidth="1"/>
    <col min="22" max="22" width="6.125" style="0" hidden="1" customWidth="1"/>
    <col min="23" max="23" width="1.12109375" style="0" customWidth="1"/>
    <col min="24" max="24" width="10.00390625" style="0" customWidth="1"/>
    <col min="25" max="25" width="1.12109375" style="0" customWidth="1"/>
    <col min="26" max="26" width="7.375" style="23" customWidth="1"/>
  </cols>
  <sheetData>
    <row r="1" ht="27.75">
      <c r="A1" s="21" t="s">
        <v>67</v>
      </c>
    </row>
    <row r="2" spans="1:26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/>
      <c r="G2" s="39"/>
      <c r="H2" s="40"/>
      <c r="I2" s="41" t="s">
        <v>63</v>
      </c>
      <c r="J2" s="40"/>
      <c r="K2" s="41" t="s">
        <v>37</v>
      </c>
      <c r="L2" s="40"/>
      <c r="M2" s="41" t="s">
        <v>37</v>
      </c>
      <c r="N2" s="40"/>
      <c r="O2" s="41"/>
      <c r="P2" s="37"/>
      <c r="Q2" s="39"/>
      <c r="R2" s="37"/>
      <c r="S2" s="39"/>
      <c r="T2" s="37"/>
      <c r="U2" s="39"/>
      <c r="V2" s="37"/>
      <c r="W2" s="39"/>
      <c r="X2" s="37" t="s">
        <v>58</v>
      </c>
      <c r="Y2" s="39"/>
      <c r="Z2" s="37" t="s">
        <v>70</v>
      </c>
    </row>
    <row r="3" spans="1:26" s="11" customFormat="1" ht="22.5" customHeight="1">
      <c r="A3" s="1"/>
      <c r="B3" s="2">
        <v>5270</v>
      </c>
      <c r="C3" s="2" t="s">
        <v>266</v>
      </c>
      <c r="D3" s="1" t="s">
        <v>244</v>
      </c>
      <c r="E3" s="184">
        <v>3</v>
      </c>
      <c r="F3" s="32"/>
      <c r="G3" s="2"/>
      <c r="H3" s="32"/>
      <c r="J3" s="56"/>
      <c r="L3" s="56"/>
      <c r="N3" s="56"/>
      <c r="P3" s="56"/>
      <c r="R3" s="56"/>
      <c r="T3" s="56"/>
      <c r="V3" s="56"/>
      <c r="X3" s="233" t="s">
        <v>414</v>
      </c>
      <c r="Z3" s="27">
        <v>1</v>
      </c>
    </row>
    <row r="4" spans="1:26" s="11" customFormat="1" ht="22.5" customHeight="1">
      <c r="A4" s="1"/>
      <c r="B4" s="2">
        <v>3253</v>
      </c>
      <c r="C4" s="2" t="s">
        <v>188</v>
      </c>
      <c r="D4" s="1" t="s">
        <v>181</v>
      </c>
      <c r="E4" s="2">
        <v>2</v>
      </c>
      <c r="F4" s="2"/>
      <c r="G4" s="2"/>
      <c r="H4" s="2"/>
      <c r="X4" s="190" t="s">
        <v>415</v>
      </c>
      <c r="Z4" s="1">
        <v>2</v>
      </c>
    </row>
    <row r="5" spans="1:26" s="11" customFormat="1" ht="22.5" customHeight="1">
      <c r="A5" s="1"/>
      <c r="B5" s="2">
        <v>5230</v>
      </c>
      <c r="C5" s="2" t="s">
        <v>203</v>
      </c>
      <c r="D5" s="1" t="s">
        <v>253</v>
      </c>
      <c r="E5" s="2">
        <v>3</v>
      </c>
      <c r="F5" s="2"/>
      <c r="G5" s="2"/>
      <c r="H5" s="2"/>
      <c r="X5" s="190" t="s">
        <v>416</v>
      </c>
      <c r="Z5" s="1">
        <v>3</v>
      </c>
    </row>
    <row r="6" spans="1:26" s="11" customFormat="1" ht="22.5" customHeight="1">
      <c r="A6" s="1"/>
      <c r="B6" s="2">
        <v>5268</v>
      </c>
      <c r="C6" s="2" t="s">
        <v>264</v>
      </c>
      <c r="D6" s="2" t="s">
        <v>244</v>
      </c>
      <c r="E6" s="2">
        <v>3</v>
      </c>
      <c r="F6" s="32"/>
      <c r="G6" s="2"/>
      <c r="H6" s="32"/>
      <c r="J6" s="56"/>
      <c r="L6" s="56"/>
      <c r="N6" s="56"/>
      <c r="P6" s="56"/>
      <c r="R6" s="56"/>
      <c r="T6" s="56"/>
      <c r="V6" s="56"/>
      <c r="X6" s="190" t="s">
        <v>417</v>
      </c>
      <c r="Z6" s="1">
        <v>4</v>
      </c>
    </row>
    <row r="7" spans="1:26" ht="22.5" customHeight="1">
      <c r="A7" s="1"/>
      <c r="B7" s="1">
        <v>5239</v>
      </c>
      <c r="C7" s="1" t="s">
        <v>171</v>
      </c>
      <c r="D7" s="2" t="s">
        <v>160</v>
      </c>
      <c r="E7" s="2">
        <v>3</v>
      </c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90" t="s">
        <v>417</v>
      </c>
      <c r="Y7" s="11"/>
      <c r="Z7" s="1">
        <v>5</v>
      </c>
    </row>
    <row r="8" spans="1:26" ht="22.5" customHeight="1">
      <c r="A8" s="1"/>
      <c r="B8" s="2">
        <v>3238</v>
      </c>
      <c r="C8" s="2" t="s">
        <v>307</v>
      </c>
      <c r="D8" s="1" t="s">
        <v>253</v>
      </c>
      <c r="E8" s="2">
        <v>2</v>
      </c>
      <c r="F8" s="2"/>
      <c r="G8" s="2"/>
      <c r="H8" s="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90" t="s">
        <v>418</v>
      </c>
      <c r="Y8" s="11"/>
      <c r="Z8" s="1">
        <v>6</v>
      </c>
    </row>
    <row r="9" spans="1:26" ht="22.5" customHeight="1">
      <c r="A9" s="1"/>
      <c r="B9" s="1">
        <v>1261</v>
      </c>
      <c r="C9" s="1" t="s">
        <v>306</v>
      </c>
      <c r="D9" s="2" t="s">
        <v>181</v>
      </c>
      <c r="E9" s="2">
        <v>1</v>
      </c>
      <c r="F9" s="32"/>
      <c r="G9" s="2"/>
      <c r="H9" s="32"/>
      <c r="I9" s="11"/>
      <c r="J9" s="56"/>
      <c r="K9" s="11"/>
      <c r="L9" s="56"/>
      <c r="M9" s="11"/>
      <c r="N9" s="56"/>
      <c r="O9" s="11"/>
      <c r="P9" s="56"/>
      <c r="Q9" s="11"/>
      <c r="R9" s="56"/>
      <c r="S9" s="11"/>
      <c r="T9" s="56"/>
      <c r="U9" s="11"/>
      <c r="V9" s="56"/>
      <c r="W9" s="11"/>
      <c r="X9" s="190" t="s">
        <v>365</v>
      </c>
      <c r="Y9" s="11"/>
      <c r="Z9" s="1">
        <v>7</v>
      </c>
    </row>
    <row r="10" spans="1:26" ht="22.5" customHeight="1">
      <c r="A10" s="1"/>
      <c r="B10" s="2"/>
      <c r="C10" s="2"/>
      <c r="D10" s="2"/>
      <c r="E10" s="2"/>
      <c r="F10" s="2"/>
      <c r="G10" s="2"/>
      <c r="H10" s="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90"/>
      <c r="Y10" s="11"/>
      <c r="Z10" s="1"/>
    </row>
    <row r="11" spans="1:26" ht="22.5" customHeight="1">
      <c r="A11" s="1"/>
      <c r="B11" s="2"/>
      <c r="C11" s="2"/>
      <c r="D11" s="2"/>
      <c r="E11" s="2"/>
      <c r="F11" s="2"/>
      <c r="G11" s="2"/>
      <c r="H11" s="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90"/>
      <c r="Y11" s="11"/>
      <c r="Z11" s="1"/>
    </row>
    <row r="12" spans="1:26" ht="22.5" customHeight="1">
      <c r="A12" s="1"/>
      <c r="B12" s="1"/>
      <c r="C12" s="1"/>
      <c r="D12" s="2"/>
      <c r="E12" s="2"/>
      <c r="F12" s="32"/>
      <c r="G12" s="2"/>
      <c r="H12" s="32"/>
      <c r="I12" s="11"/>
      <c r="J12" s="56"/>
      <c r="K12" s="11"/>
      <c r="L12" s="56"/>
      <c r="M12" s="11"/>
      <c r="N12" s="56"/>
      <c r="O12" s="11"/>
      <c r="P12" s="56"/>
      <c r="Q12" s="11"/>
      <c r="R12" s="56"/>
      <c r="S12" s="11"/>
      <c r="T12" s="56"/>
      <c r="U12" s="11"/>
      <c r="V12" s="56"/>
      <c r="W12" s="11"/>
      <c r="X12" s="190"/>
      <c r="Y12" s="11"/>
      <c r="Z12" s="1"/>
    </row>
    <row r="13" spans="1:26" ht="22.5" customHeight="1">
      <c r="A13" s="1"/>
      <c r="B13" s="2"/>
      <c r="C13" s="2"/>
      <c r="D13" s="2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90"/>
      <c r="Y13" s="11"/>
      <c r="Z13" s="1"/>
    </row>
    <row r="14" spans="1:26" ht="22.5" customHeight="1">
      <c r="A14" s="1"/>
      <c r="B14" s="1"/>
      <c r="C14" s="13"/>
      <c r="D14" s="2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90"/>
      <c r="Y14" s="11"/>
      <c r="Z14" s="1"/>
    </row>
    <row r="15" spans="1:26" ht="22.5" customHeight="1">
      <c r="A15" s="1"/>
      <c r="B15" s="2"/>
      <c r="C15" s="2"/>
      <c r="D15" s="2"/>
      <c r="E15" s="2"/>
      <c r="F15" s="32"/>
      <c r="G15" s="2"/>
      <c r="H15" s="32"/>
      <c r="I15" s="11"/>
      <c r="J15" s="56"/>
      <c r="K15" s="11"/>
      <c r="L15" s="56"/>
      <c r="M15" s="11"/>
      <c r="N15" s="56"/>
      <c r="O15" s="11"/>
      <c r="P15" s="56"/>
      <c r="Q15" s="11"/>
      <c r="R15" s="56"/>
      <c r="S15" s="11"/>
      <c r="T15" s="56"/>
      <c r="U15" s="11"/>
      <c r="V15" s="56"/>
      <c r="W15" s="11"/>
      <c r="X15" s="189"/>
      <c r="Y15" s="11"/>
      <c r="Z15" s="1"/>
    </row>
    <row r="16" spans="2:5" ht="22.5" customHeight="1">
      <c r="B16" s="23"/>
      <c r="C16" s="23"/>
      <c r="D16" s="23"/>
      <c r="E16" s="23"/>
    </row>
    <row r="17" ht="22.5" customHeight="1"/>
    <row r="18" ht="22.5" customHeight="1"/>
    <row r="19" ht="22.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R34"/>
  <sheetViews>
    <sheetView workbookViewId="0" topLeftCell="B1">
      <selection activeCell="G15" sqref="G15"/>
    </sheetView>
  </sheetViews>
  <sheetFormatPr defaultColWidth="8.875" defaultRowHeight="13.5"/>
  <cols>
    <col min="1" max="1" width="8.875" style="0" customWidth="1"/>
    <col min="2" max="2" width="15.875" style="0" bestFit="1" customWidth="1"/>
  </cols>
  <sheetData>
    <row r="2" ht="22.5">
      <c r="C2" s="139" t="s">
        <v>118</v>
      </c>
    </row>
    <row r="3" spans="3:18" ht="18" thickBot="1">
      <c r="C3">
        <f>C5</f>
        <v>6</v>
      </c>
      <c r="D3">
        <f aca="true" t="shared" si="0" ref="D3:I3">D5</f>
        <v>3</v>
      </c>
      <c r="E3">
        <f t="shared" si="0"/>
        <v>4</v>
      </c>
      <c r="F3">
        <f t="shared" si="0"/>
        <v>7</v>
      </c>
      <c r="G3">
        <f t="shared" si="0"/>
        <v>2</v>
      </c>
      <c r="H3">
        <f t="shared" si="0"/>
        <v>5</v>
      </c>
      <c r="I3">
        <f t="shared" si="0"/>
        <v>1</v>
      </c>
      <c r="L3">
        <f>L5</f>
        <v>5</v>
      </c>
      <c r="M3">
        <f aca="true" t="shared" si="1" ref="M3:R3">M5</f>
        <v>4</v>
      </c>
      <c r="N3">
        <f t="shared" si="1"/>
        <v>3</v>
      </c>
      <c r="O3">
        <f t="shared" si="1"/>
        <v>7</v>
      </c>
      <c r="P3">
        <f t="shared" si="1"/>
        <v>2</v>
      </c>
      <c r="Q3">
        <f t="shared" si="1"/>
        <v>6</v>
      </c>
      <c r="R3">
        <f t="shared" si="1"/>
        <v>1</v>
      </c>
    </row>
    <row r="4" spans="2:18" ht="18" thickBot="1">
      <c r="B4" s="140"/>
      <c r="C4" s="141" t="s">
        <v>119</v>
      </c>
      <c r="D4" s="142" t="s">
        <v>120</v>
      </c>
      <c r="E4" s="142" t="s">
        <v>121</v>
      </c>
      <c r="F4" s="142" t="s">
        <v>122</v>
      </c>
      <c r="G4" s="142" t="s">
        <v>123</v>
      </c>
      <c r="H4" s="142" t="s">
        <v>124</v>
      </c>
      <c r="I4" s="143" t="s">
        <v>125</v>
      </c>
      <c r="L4" s="200" t="s">
        <v>119</v>
      </c>
      <c r="M4" s="142" t="s">
        <v>120</v>
      </c>
      <c r="N4" s="142" t="s">
        <v>121</v>
      </c>
      <c r="O4" s="142" t="s">
        <v>122</v>
      </c>
      <c r="P4" s="142" t="s">
        <v>123</v>
      </c>
      <c r="Q4" s="142" t="s">
        <v>124</v>
      </c>
      <c r="R4" s="143" t="s">
        <v>125</v>
      </c>
    </row>
    <row r="5" spans="2:18" ht="21" thickBot="1">
      <c r="B5" s="144" t="s">
        <v>70</v>
      </c>
      <c r="C5" s="145">
        <f>RANK(C6,$C$6:$I$6)</f>
        <v>6</v>
      </c>
      <c r="D5" s="145">
        <f aca="true" t="shared" si="2" ref="D5:I5">RANK(D6,$C$6:$I$6)</f>
        <v>3</v>
      </c>
      <c r="E5" s="145">
        <f t="shared" si="2"/>
        <v>4</v>
      </c>
      <c r="F5" s="145">
        <f t="shared" si="2"/>
        <v>7</v>
      </c>
      <c r="G5" s="145">
        <f t="shared" si="2"/>
        <v>2</v>
      </c>
      <c r="H5" s="145">
        <f t="shared" si="2"/>
        <v>5</v>
      </c>
      <c r="I5" s="146">
        <f t="shared" si="2"/>
        <v>1</v>
      </c>
      <c r="L5" s="205">
        <f>RANK(L8,$L$8:$R$8)</f>
        <v>5</v>
      </c>
      <c r="M5" s="206">
        <f aca="true" t="shared" si="3" ref="M5:R5">RANK(M8,$L$8:$R$8)</f>
        <v>4</v>
      </c>
      <c r="N5" s="206">
        <f t="shared" si="3"/>
        <v>3</v>
      </c>
      <c r="O5" s="206">
        <f t="shared" si="3"/>
        <v>7</v>
      </c>
      <c r="P5" s="206">
        <f t="shared" si="3"/>
        <v>2</v>
      </c>
      <c r="Q5" s="206">
        <f t="shared" si="3"/>
        <v>6</v>
      </c>
      <c r="R5" s="207">
        <f t="shared" si="3"/>
        <v>1</v>
      </c>
    </row>
    <row r="6" spans="2:18" ht="18" thickBot="1">
      <c r="B6" s="140" t="s">
        <v>126</v>
      </c>
      <c r="C6" s="147">
        <f aca="true" t="shared" si="4" ref="C6:I6">SUM(C7:C20)</f>
        <v>34</v>
      </c>
      <c r="D6" s="147">
        <f t="shared" si="4"/>
        <v>106</v>
      </c>
      <c r="E6" s="147">
        <f t="shared" si="4"/>
        <v>69</v>
      </c>
      <c r="F6" s="147">
        <f t="shared" si="4"/>
        <v>25</v>
      </c>
      <c r="G6" s="147">
        <f t="shared" si="4"/>
        <v>109</v>
      </c>
      <c r="H6" s="147">
        <f t="shared" si="4"/>
        <v>39</v>
      </c>
      <c r="I6" s="148">
        <f t="shared" si="4"/>
        <v>118</v>
      </c>
      <c r="L6" s="201">
        <f>C6</f>
        <v>34</v>
      </c>
      <c r="M6" s="147">
        <f aca="true" t="shared" si="5" ref="M6:R6">D6</f>
        <v>106</v>
      </c>
      <c r="N6" s="147">
        <f t="shared" si="5"/>
        <v>69</v>
      </c>
      <c r="O6" s="147">
        <f t="shared" si="5"/>
        <v>25</v>
      </c>
      <c r="P6" s="147">
        <f t="shared" si="5"/>
        <v>109</v>
      </c>
      <c r="Q6" s="147">
        <f t="shared" si="5"/>
        <v>39</v>
      </c>
      <c r="R6" s="148">
        <f t="shared" si="5"/>
        <v>118</v>
      </c>
    </row>
    <row r="7" spans="1:18" ht="18" thickBot="1">
      <c r="A7">
        <v>1</v>
      </c>
      <c r="B7" s="149" t="s">
        <v>127</v>
      </c>
      <c r="C7" s="150">
        <v>0</v>
      </c>
      <c r="D7" s="151">
        <v>3</v>
      </c>
      <c r="E7" s="151">
        <v>11</v>
      </c>
      <c r="F7" s="151">
        <v>0</v>
      </c>
      <c r="G7" s="151">
        <v>11</v>
      </c>
      <c r="H7" s="151">
        <v>0</v>
      </c>
      <c r="I7" s="152">
        <v>11</v>
      </c>
      <c r="J7">
        <f>SUM(C7:I7)</f>
        <v>36</v>
      </c>
      <c r="L7" s="201">
        <f>'邑楽女子'!C6</f>
        <v>73</v>
      </c>
      <c r="M7" s="147">
        <f>'邑楽女子'!D6</f>
        <v>20</v>
      </c>
      <c r="N7" s="147">
        <f>'邑楽女子'!E6</f>
        <v>95.5</v>
      </c>
      <c r="O7" s="147">
        <f>'邑楽女子'!F6</f>
        <v>26</v>
      </c>
      <c r="P7" s="147">
        <f>'邑楽女子'!G6</f>
        <v>69</v>
      </c>
      <c r="Q7" s="147">
        <f>'邑楽女子'!H6</f>
        <v>67</v>
      </c>
      <c r="R7" s="148">
        <f>'邑楽女子'!I6</f>
        <v>78.5</v>
      </c>
    </row>
    <row r="8" spans="1:18" ht="18" thickBot="1">
      <c r="A8">
        <v>2</v>
      </c>
      <c r="B8" s="153" t="s">
        <v>128</v>
      </c>
      <c r="C8" s="154">
        <v>7</v>
      </c>
      <c r="D8" s="155">
        <v>8</v>
      </c>
      <c r="E8" s="155">
        <v>7</v>
      </c>
      <c r="F8" s="155">
        <v>0</v>
      </c>
      <c r="G8" s="155">
        <v>8</v>
      </c>
      <c r="H8" s="155">
        <v>6</v>
      </c>
      <c r="I8" s="156">
        <v>0</v>
      </c>
      <c r="J8">
        <f aca="true" t="shared" si="6" ref="J8:J20">SUM(C8:I8)</f>
        <v>36</v>
      </c>
      <c r="L8" s="202">
        <f>SUM(L6:L7)</f>
        <v>107</v>
      </c>
      <c r="M8" s="203">
        <f aca="true" t="shared" si="7" ref="M8:R8">SUM(M6:M7)</f>
        <v>126</v>
      </c>
      <c r="N8" s="203">
        <f t="shared" si="7"/>
        <v>164.5</v>
      </c>
      <c r="O8" s="203">
        <f t="shared" si="7"/>
        <v>51</v>
      </c>
      <c r="P8" s="203">
        <f t="shared" si="7"/>
        <v>178</v>
      </c>
      <c r="Q8" s="203">
        <f t="shared" si="7"/>
        <v>106</v>
      </c>
      <c r="R8" s="204">
        <f t="shared" si="7"/>
        <v>196.5</v>
      </c>
    </row>
    <row r="9" spans="1:10" ht="16.5">
      <c r="A9">
        <v>3</v>
      </c>
      <c r="B9" s="153" t="s">
        <v>129</v>
      </c>
      <c r="C9" s="154">
        <v>11</v>
      </c>
      <c r="D9" s="155">
        <v>0</v>
      </c>
      <c r="E9" s="155">
        <v>1</v>
      </c>
      <c r="F9" s="155">
        <v>6</v>
      </c>
      <c r="G9" s="155">
        <v>3</v>
      </c>
      <c r="H9" s="155">
        <v>0</v>
      </c>
      <c r="I9" s="156">
        <v>15</v>
      </c>
      <c r="J9">
        <f t="shared" si="6"/>
        <v>36</v>
      </c>
    </row>
    <row r="10" spans="1:10" ht="16.5">
      <c r="A10">
        <v>4</v>
      </c>
      <c r="B10" s="153" t="s">
        <v>130</v>
      </c>
      <c r="C10" s="154">
        <v>3</v>
      </c>
      <c r="D10" s="155">
        <v>6</v>
      </c>
      <c r="E10" s="155">
        <v>0</v>
      </c>
      <c r="F10" s="155">
        <v>0</v>
      </c>
      <c r="G10" s="155">
        <v>11</v>
      </c>
      <c r="H10" s="155">
        <v>5</v>
      </c>
      <c r="I10" s="156">
        <v>11</v>
      </c>
      <c r="J10">
        <f t="shared" si="6"/>
        <v>36</v>
      </c>
    </row>
    <row r="11" spans="1:10" ht="16.5">
      <c r="A11">
        <v>5</v>
      </c>
      <c r="B11" s="153" t="s">
        <v>131</v>
      </c>
      <c r="C11" s="154">
        <v>4</v>
      </c>
      <c r="D11" s="155">
        <v>0</v>
      </c>
      <c r="E11" s="155">
        <v>7</v>
      </c>
      <c r="F11" s="155">
        <v>10</v>
      </c>
      <c r="G11" s="155">
        <v>11</v>
      </c>
      <c r="H11" s="155">
        <v>0</v>
      </c>
      <c r="I11" s="156">
        <v>4</v>
      </c>
      <c r="J11">
        <f t="shared" si="6"/>
        <v>36</v>
      </c>
    </row>
    <row r="12" spans="1:10" ht="16.5">
      <c r="A12">
        <v>6</v>
      </c>
      <c r="B12" s="153" t="s">
        <v>132</v>
      </c>
      <c r="C12" s="154">
        <v>0</v>
      </c>
      <c r="D12" s="155">
        <v>9</v>
      </c>
      <c r="E12" s="155">
        <v>4</v>
      </c>
      <c r="F12" s="155">
        <v>0</v>
      </c>
      <c r="G12" s="155">
        <v>9</v>
      </c>
      <c r="H12" s="155">
        <v>0</v>
      </c>
      <c r="I12" s="156">
        <v>13</v>
      </c>
      <c r="J12">
        <f t="shared" si="6"/>
        <v>35</v>
      </c>
    </row>
    <row r="13" spans="1:10" ht="16.5">
      <c r="A13">
        <v>7</v>
      </c>
      <c r="B13" s="153" t="s">
        <v>133</v>
      </c>
      <c r="C13" s="154">
        <v>0</v>
      </c>
      <c r="D13" s="155">
        <v>5</v>
      </c>
      <c r="E13" s="155">
        <v>11</v>
      </c>
      <c r="F13" s="155">
        <v>1</v>
      </c>
      <c r="G13" s="155">
        <v>4</v>
      </c>
      <c r="H13" s="155">
        <v>0</v>
      </c>
      <c r="I13" s="156">
        <v>15</v>
      </c>
      <c r="J13">
        <f t="shared" si="6"/>
        <v>36</v>
      </c>
    </row>
    <row r="14" spans="1:10" ht="16.5">
      <c r="A14">
        <v>8</v>
      </c>
      <c r="B14" s="153" t="s">
        <v>134</v>
      </c>
      <c r="C14" s="154">
        <v>0</v>
      </c>
      <c r="D14" s="155">
        <v>15</v>
      </c>
      <c r="E14" s="155">
        <v>7</v>
      </c>
      <c r="F14" s="155">
        <v>0</v>
      </c>
      <c r="G14" s="155">
        <v>4</v>
      </c>
      <c r="H14" s="155">
        <v>2</v>
      </c>
      <c r="I14" s="156">
        <v>8</v>
      </c>
      <c r="J14">
        <f t="shared" si="6"/>
        <v>36</v>
      </c>
    </row>
    <row r="15" spans="1:10" ht="16.5">
      <c r="A15">
        <v>9</v>
      </c>
      <c r="B15" s="153" t="s">
        <v>135</v>
      </c>
      <c r="C15" s="154">
        <v>4</v>
      </c>
      <c r="D15" s="155">
        <v>7</v>
      </c>
      <c r="E15" s="155">
        <v>0</v>
      </c>
      <c r="F15" s="155">
        <v>1</v>
      </c>
      <c r="G15" s="155">
        <v>9</v>
      </c>
      <c r="H15" s="155">
        <v>2</v>
      </c>
      <c r="I15" s="156">
        <v>13</v>
      </c>
      <c r="J15">
        <f t="shared" si="6"/>
        <v>36</v>
      </c>
    </row>
    <row r="16" spans="1:10" ht="16.5">
      <c r="A16">
        <v>10</v>
      </c>
      <c r="B16" s="153" t="s">
        <v>136</v>
      </c>
      <c r="C16" s="154">
        <v>1</v>
      </c>
      <c r="D16" s="155">
        <v>15</v>
      </c>
      <c r="E16" s="155">
        <v>0</v>
      </c>
      <c r="F16" s="155">
        <v>2</v>
      </c>
      <c r="G16" s="155">
        <v>5</v>
      </c>
      <c r="H16" s="155">
        <v>4</v>
      </c>
      <c r="I16" s="156">
        <v>9</v>
      </c>
      <c r="J16">
        <f t="shared" si="6"/>
        <v>36</v>
      </c>
    </row>
    <row r="17" spans="1:10" ht="16.5">
      <c r="A17">
        <v>11</v>
      </c>
      <c r="B17" s="153" t="s">
        <v>137</v>
      </c>
      <c r="C17" s="154">
        <v>1</v>
      </c>
      <c r="D17" s="155">
        <v>12</v>
      </c>
      <c r="E17" s="155">
        <v>0</v>
      </c>
      <c r="F17" s="155">
        <v>0</v>
      </c>
      <c r="G17" s="155">
        <v>11</v>
      </c>
      <c r="H17" s="155">
        <v>10</v>
      </c>
      <c r="I17" s="156">
        <v>2</v>
      </c>
      <c r="J17">
        <f t="shared" si="6"/>
        <v>36</v>
      </c>
    </row>
    <row r="18" spans="1:10" ht="16.5">
      <c r="A18">
        <v>12</v>
      </c>
      <c r="B18" s="153" t="s">
        <v>93</v>
      </c>
      <c r="C18" s="154">
        <v>3</v>
      </c>
      <c r="D18" s="155">
        <v>9</v>
      </c>
      <c r="E18" s="155">
        <v>2</v>
      </c>
      <c r="F18" s="155">
        <v>0</v>
      </c>
      <c r="G18" s="155">
        <v>13</v>
      </c>
      <c r="H18" s="155">
        <v>4</v>
      </c>
      <c r="I18" s="156">
        <v>5</v>
      </c>
      <c r="J18">
        <f t="shared" si="6"/>
        <v>36</v>
      </c>
    </row>
    <row r="19" spans="1:10" ht="16.5">
      <c r="A19">
        <v>13</v>
      </c>
      <c r="B19" s="153" t="s">
        <v>94</v>
      </c>
      <c r="C19" s="154">
        <v>0</v>
      </c>
      <c r="D19" s="155">
        <v>9</v>
      </c>
      <c r="E19" s="155">
        <v>15</v>
      </c>
      <c r="F19" s="155">
        <v>2</v>
      </c>
      <c r="G19" s="155">
        <v>3</v>
      </c>
      <c r="H19" s="155">
        <v>0</v>
      </c>
      <c r="I19" s="156">
        <v>7</v>
      </c>
      <c r="J19">
        <f t="shared" si="6"/>
        <v>36</v>
      </c>
    </row>
    <row r="20" spans="1:10" ht="18" thickBot="1">
      <c r="A20">
        <v>14</v>
      </c>
      <c r="B20" s="157" t="s">
        <v>138</v>
      </c>
      <c r="C20" s="158">
        <v>0</v>
      </c>
      <c r="D20" s="159">
        <v>8</v>
      </c>
      <c r="E20" s="159">
        <v>4</v>
      </c>
      <c r="F20" s="159">
        <v>3</v>
      </c>
      <c r="G20" s="159">
        <v>7</v>
      </c>
      <c r="H20" s="159">
        <v>6</v>
      </c>
      <c r="I20" s="160">
        <v>5</v>
      </c>
      <c r="J20">
        <f t="shared" si="6"/>
        <v>33</v>
      </c>
    </row>
    <row r="21" spans="2:9" ht="18" thickBot="1">
      <c r="B21" s="140"/>
      <c r="C21" s="141" t="s">
        <v>119</v>
      </c>
      <c r="D21" s="142" t="s">
        <v>120</v>
      </c>
      <c r="E21" s="142" t="s">
        <v>121</v>
      </c>
      <c r="F21" s="142" t="s">
        <v>122</v>
      </c>
      <c r="G21" s="142" t="s">
        <v>123</v>
      </c>
      <c r="H21" s="142" t="s">
        <v>124</v>
      </c>
      <c r="I21" s="143" t="s">
        <v>125</v>
      </c>
    </row>
    <row r="22" ht="16.5">
      <c r="B22" t="s">
        <v>139</v>
      </c>
    </row>
    <row r="24" ht="16.5">
      <c r="B24" t="s">
        <v>140</v>
      </c>
    </row>
    <row r="25" ht="16.5">
      <c r="B25" t="s">
        <v>141</v>
      </c>
    </row>
    <row r="26" ht="16.5">
      <c r="B26" t="s">
        <v>142</v>
      </c>
    </row>
    <row r="27" ht="16.5">
      <c r="B27" t="s">
        <v>143</v>
      </c>
    </row>
    <row r="28" ht="16.5">
      <c r="B28" t="s">
        <v>144</v>
      </c>
    </row>
    <row r="29" ht="16.5">
      <c r="B29" t="s">
        <v>145</v>
      </c>
    </row>
    <row r="30" ht="16.5">
      <c r="B30" t="s">
        <v>146</v>
      </c>
    </row>
    <row r="31" ht="16.5">
      <c r="B31" t="s">
        <v>147</v>
      </c>
    </row>
    <row r="33" ht="16.5">
      <c r="B33" t="s">
        <v>148</v>
      </c>
    </row>
    <row r="34" spans="2:3" ht="16.5">
      <c r="B34" t="s">
        <v>149</v>
      </c>
      <c r="C34" t="s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N28"/>
  <sheetViews>
    <sheetView workbookViewId="0" topLeftCell="A1">
      <selection activeCell="O11" sqref="O11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4.375" style="0" customWidth="1"/>
    <col min="4" max="4" width="7.125" style="0" bestFit="1" customWidth="1"/>
    <col min="5" max="5" width="5.125" style="0" bestFit="1" customWidth="1"/>
    <col min="6" max="6" width="12.50390625" style="0" hidden="1" customWidth="1"/>
    <col min="7" max="7" width="3.625" style="0" hidden="1" customWidth="1"/>
    <col min="8" max="8" width="12.50390625" style="0" hidden="1" customWidth="1"/>
    <col min="9" max="9" width="3.625" style="0" hidden="1" customWidth="1"/>
    <col min="10" max="10" width="12.50390625" style="0" hidden="1" customWidth="1"/>
    <col min="11" max="11" width="3.625" style="0" customWidth="1"/>
    <col min="12" max="12" width="12.50390625" style="23" customWidth="1"/>
    <col min="13" max="13" width="3.875" style="0" customWidth="1"/>
    <col min="14" max="14" width="10.00390625" style="23" customWidth="1"/>
  </cols>
  <sheetData>
    <row r="1" ht="27.75">
      <c r="A1" s="21" t="s">
        <v>69</v>
      </c>
    </row>
    <row r="2" spans="1:14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 t="s">
        <v>59</v>
      </c>
      <c r="G2" s="37"/>
      <c r="H2" s="38" t="s">
        <v>60</v>
      </c>
      <c r="I2" s="37"/>
      <c r="J2" s="38" t="s">
        <v>61</v>
      </c>
      <c r="K2" s="37"/>
      <c r="L2" s="37" t="s">
        <v>58</v>
      </c>
      <c r="M2" s="37"/>
      <c r="N2" s="37" t="s">
        <v>70</v>
      </c>
    </row>
    <row r="3" spans="1:14" ht="21.75" customHeight="1">
      <c r="A3" s="1"/>
      <c r="B3" s="2">
        <v>5245</v>
      </c>
      <c r="C3" s="2" t="s">
        <v>185</v>
      </c>
      <c r="D3" s="2" t="s">
        <v>241</v>
      </c>
      <c r="E3" s="2">
        <v>3</v>
      </c>
      <c r="F3" s="32"/>
      <c r="G3" s="2"/>
      <c r="H3" s="32"/>
      <c r="I3" s="2"/>
      <c r="J3" s="56"/>
      <c r="K3" s="36"/>
      <c r="L3" s="52" t="s">
        <v>370</v>
      </c>
      <c r="M3" s="36"/>
      <c r="N3" s="52">
        <v>1</v>
      </c>
    </row>
    <row r="4" spans="1:14" s="36" customFormat="1" ht="22.5" customHeight="1">
      <c r="A4" s="1"/>
      <c r="B4" s="2">
        <v>5240</v>
      </c>
      <c r="C4" s="2" t="s">
        <v>207</v>
      </c>
      <c r="D4" s="2" t="s">
        <v>160</v>
      </c>
      <c r="E4" s="2">
        <v>3</v>
      </c>
      <c r="F4" s="2"/>
      <c r="G4" s="2"/>
      <c r="H4" s="2"/>
      <c r="I4" s="2"/>
      <c r="J4" s="11"/>
      <c r="L4" s="39" t="s">
        <v>371</v>
      </c>
      <c r="N4" s="39">
        <v>2</v>
      </c>
    </row>
    <row r="5" spans="1:14" s="36" customFormat="1" ht="22.5" customHeight="1">
      <c r="A5" s="1"/>
      <c r="B5" s="2">
        <v>5252</v>
      </c>
      <c r="C5" s="2" t="s">
        <v>236</v>
      </c>
      <c r="D5" s="2" t="s">
        <v>181</v>
      </c>
      <c r="E5" s="2">
        <v>3</v>
      </c>
      <c r="F5" s="2"/>
      <c r="G5" s="2"/>
      <c r="H5" s="2"/>
      <c r="I5" s="2"/>
      <c r="J5" s="11"/>
      <c r="L5" s="39" t="s">
        <v>372</v>
      </c>
      <c r="N5" s="39">
        <v>3</v>
      </c>
    </row>
    <row r="6" spans="1:14" s="36" customFormat="1" ht="22.5" customHeight="1">
      <c r="A6" s="1"/>
      <c r="B6" s="2">
        <v>5249</v>
      </c>
      <c r="C6" s="2" t="s">
        <v>237</v>
      </c>
      <c r="D6" s="2" t="s">
        <v>181</v>
      </c>
      <c r="E6" s="2">
        <v>3</v>
      </c>
      <c r="F6" s="2"/>
      <c r="G6" s="2"/>
      <c r="H6" s="2"/>
      <c r="I6" s="2"/>
      <c r="J6" s="11"/>
      <c r="L6" s="39" t="s">
        <v>373</v>
      </c>
      <c r="N6" s="39">
        <v>4</v>
      </c>
    </row>
    <row r="7" spans="1:14" s="36" customFormat="1" ht="22.5" customHeight="1">
      <c r="A7" s="1"/>
      <c r="B7" s="2">
        <v>5227</v>
      </c>
      <c r="C7" s="2" t="s">
        <v>235</v>
      </c>
      <c r="D7" s="2" t="s">
        <v>161</v>
      </c>
      <c r="E7" s="2">
        <v>3</v>
      </c>
      <c r="F7" s="2"/>
      <c r="G7" s="2"/>
      <c r="H7" s="2"/>
      <c r="I7" s="2"/>
      <c r="J7" s="11"/>
      <c r="L7" s="39" t="s">
        <v>374</v>
      </c>
      <c r="N7" s="39">
        <v>5</v>
      </c>
    </row>
    <row r="8" spans="1:14" ht="22.5" customHeight="1">
      <c r="A8" s="1"/>
      <c r="B8" s="2">
        <v>5269</v>
      </c>
      <c r="C8" s="2" t="s">
        <v>310</v>
      </c>
      <c r="D8" s="2" t="s">
        <v>244</v>
      </c>
      <c r="E8" s="2">
        <v>3</v>
      </c>
      <c r="F8" s="2"/>
      <c r="G8" s="2"/>
      <c r="H8" s="2"/>
      <c r="I8" s="2"/>
      <c r="J8" s="11"/>
      <c r="K8" s="36"/>
      <c r="L8" s="39" t="s">
        <v>375</v>
      </c>
      <c r="M8" s="36"/>
      <c r="N8" s="39">
        <v>6</v>
      </c>
    </row>
    <row r="9" spans="1:14" ht="22.5" customHeight="1">
      <c r="A9" s="1"/>
      <c r="B9" s="2">
        <v>3250</v>
      </c>
      <c r="C9" s="2" t="s">
        <v>262</v>
      </c>
      <c r="D9" s="2" t="s">
        <v>241</v>
      </c>
      <c r="E9" s="2">
        <v>2</v>
      </c>
      <c r="F9" s="2"/>
      <c r="G9" s="2"/>
      <c r="H9" s="2"/>
      <c r="I9" s="2"/>
      <c r="J9" s="11"/>
      <c r="K9" s="36"/>
      <c r="L9" s="39" t="s">
        <v>376</v>
      </c>
      <c r="M9" s="36"/>
      <c r="N9" s="39">
        <v>7</v>
      </c>
    </row>
    <row r="10" spans="1:14" ht="22.5" customHeight="1">
      <c r="A10" s="1"/>
      <c r="B10" s="2">
        <v>3270</v>
      </c>
      <c r="C10" s="2" t="s">
        <v>284</v>
      </c>
      <c r="D10" s="2" t="s">
        <v>244</v>
      </c>
      <c r="E10" s="2">
        <v>2</v>
      </c>
      <c r="F10" s="2"/>
      <c r="G10" s="2"/>
      <c r="H10" s="2"/>
      <c r="I10" s="2"/>
      <c r="J10" s="11"/>
      <c r="K10" s="36"/>
      <c r="L10" s="39" t="s">
        <v>377</v>
      </c>
      <c r="M10" s="36"/>
      <c r="N10" s="39">
        <v>8</v>
      </c>
    </row>
    <row r="11" spans="1:14" ht="22.5" customHeight="1">
      <c r="A11" s="1"/>
      <c r="B11" s="2">
        <v>3234</v>
      </c>
      <c r="C11" s="2" t="s">
        <v>291</v>
      </c>
      <c r="D11" s="2" t="s">
        <v>253</v>
      </c>
      <c r="E11" s="2">
        <v>2</v>
      </c>
      <c r="F11" s="2"/>
      <c r="G11" s="2"/>
      <c r="H11" s="2"/>
      <c r="I11" s="2"/>
      <c r="J11" s="11"/>
      <c r="K11" s="36"/>
      <c r="L11" s="39" t="s">
        <v>378</v>
      </c>
      <c r="M11" s="36"/>
      <c r="N11" s="39">
        <v>9</v>
      </c>
    </row>
    <row r="12" spans="1:14" ht="22.5" customHeight="1">
      <c r="A12" s="1"/>
      <c r="B12" s="2">
        <v>3238</v>
      </c>
      <c r="C12" s="2" t="s">
        <v>307</v>
      </c>
      <c r="D12" s="2" t="s">
        <v>253</v>
      </c>
      <c r="E12" s="2">
        <v>2</v>
      </c>
      <c r="F12" s="2"/>
      <c r="G12" s="2"/>
      <c r="H12" s="2"/>
      <c r="I12" s="2"/>
      <c r="J12" s="11"/>
      <c r="K12" s="36"/>
      <c r="L12" s="39" t="s">
        <v>379</v>
      </c>
      <c r="M12" s="36"/>
      <c r="N12" s="39">
        <v>10</v>
      </c>
    </row>
    <row r="13" spans="1:14" ht="22.5" customHeight="1">
      <c r="A13" s="1"/>
      <c r="B13" s="2">
        <v>5225</v>
      </c>
      <c r="C13" s="2" t="s">
        <v>234</v>
      </c>
      <c r="D13" s="2" t="s">
        <v>161</v>
      </c>
      <c r="E13" s="2">
        <v>3</v>
      </c>
      <c r="F13" s="2"/>
      <c r="G13" s="2"/>
      <c r="H13" s="2"/>
      <c r="I13" s="2"/>
      <c r="J13" s="11"/>
      <c r="K13" s="36"/>
      <c r="L13" s="39" t="s">
        <v>380</v>
      </c>
      <c r="M13" s="36"/>
      <c r="N13" s="39">
        <v>11</v>
      </c>
    </row>
    <row r="14" spans="1:14" ht="22.5" customHeight="1">
      <c r="A14" s="1"/>
      <c r="B14" s="1">
        <v>3245</v>
      </c>
      <c r="C14" s="1" t="s">
        <v>183</v>
      </c>
      <c r="D14" s="2" t="s">
        <v>160</v>
      </c>
      <c r="E14" s="2">
        <v>2</v>
      </c>
      <c r="F14" s="2"/>
      <c r="G14" s="2"/>
      <c r="H14" s="2"/>
      <c r="I14" s="2"/>
      <c r="J14" s="11"/>
      <c r="L14" s="39" t="s">
        <v>364</v>
      </c>
      <c r="N14" s="39"/>
    </row>
    <row r="15" spans="1:14" ht="22.5" customHeight="1">
      <c r="A15" s="1"/>
      <c r="B15" s="2">
        <v>5588</v>
      </c>
      <c r="C15" s="2" t="s">
        <v>287</v>
      </c>
      <c r="D15" s="2" t="s">
        <v>247</v>
      </c>
      <c r="E15" s="2">
        <v>3</v>
      </c>
      <c r="F15" s="2"/>
      <c r="G15" s="2"/>
      <c r="H15" s="2"/>
      <c r="I15" s="2"/>
      <c r="J15" s="11"/>
      <c r="K15" s="36"/>
      <c r="L15" s="39" t="s">
        <v>364</v>
      </c>
      <c r="M15" s="36"/>
      <c r="N15" s="39"/>
    </row>
    <row r="16" spans="1:14" ht="22.5" customHeight="1">
      <c r="A16" s="1"/>
      <c r="B16" s="2"/>
      <c r="C16" s="2"/>
      <c r="D16" s="2"/>
      <c r="E16" s="2"/>
      <c r="F16" s="2"/>
      <c r="G16" s="2"/>
      <c r="H16" s="2"/>
      <c r="I16" s="2"/>
      <c r="J16" s="11"/>
      <c r="K16" s="36"/>
      <c r="L16" s="39"/>
      <c r="M16" s="36"/>
      <c r="N16" s="39"/>
    </row>
    <row r="17" spans="1:14" ht="22.5" customHeight="1">
      <c r="A17" s="1"/>
      <c r="B17" s="2"/>
      <c r="C17" s="6"/>
      <c r="D17" s="2"/>
      <c r="E17" s="2"/>
      <c r="F17" s="2"/>
      <c r="G17" s="2"/>
      <c r="H17" s="2"/>
      <c r="I17" s="2"/>
      <c r="J17" s="11"/>
      <c r="K17" s="36"/>
      <c r="L17" s="39"/>
      <c r="M17" s="36"/>
      <c r="N17" s="39"/>
    </row>
    <row r="18" spans="1:14" ht="22.5" customHeight="1">
      <c r="A18" s="1"/>
      <c r="B18" s="2"/>
      <c r="C18" s="6"/>
      <c r="D18" s="2"/>
      <c r="E18" s="2"/>
      <c r="F18" s="2"/>
      <c r="G18" s="2"/>
      <c r="H18" s="2"/>
      <c r="I18" s="2"/>
      <c r="J18" s="11"/>
      <c r="K18" s="36"/>
      <c r="L18" s="39"/>
      <c r="M18" s="36"/>
      <c r="N18" s="39"/>
    </row>
    <row r="19" spans="1:14" ht="22.5" customHeight="1">
      <c r="A19" s="1"/>
      <c r="B19" s="2"/>
      <c r="C19" s="6"/>
      <c r="D19" s="2"/>
      <c r="E19" s="2"/>
      <c r="F19" s="2"/>
      <c r="G19" s="2"/>
      <c r="H19" s="2"/>
      <c r="I19" s="2"/>
      <c r="J19" s="11"/>
      <c r="K19" s="36"/>
      <c r="L19" s="39"/>
      <c r="M19" s="36"/>
      <c r="N19" s="39"/>
    </row>
    <row r="20" spans="1:14" ht="22.5" customHeight="1">
      <c r="A20" s="1"/>
      <c r="B20" s="2"/>
      <c r="C20" s="6"/>
      <c r="D20" s="2"/>
      <c r="E20" s="2"/>
      <c r="F20" s="2"/>
      <c r="G20" s="2"/>
      <c r="H20" s="2"/>
      <c r="I20" s="2"/>
      <c r="J20" s="11"/>
      <c r="K20" s="36"/>
      <c r="L20" s="39"/>
      <c r="M20" s="36"/>
      <c r="N20" s="39"/>
    </row>
    <row r="21" spans="1:14" ht="22.5" customHeight="1">
      <c r="A21" s="1"/>
      <c r="B21" s="2"/>
      <c r="C21" s="6"/>
      <c r="D21" s="2"/>
      <c r="E21" s="2"/>
      <c r="F21" s="2"/>
      <c r="G21" s="2"/>
      <c r="H21" s="2"/>
      <c r="I21" s="2"/>
      <c r="J21" s="11"/>
      <c r="K21" s="36"/>
      <c r="L21" s="39"/>
      <c r="M21" s="36"/>
      <c r="N21" s="39"/>
    </row>
    <row r="22" spans="1:14" ht="22.5" customHeight="1">
      <c r="A22" s="1"/>
      <c r="B22" s="2"/>
      <c r="C22" s="6"/>
      <c r="D22" s="2"/>
      <c r="E22" s="2"/>
      <c r="F22" s="2"/>
      <c r="G22" s="2"/>
      <c r="H22" s="2"/>
      <c r="I22" s="2"/>
      <c r="J22" s="11"/>
      <c r="K22" s="36"/>
      <c r="L22" s="39"/>
      <c r="M22" s="36"/>
      <c r="N22" s="39"/>
    </row>
    <row r="23" spans="1:14" ht="22.5" customHeight="1">
      <c r="A23" s="1"/>
      <c r="B23" s="2"/>
      <c r="C23" s="6"/>
      <c r="D23" s="2"/>
      <c r="E23" s="2"/>
      <c r="F23" s="2"/>
      <c r="G23" s="2"/>
      <c r="H23" s="2"/>
      <c r="I23" s="2"/>
      <c r="J23" s="11"/>
      <c r="K23" s="36"/>
      <c r="L23" s="39"/>
      <c r="M23" s="36"/>
      <c r="N23" s="39"/>
    </row>
    <row r="24" spans="1:14" ht="22.5" customHeight="1">
      <c r="A24" s="1"/>
      <c r="B24" s="2"/>
      <c r="C24" s="6"/>
      <c r="D24" s="2"/>
      <c r="E24" s="2"/>
      <c r="F24" s="2"/>
      <c r="G24" s="2"/>
      <c r="H24" s="2"/>
      <c r="I24" s="2"/>
      <c r="J24" s="11"/>
      <c r="K24" s="36"/>
      <c r="L24" s="39"/>
      <c r="M24" s="36"/>
      <c r="N24" s="39"/>
    </row>
    <row r="25" spans="1:14" ht="22.5" customHeight="1">
      <c r="A25" s="1"/>
      <c r="B25" s="2"/>
      <c r="C25" s="6"/>
      <c r="D25" s="2"/>
      <c r="E25" s="2"/>
      <c r="F25" s="2"/>
      <c r="G25" s="2"/>
      <c r="H25" s="2"/>
      <c r="I25" s="2"/>
      <c r="J25" s="11"/>
      <c r="K25" s="36"/>
      <c r="L25" s="39"/>
      <c r="M25" s="36"/>
      <c r="N25" s="39"/>
    </row>
    <row r="26" spans="1:14" ht="22.5" customHeight="1">
      <c r="A26" s="1"/>
      <c r="B26" s="2"/>
      <c r="C26" s="6"/>
      <c r="D26" s="2"/>
      <c r="E26" s="2"/>
      <c r="F26" s="2"/>
      <c r="G26" s="2"/>
      <c r="H26" s="2"/>
      <c r="I26" s="2"/>
      <c r="J26" s="11"/>
      <c r="K26" s="36"/>
      <c r="L26" s="39"/>
      <c r="M26" s="36"/>
      <c r="N26" s="39"/>
    </row>
    <row r="27" spans="1:14" ht="22.5" customHeight="1">
      <c r="A27" s="1"/>
      <c r="B27" s="2"/>
      <c r="C27" s="6"/>
      <c r="D27" s="2"/>
      <c r="E27" s="2"/>
      <c r="F27" s="2"/>
      <c r="G27" s="2"/>
      <c r="H27" s="2"/>
      <c r="I27" s="2"/>
      <c r="J27" s="11"/>
      <c r="K27" s="36"/>
      <c r="L27" s="39"/>
      <c r="M27" s="36"/>
      <c r="N27" s="39"/>
    </row>
    <row r="28" spans="1:14" ht="22.5" customHeight="1">
      <c r="A28" s="1"/>
      <c r="B28" s="2"/>
      <c r="C28" s="6"/>
      <c r="D28" s="2"/>
      <c r="E28" s="2"/>
      <c r="F28" s="2"/>
      <c r="G28" s="2"/>
      <c r="H28" s="2"/>
      <c r="I28" s="2"/>
      <c r="J28" s="11"/>
      <c r="K28" s="36"/>
      <c r="L28" s="39"/>
      <c r="M28" s="36"/>
      <c r="N28" s="3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54"/>
  <sheetViews>
    <sheetView zoomScaleSheetLayoutView="100" workbookViewId="0" topLeftCell="A1">
      <selection activeCell="B4" sqref="B4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109</v>
      </c>
    </row>
    <row r="2" ht="16.5">
      <c r="A2" s="60" t="s">
        <v>104</v>
      </c>
    </row>
    <row r="3" spans="1:9" s="20" customFormat="1" ht="16.5">
      <c r="A3" s="24" t="s">
        <v>38</v>
      </c>
      <c r="B3" s="25" t="s">
        <v>39</v>
      </c>
      <c r="C3" s="25" t="s">
        <v>40</v>
      </c>
      <c r="D3" s="26" t="s">
        <v>34</v>
      </c>
      <c r="E3" s="26" t="s">
        <v>35</v>
      </c>
      <c r="F3" s="26" t="s">
        <v>41</v>
      </c>
      <c r="G3" s="26"/>
      <c r="H3" s="26" t="s">
        <v>70</v>
      </c>
      <c r="I3" s="19"/>
    </row>
    <row r="4" spans="1:9" ht="18">
      <c r="A4" s="23"/>
      <c r="B4" s="2"/>
      <c r="C4" s="2"/>
      <c r="D4" s="2"/>
      <c r="E4" s="2"/>
      <c r="F4" s="185"/>
      <c r="G4" s="2"/>
      <c r="H4" s="27"/>
      <c r="I4" s="12"/>
    </row>
    <row r="5" spans="1:9" s="36" customFormat="1" ht="18">
      <c r="A5" s="39"/>
      <c r="B5" s="2"/>
      <c r="C5" s="1"/>
      <c r="D5" s="2"/>
      <c r="E5" s="2"/>
      <c r="F5" s="184"/>
      <c r="G5" s="2"/>
      <c r="H5" s="1"/>
      <c r="I5" s="22"/>
    </row>
    <row r="6" spans="1:9" s="36" customFormat="1" ht="18">
      <c r="A6" s="39"/>
      <c r="B6" s="2"/>
      <c r="C6" s="1"/>
      <c r="D6" s="2"/>
      <c r="E6" s="2"/>
      <c r="F6" s="184"/>
      <c r="G6" s="2"/>
      <c r="H6" s="1"/>
      <c r="I6" s="22"/>
    </row>
    <row r="7" spans="1:9" s="36" customFormat="1" ht="18">
      <c r="A7" s="39"/>
      <c r="B7" s="2"/>
      <c r="C7" s="1"/>
      <c r="D7" s="2"/>
      <c r="E7" s="2"/>
      <c r="F7" s="186"/>
      <c r="G7" s="1"/>
      <c r="H7" s="1"/>
      <c r="I7" s="15"/>
    </row>
    <row r="8" spans="1:9" s="36" customFormat="1" ht="18">
      <c r="A8" s="39"/>
      <c r="B8" s="2"/>
      <c r="C8" s="184"/>
      <c r="D8" s="2"/>
      <c r="E8" s="2"/>
      <c r="F8" s="184"/>
      <c r="G8" s="1"/>
      <c r="H8" s="1"/>
      <c r="I8" s="22"/>
    </row>
    <row r="9" spans="1:9" s="36" customFormat="1" ht="18">
      <c r="A9" s="39"/>
      <c r="B9" s="2"/>
      <c r="C9" s="2"/>
      <c r="D9" s="1"/>
      <c r="E9" s="1"/>
      <c r="F9" s="184"/>
      <c r="G9" s="2"/>
      <c r="H9" s="1"/>
      <c r="I9" s="22"/>
    </row>
    <row r="10" spans="1:9" s="36" customFormat="1" ht="18">
      <c r="A10" s="39"/>
      <c r="B10" s="2"/>
      <c r="C10" s="1"/>
      <c r="D10" s="2"/>
      <c r="E10" s="2"/>
      <c r="F10" s="186"/>
      <c r="G10" s="2"/>
      <c r="H10" s="1"/>
      <c r="I10" s="22"/>
    </row>
    <row r="11" spans="1:9" s="36" customFormat="1" ht="18">
      <c r="A11" s="39"/>
      <c r="B11" s="2"/>
      <c r="C11" s="2"/>
      <c r="D11" s="2"/>
      <c r="E11" s="2"/>
      <c r="F11" s="184"/>
      <c r="G11" s="1"/>
      <c r="H11" s="1"/>
      <c r="I11" s="22"/>
    </row>
    <row r="12" spans="1:9" s="36" customFormat="1" ht="18">
      <c r="A12" s="39"/>
      <c r="B12" s="2"/>
      <c r="C12" s="1"/>
      <c r="D12" s="2"/>
      <c r="E12" s="2"/>
      <c r="F12" s="186"/>
      <c r="G12" s="1"/>
      <c r="H12" s="1"/>
      <c r="I12" s="22"/>
    </row>
    <row r="13" spans="1:8" ht="16.5">
      <c r="A13" s="39"/>
      <c r="B13" s="2"/>
      <c r="C13" s="2"/>
      <c r="D13" s="2"/>
      <c r="E13" s="2"/>
      <c r="F13" s="2"/>
      <c r="G13" s="2"/>
      <c r="H13" s="1"/>
    </row>
    <row r="14" spans="1:9" s="20" customFormat="1" ht="16.5">
      <c r="A14" s="39"/>
      <c r="B14" s="2"/>
      <c r="C14" s="1"/>
      <c r="D14" s="2"/>
      <c r="E14" s="2"/>
      <c r="F14" s="1"/>
      <c r="G14" s="2"/>
      <c r="H14" s="1"/>
      <c r="I14" s="19"/>
    </row>
    <row r="15" spans="1:9" ht="18">
      <c r="A15" s="39"/>
      <c r="B15" s="2"/>
      <c r="C15" s="1"/>
      <c r="D15" s="2"/>
      <c r="E15" s="2"/>
      <c r="F15" s="1"/>
      <c r="G15" s="2"/>
      <c r="H15" s="1"/>
      <c r="I15" s="12"/>
    </row>
    <row r="16" spans="1:9" s="36" customFormat="1" ht="18">
      <c r="A16" s="39"/>
      <c r="B16" s="2"/>
      <c r="C16" s="6"/>
      <c r="D16" s="2"/>
      <c r="E16" s="2"/>
      <c r="F16" s="2"/>
      <c r="G16" s="2"/>
      <c r="H16" s="1"/>
      <c r="I16" s="22"/>
    </row>
    <row r="17" spans="1:9" s="36" customFormat="1" ht="18">
      <c r="A17" s="39"/>
      <c r="B17" s="2"/>
      <c r="C17" s="4"/>
      <c r="D17" s="2"/>
      <c r="E17" s="2"/>
      <c r="F17" s="1"/>
      <c r="G17" s="1"/>
      <c r="H17" s="1"/>
      <c r="I17" s="22"/>
    </row>
    <row r="18" spans="1:9" s="36" customFormat="1" ht="18">
      <c r="A18" s="39"/>
      <c r="B18" s="2"/>
      <c r="C18" s="6"/>
      <c r="D18" s="2"/>
      <c r="E18" s="2"/>
      <c r="F18" s="2"/>
      <c r="G18" s="2"/>
      <c r="H18" s="1"/>
      <c r="I18" s="15"/>
    </row>
    <row r="19" spans="1:9" s="36" customFormat="1" ht="18">
      <c r="A19" s="39"/>
      <c r="B19" s="2"/>
      <c r="C19" s="4"/>
      <c r="D19" s="2"/>
      <c r="E19" s="2"/>
      <c r="F19" s="2"/>
      <c r="G19" s="2"/>
      <c r="H19" s="1"/>
      <c r="I19" s="22"/>
    </row>
    <row r="20" spans="1:9" s="36" customFormat="1" ht="18">
      <c r="A20" s="39"/>
      <c r="B20" s="2"/>
      <c r="C20" s="4"/>
      <c r="D20" s="2"/>
      <c r="E20" s="2"/>
      <c r="F20" s="1"/>
      <c r="G20" s="1"/>
      <c r="H20" s="1"/>
      <c r="I20" s="22"/>
    </row>
    <row r="21" spans="1:9" s="36" customFormat="1" ht="18">
      <c r="A21" s="39"/>
      <c r="B21" s="2"/>
      <c r="C21" s="6"/>
      <c r="D21" s="2"/>
      <c r="E21" s="2"/>
      <c r="F21" s="2"/>
      <c r="G21" s="2"/>
      <c r="H21" s="1"/>
      <c r="I21" s="22"/>
    </row>
    <row r="22" spans="1:9" s="36" customFormat="1" ht="18">
      <c r="A22" s="39"/>
      <c r="B22" s="2"/>
      <c r="C22" s="4"/>
      <c r="D22" s="2"/>
      <c r="E22" s="2"/>
      <c r="F22" s="1"/>
      <c r="G22" s="2"/>
      <c r="H22" s="1"/>
      <c r="I22" s="22"/>
    </row>
    <row r="23" spans="1:8" s="36" customFormat="1" ht="13.5" customHeight="1">
      <c r="A23" s="39"/>
      <c r="B23" s="2"/>
      <c r="C23" s="6"/>
      <c r="D23" s="2"/>
      <c r="E23" s="2"/>
      <c r="F23" s="2"/>
      <c r="G23" s="1"/>
      <c r="H23" s="1"/>
    </row>
    <row r="24" spans="1:8" ht="16.5">
      <c r="A24" s="39"/>
      <c r="B24" s="2"/>
      <c r="C24" s="4"/>
      <c r="D24" s="2"/>
      <c r="E24" s="2"/>
      <c r="F24" s="1"/>
      <c r="G24" s="2"/>
      <c r="H24" s="1"/>
    </row>
    <row r="25" spans="1:9" s="20" customFormat="1" ht="16.5">
      <c r="A25" s="39"/>
      <c r="B25" s="2"/>
      <c r="C25" s="6"/>
      <c r="D25" s="2"/>
      <c r="E25" s="2"/>
      <c r="F25" s="2"/>
      <c r="G25" s="2"/>
      <c r="H25" s="1"/>
      <c r="I25" s="19"/>
    </row>
    <row r="26" spans="1:9" ht="18">
      <c r="A26" s="39"/>
      <c r="B26" s="2"/>
      <c r="C26" s="4"/>
      <c r="D26" s="2"/>
      <c r="E26" s="2"/>
      <c r="F26" s="2"/>
      <c r="G26" s="1"/>
      <c r="H26" s="1"/>
      <c r="I26" s="12"/>
    </row>
    <row r="27" spans="1:9" s="36" customFormat="1" ht="18">
      <c r="A27" s="39"/>
      <c r="B27" s="2"/>
      <c r="C27" s="4"/>
      <c r="D27" s="2"/>
      <c r="E27" s="2"/>
      <c r="F27" s="1"/>
      <c r="G27" s="2"/>
      <c r="H27" s="1"/>
      <c r="I27" s="22"/>
    </row>
    <row r="28" spans="1:9" s="36" customFormat="1" ht="18">
      <c r="A28" s="39"/>
      <c r="B28" s="2"/>
      <c r="C28" s="6"/>
      <c r="D28" s="2"/>
      <c r="E28" s="2"/>
      <c r="F28" s="2"/>
      <c r="G28" s="2"/>
      <c r="H28" s="1"/>
      <c r="I28" s="22"/>
    </row>
    <row r="29" spans="1:9" s="36" customFormat="1" ht="18">
      <c r="A29" s="39"/>
      <c r="B29" s="2"/>
      <c r="C29" s="4"/>
      <c r="D29" s="2"/>
      <c r="E29" s="2"/>
      <c r="F29" s="1"/>
      <c r="G29" s="1"/>
      <c r="H29" s="1"/>
      <c r="I29" s="15"/>
    </row>
    <row r="30" spans="1:9" s="36" customFormat="1" ht="18">
      <c r="A30" s="39"/>
      <c r="B30" s="2"/>
      <c r="C30" s="6"/>
      <c r="D30" s="2"/>
      <c r="E30" s="2"/>
      <c r="F30" s="2"/>
      <c r="G30" s="2"/>
      <c r="H30" s="1"/>
      <c r="I30" s="22"/>
    </row>
    <row r="31" spans="1:9" s="36" customFormat="1" ht="18">
      <c r="A31" s="39"/>
      <c r="B31" s="2"/>
      <c r="C31" s="4"/>
      <c r="D31" s="2"/>
      <c r="E31" s="2"/>
      <c r="F31" s="1"/>
      <c r="G31" s="1"/>
      <c r="H31" s="1"/>
      <c r="I31" s="22"/>
    </row>
    <row r="32" spans="1:9" s="36" customFormat="1" ht="18">
      <c r="A32" s="39"/>
      <c r="B32" s="2"/>
      <c r="C32" s="6"/>
      <c r="D32" s="2"/>
      <c r="E32" s="2"/>
      <c r="F32" s="2"/>
      <c r="G32" s="2"/>
      <c r="H32" s="1"/>
      <c r="I32" s="22"/>
    </row>
    <row r="33" spans="1:9" s="36" customFormat="1" ht="18">
      <c r="A33" s="39"/>
      <c r="B33" s="2"/>
      <c r="C33" s="4"/>
      <c r="D33" s="2"/>
      <c r="E33" s="2"/>
      <c r="F33" s="2"/>
      <c r="G33" s="2"/>
      <c r="H33" s="1"/>
      <c r="I33" s="22"/>
    </row>
    <row r="34" spans="1:9" s="36" customFormat="1" ht="18">
      <c r="A34" s="39"/>
      <c r="B34" s="2"/>
      <c r="C34" s="4"/>
      <c r="D34" s="2"/>
      <c r="E34" s="2"/>
      <c r="F34" s="1"/>
      <c r="G34" s="1"/>
      <c r="H34" s="1"/>
      <c r="I34" s="22"/>
    </row>
    <row r="35" spans="1:8" ht="16.5">
      <c r="A35" s="39"/>
      <c r="B35" s="2"/>
      <c r="C35" s="6"/>
      <c r="D35" s="2"/>
      <c r="E35" s="2"/>
      <c r="F35" s="2"/>
      <c r="G35" s="2"/>
      <c r="H35" s="1"/>
    </row>
    <row r="36" spans="1:9" s="20" customFormat="1" ht="16.5">
      <c r="A36" s="39"/>
      <c r="B36" s="2"/>
      <c r="C36" s="4"/>
      <c r="D36" s="2"/>
      <c r="E36" s="2"/>
      <c r="F36" s="1"/>
      <c r="G36" s="2"/>
      <c r="H36" s="1"/>
      <c r="I36" s="19"/>
    </row>
    <row r="37" spans="1:9" ht="18">
      <c r="A37" s="39"/>
      <c r="B37" s="2"/>
      <c r="C37" s="6"/>
      <c r="D37" s="2"/>
      <c r="E37" s="2"/>
      <c r="F37" s="2"/>
      <c r="G37" s="1"/>
      <c r="H37" s="1"/>
      <c r="I37" s="12"/>
    </row>
    <row r="38" spans="1:9" s="36" customFormat="1" ht="18">
      <c r="A38" s="39"/>
      <c r="B38" s="2"/>
      <c r="C38" s="4"/>
      <c r="D38" s="2"/>
      <c r="E38" s="2"/>
      <c r="F38" s="1"/>
      <c r="G38" s="2"/>
      <c r="H38" s="1"/>
      <c r="I38" s="22"/>
    </row>
    <row r="39" spans="1:9" s="36" customFormat="1" ht="18">
      <c r="A39" s="39"/>
      <c r="B39" s="2"/>
      <c r="C39" s="6"/>
      <c r="D39" s="2"/>
      <c r="E39" s="2"/>
      <c r="F39" s="2"/>
      <c r="G39" s="2"/>
      <c r="H39" s="1"/>
      <c r="I39" s="22"/>
    </row>
    <row r="40" spans="1:9" s="36" customFormat="1" ht="18">
      <c r="A40" s="39"/>
      <c r="B40" s="2"/>
      <c r="C40" s="4"/>
      <c r="D40" s="2"/>
      <c r="E40" s="2"/>
      <c r="F40" s="2"/>
      <c r="G40" s="1"/>
      <c r="H40" s="1"/>
      <c r="I40" s="15"/>
    </row>
    <row r="41" spans="1:9" s="36" customFormat="1" ht="18">
      <c r="A41" s="39"/>
      <c r="B41" s="2"/>
      <c r="C41" s="4"/>
      <c r="D41" s="2"/>
      <c r="E41" s="2"/>
      <c r="F41" s="1"/>
      <c r="G41" s="2"/>
      <c r="H41" s="1"/>
      <c r="I41" s="22"/>
    </row>
    <row r="42" spans="1:9" s="36" customFormat="1" ht="18">
      <c r="A42" s="39"/>
      <c r="B42" s="2"/>
      <c r="C42" s="6"/>
      <c r="D42" s="2"/>
      <c r="E42" s="2"/>
      <c r="F42" s="2"/>
      <c r="G42" s="2"/>
      <c r="H42" s="1"/>
      <c r="I42" s="22"/>
    </row>
    <row r="43" spans="1:9" s="36" customFormat="1" ht="18">
      <c r="A43" s="39"/>
      <c r="B43" s="2"/>
      <c r="C43" s="4"/>
      <c r="D43" s="2"/>
      <c r="E43" s="2"/>
      <c r="F43" s="1"/>
      <c r="G43" s="1"/>
      <c r="H43" s="1"/>
      <c r="I43" s="22"/>
    </row>
    <row r="44" spans="1:9" s="36" customFormat="1" ht="18">
      <c r="A44" s="39"/>
      <c r="B44" s="2"/>
      <c r="C44" s="6"/>
      <c r="D44" s="2"/>
      <c r="E44" s="2"/>
      <c r="F44" s="2"/>
      <c r="G44" s="2"/>
      <c r="H44" s="1"/>
      <c r="I44" s="22"/>
    </row>
    <row r="45" spans="1:9" s="36" customFormat="1" ht="18">
      <c r="A45" s="39"/>
      <c r="B45" s="2"/>
      <c r="C45" s="4"/>
      <c r="D45" s="2"/>
      <c r="E45" s="2"/>
      <c r="F45" s="1"/>
      <c r="G45" s="2"/>
      <c r="H45" s="1"/>
      <c r="I45" s="22"/>
    </row>
    <row r="46" spans="1:8" ht="16.5">
      <c r="A46" s="39"/>
      <c r="B46" s="2"/>
      <c r="C46" s="6"/>
      <c r="D46" s="2"/>
      <c r="E46" s="2"/>
      <c r="F46" s="2"/>
      <c r="G46" s="1"/>
      <c r="H46" s="1"/>
    </row>
    <row r="47" spans="1:9" s="20" customFormat="1" ht="16.5">
      <c r="A47" s="39"/>
      <c r="B47" s="2"/>
      <c r="C47" s="4"/>
      <c r="D47" s="2"/>
      <c r="E47" s="2"/>
      <c r="F47" s="2"/>
      <c r="G47" s="2"/>
      <c r="H47" s="1"/>
      <c r="I47" s="19"/>
    </row>
    <row r="48" spans="1:9" ht="18">
      <c r="A48" s="39"/>
      <c r="B48" s="2"/>
      <c r="C48" s="4"/>
      <c r="D48" s="2"/>
      <c r="E48" s="2"/>
      <c r="F48" s="1"/>
      <c r="G48" s="2"/>
      <c r="H48" s="1"/>
      <c r="I48" s="12"/>
    </row>
    <row r="49" spans="1:9" s="36" customFormat="1" ht="18">
      <c r="A49" s="39"/>
      <c r="B49" s="2"/>
      <c r="C49" s="6"/>
      <c r="D49" s="2"/>
      <c r="E49" s="2"/>
      <c r="F49" s="2"/>
      <c r="G49" s="1"/>
      <c r="H49" s="1"/>
      <c r="I49" s="22"/>
    </row>
    <row r="50" spans="1:9" s="36" customFormat="1" ht="18">
      <c r="A50" s="39"/>
      <c r="B50" s="2"/>
      <c r="C50" s="4"/>
      <c r="D50" s="2"/>
      <c r="E50" s="2"/>
      <c r="F50" s="1"/>
      <c r="G50" s="2"/>
      <c r="H50" s="1"/>
      <c r="I50" s="22"/>
    </row>
    <row r="51" spans="1:9" s="36" customFormat="1" ht="18">
      <c r="A51" s="39"/>
      <c r="B51" s="2"/>
      <c r="C51" s="6"/>
      <c r="D51" s="2"/>
      <c r="E51" s="2"/>
      <c r="F51" s="2"/>
      <c r="G51" s="2"/>
      <c r="H51" s="1"/>
      <c r="I51" s="15"/>
    </row>
    <row r="52" spans="1:9" s="36" customFormat="1" ht="18">
      <c r="A52" s="39"/>
      <c r="B52" s="2"/>
      <c r="C52" s="4"/>
      <c r="D52" s="2"/>
      <c r="E52" s="2"/>
      <c r="F52" s="1"/>
      <c r="G52" s="1"/>
      <c r="H52" s="1"/>
      <c r="I52" s="22"/>
    </row>
    <row r="53" spans="1:9" s="36" customFormat="1" ht="18">
      <c r="A53" s="39"/>
      <c r="B53" s="2"/>
      <c r="C53" s="6"/>
      <c r="D53" s="2"/>
      <c r="E53" s="2"/>
      <c r="F53" s="2"/>
      <c r="G53" s="2"/>
      <c r="H53" s="1"/>
      <c r="I53" s="22"/>
    </row>
    <row r="54" spans="1:9" s="36" customFormat="1" ht="18">
      <c r="A54" s="39"/>
      <c r="B54" s="2"/>
      <c r="C54" s="4"/>
      <c r="D54" s="2"/>
      <c r="E54" s="2"/>
      <c r="F54" s="2"/>
      <c r="G54" s="1"/>
      <c r="H54" s="1"/>
      <c r="I54" s="22"/>
    </row>
  </sheetData>
  <sheetProtection/>
  <dataValidations count="3">
    <dataValidation type="whole" allowBlank="1" showInputMessage="1" showErrorMessage="1" sqref="E12 E48:E49 E37:E38 E26:E27 E34 E23 E15:E16 E4:E5">
      <formula1>1</formula1>
      <formula2>3</formula2>
    </dataValidation>
    <dataValidation allowBlank="1" showInputMessage="1" showErrorMessage="1" imeMode="off" sqref="E6:F11 H49 H46 H43 H40 H52 H37 H34 H31 G6:G54 H26 B50:B54 H54 H23 H20 B39:B45 E50:F54 H17 E39:F45 B28:B33 H29 H14 H11 B17:B22 F23 E28:F33 H8 B6:B11 E17:F22 H6"/>
    <dataValidation allowBlank="1" showInputMessage="1" showErrorMessage="1" imeMode="on" sqref="C6:D11 C50:D54 C39:D45 C28:D33 C17:D22"/>
  </dataValidations>
  <printOptions/>
  <pageMargins left="0.75" right="0.75" top="1" bottom="1" header="0.512" footer="0.51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O102"/>
  <sheetViews>
    <sheetView workbookViewId="0" topLeftCell="A1">
      <selection activeCell="B11" sqref="B11:F14"/>
    </sheetView>
  </sheetViews>
  <sheetFormatPr defaultColWidth="9.00390625" defaultRowHeight="18" customHeight="1"/>
  <cols>
    <col min="1" max="1" width="7.375" style="109" customWidth="1"/>
    <col min="2" max="2" width="7.375" style="121" customWidth="1"/>
    <col min="3" max="3" width="15.625" style="109" customWidth="1"/>
    <col min="4" max="4" width="9.00390625" style="109" customWidth="1"/>
    <col min="5" max="5" width="7.375" style="109" customWidth="1"/>
    <col min="6" max="6" width="12.125" style="109" customWidth="1"/>
    <col min="7" max="7" width="3.125" style="109" customWidth="1"/>
    <col min="8" max="16384" width="9.00390625" style="109" customWidth="1"/>
  </cols>
  <sheetData>
    <row r="1" spans="1:8" s="103" customFormat="1" ht="48.75" customHeight="1">
      <c r="A1" s="326" t="s">
        <v>27</v>
      </c>
      <c r="B1" s="326"/>
      <c r="C1" s="326"/>
      <c r="D1" s="326"/>
      <c r="E1" s="326"/>
      <c r="F1" s="326"/>
      <c r="G1" s="326"/>
      <c r="H1" s="326"/>
    </row>
    <row r="2" spans="1:10" ht="29.25" customHeight="1">
      <c r="A2" s="104" t="s">
        <v>28</v>
      </c>
      <c r="B2" s="105" t="s">
        <v>29</v>
      </c>
      <c r="C2" s="106" t="s">
        <v>30</v>
      </c>
      <c r="D2" s="107" t="s">
        <v>34</v>
      </c>
      <c r="E2" s="107" t="s">
        <v>57</v>
      </c>
      <c r="F2" s="107" t="s">
        <v>41</v>
      </c>
      <c r="G2" s="107"/>
      <c r="H2" s="107" t="s">
        <v>70</v>
      </c>
      <c r="I2" s="108"/>
      <c r="J2" s="108"/>
    </row>
    <row r="3" spans="2:12" s="110" customFormat="1" ht="29.25" customHeight="1">
      <c r="B3" s="2">
        <v>2186</v>
      </c>
      <c r="C3" s="2" t="s">
        <v>314</v>
      </c>
      <c r="D3" s="1" t="s">
        <v>160</v>
      </c>
      <c r="E3" s="1">
        <v>1</v>
      </c>
      <c r="F3" s="185">
        <v>1439</v>
      </c>
      <c r="G3" s="2"/>
      <c r="H3" s="27">
        <v>1</v>
      </c>
      <c r="I3" s="112"/>
      <c r="J3" s="112"/>
      <c r="K3" s="112"/>
      <c r="L3" s="113"/>
    </row>
    <row r="4" spans="2:15" s="110" customFormat="1" ht="29.25" customHeight="1">
      <c r="B4" s="2">
        <v>2198</v>
      </c>
      <c r="C4" s="1" t="s">
        <v>319</v>
      </c>
      <c r="D4" s="2" t="s">
        <v>181</v>
      </c>
      <c r="E4" s="2">
        <v>1</v>
      </c>
      <c r="F4" s="186">
        <v>1454</v>
      </c>
      <c r="G4" s="1"/>
      <c r="H4" s="1">
        <v>2</v>
      </c>
      <c r="M4" s="111"/>
      <c r="N4" s="111"/>
      <c r="O4" s="111"/>
    </row>
    <row r="5" spans="2:15" s="110" customFormat="1" ht="29.25" customHeight="1">
      <c r="B5" s="2">
        <v>2188</v>
      </c>
      <c r="C5" s="2" t="s">
        <v>318</v>
      </c>
      <c r="D5" s="2" t="s">
        <v>160</v>
      </c>
      <c r="E5" s="2">
        <v>1</v>
      </c>
      <c r="F5" s="184">
        <v>1489</v>
      </c>
      <c r="G5" s="1"/>
      <c r="H5" s="1">
        <v>3</v>
      </c>
      <c r="M5" s="111"/>
      <c r="N5" s="111"/>
      <c r="O5" s="111"/>
    </row>
    <row r="6" spans="2:15" s="110" customFormat="1" ht="29.25" customHeight="1">
      <c r="B6" s="2">
        <v>2179</v>
      </c>
      <c r="C6" s="2" t="s">
        <v>313</v>
      </c>
      <c r="D6" s="2" t="s">
        <v>161</v>
      </c>
      <c r="E6" s="2">
        <v>1</v>
      </c>
      <c r="F6" s="184">
        <v>1496</v>
      </c>
      <c r="G6" s="1"/>
      <c r="H6" s="1">
        <v>4</v>
      </c>
      <c r="M6" s="111"/>
      <c r="N6" s="111"/>
      <c r="O6" s="111"/>
    </row>
    <row r="7" spans="2:15" s="110" customFormat="1" ht="29.25" customHeight="1">
      <c r="B7" s="2">
        <v>2537</v>
      </c>
      <c r="C7" s="2" t="s">
        <v>320</v>
      </c>
      <c r="D7" s="2" t="s">
        <v>247</v>
      </c>
      <c r="E7" s="2">
        <v>1</v>
      </c>
      <c r="F7" s="184">
        <v>1537</v>
      </c>
      <c r="G7" s="1"/>
      <c r="H7" s="1">
        <v>5</v>
      </c>
      <c r="M7" s="111"/>
      <c r="N7" s="111"/>
      <c r="O7" s="111"/>
    </row>
    <row r="8" spans="2:15" s="110" customFormat="1" ht="29.25" customHeight="1">
      <c r="B8" s="2">
        <v>2539</v>
      </c>
      <c r="C8" s="2" t="s">
        <v>321</v>
      </c>
      <c r="D8" s="2" t="s">
        <v>247</v>
      </c>
      <c r="E8" s="2">
        <v>1</v>
      </c>
      <c r="F8" s="184">
        <v>1559</v>
      </c>
      <c r="G8" s="1"/>
      <c r="H8" s="1">
        <v>6</v>
      </c>
      <c r="M8" s="111"/>
      <c r="N8" s="111"/>
      <c r="O8" s="111"/>
    </row>
    <row r="9" spans="2:12" s="110" customFormat="1" ht="29.25" customHeight="1">
      <c r="B9" s="2">
        <v>2200</v>
      </c>
      <c r="C9" s="2" t="s">
        <v>312</v>
      </c>
      <c r="D9" s="2" t="s">
        <v>244</v>
      </c>
      <c r="E9" s="2">
        <v>1</v>
      </c>
      <c r="F9" s="184">
        <v>1565</v>
      </c>
      <c r="G9" s="1"/>
      <c r="H9" s="1">
        <v>7</v>
      </c>
      <c r="I9" s="112"/>
      <c r="J9" s="112"/>
      <c r="K9" s="112"/>
      <c r="L9" s="113"/>
    </row>
    <row r="10" spans="2:12" s="110" customFormat="1" ht="29.25" customHeight="1">
      <c r="B10" s="2">
        <v>2192</v>
      </c>
      <c r="C10" s="2" t="s">
        <v>316</v>
      </c>
      <c r="D10" s="2" t="s">
        <v>241</v>
      </c>
      <c r="E10" s="2">
        <v>1</v>
      </c>
      <c r="F10" s="184">
        <v>1566</v>
      </c>
      <c r="G10" s="1"/>
      <c r="H10" s="1">
        <v>8</v>
      </c>
      <c r="I10" s="112"/>
      <c r="J10" s="112"/>
      <c r="K10" s="112"/>
      <c r="L10" s="113"/>
    </row>
    <row r="11" spans="2:12" s="110" customFormat="1" ht="29.25" customHeight="1">
      <c r="B11" s="2"/>
      <c r="C11" s="2"/>
      <c r="D11" s="2"/>
      <c r="E11" s="2"/>
      <c r="F11" s="184"/>
      <c r="G11" s="1"/>
      <c r="H11" s="1"/>
      <c r="I11" s="114"/>
      <c r="J11" s="114"/>
      <c r="K11" s="114"/>
      <c r="L11" s="115"/>
    </row>
    <row r="12" spans="2:12" s="110" customFormat="1" ht="29.25" customHeight="1">
      <c r="B12" s="2"/>
      <c r="C12" s="2"/>
      <c r="D12" s="2"/>
      <c r="E12" s="2"/>
      <c r="F12" s="184"/>
      <c r="G12" s="1"/>
      <c r="H12" s="1"/>
      <c r="I12" s="114"/>
      <c r="J12" s="114"/>
      <c r="K12" s="114"/>
      <c r="L12" s="115"/>
    </row>
    <row r="13" spans="2:12" s="110" customFormat="1" ht="29.25" customHeight="1">
      <c r="B13" s="2"/>
      <c r="C13" s="2"/>
      <c r="D13" s="2"/>
      <c r="E13" s="2"/>
      <c r="F13" s="184"/>
      <c r="G13" s="1"/>
      <c r="H13" s="1"/>
      <c r="I13" s="114"/>
      <c r="J13" s="114"/>
      <c r="K13" s="114"/>
      <c r="L13" s="115"/>
    </row>
    <row r="14" spans="2:10" ht="29.25" customHeight="1">
      <c r="B14" s="2"/>
      <c r="C14" s="2"/>
      <c r="D14" s="2"/>
      <c r="E14" s="2"/>
      <c r="F14" s="184"/>
      <c r="G14" s="1"/>
      <c r="H14" s="1"/>
      <c r="I14" s="114"/>
      <c r="J14" s="114"/>
    </row>
    <row r="15" spans="2:10" ht="18" customHeight="1">
      <c r="B15" s="114"/>
      <c r="C15" s="114"/>
      <c r="D15" s="114"/>
      <c r="E15" s="114"/>
      <c r="F15" s="114"/>
      <c r="G15" s="114"/>
      <c r="H15" s="114"/>
      <c r="I15" s="114"/>
      <c r="J15" s="114"/>
    </row>
    <row r="16" spans="2:10" ht="18" customHeight="1">
      <c r="B16" s="114"/>
      <c r="C16" s="114"/>
      <c r="D16" s="114"/>
      <c r="E16" s="114"/>
      <c r="F16" s="114"/>
      <c r="G16" s="114"/>
      <c r="H16" s="114"/>
      <c r="I16" s="114"/>
      <c r="J16" s="114"/>
    </row>
    <row r="17" spans="2:10" ht="18" customHeight="1">
      <c r="B17" s="114"/>
      <c r="C17" s="114"/>
      <c r="D17" s="114"/>
      <c r="E17" s="114"/>
      <c r="F17" s="114"/>
      <c r="G17" s="114"/>
      <c r="H17" s="114"/>
      <c r="I17" s="114"/>
      <c r="J17" s="114"/>
    </row>
    <row r="18" spans="2:10" ht="18" customHeight="1">
      <c r="B18" s="116"/>
      <c r="C18" s="116"/>
      <c r="D18" s="116"/>
      <c r="E18" s="116"/>
      <c r="F18" s="116"/>
      <c r="G18" s="116"/>
      <c r="H18" s="116"/>
      <c r="I18" s="116"/>
      <c r="J18" s="116"/>
    </row>
    <row r="19" spans="2:10" ht="18" customHeight="1">
      <c r="B19" s="116"/>
      <c r="C19" s="116"/>
      <c r="D19" s="116"/>
      <c r="E19" s="116"/>
      <c r="F19" s="116"/>
      <c r="G19" s="116"/>
      <c r="H19" s="116"/>
      <c r="I19" s="116"/>
      <c r="J19" s="116"/>
    </row>
    <row r="20" spans="2:10" ht="18" customHeight="1">
      <c r="B20" s="117"/>
      <c r="C20" s="117"/>
      <c r="D20" s="117"/>
      <c r="E20" s="117"/>
      <c r="F20" s="117"/>
      <c r="G20" s="117"/>
      <c r="H20" s="117"/>
      <c r="I20" s="117"/>
      <c r="J20" s="117"/>
    </row>
    <row r="21" spans="2:10" ht="18" customHeight="1">
      <c r="B21" s="117"/>
      <c r="C21" s="117"/>
      <c r="D21" s="117"/>
      <c r="E21" s="117"/>
      <c r="F21" s="117"/>
      <c r="G21" s="117"/>
      <c r="H21" s="117"/>
      <c r="I21" s="117"/>
      <c r="J21" s="117"/>
    </row>
    <row r="22" spans="2:10" ht="18" customHeight="1">
      <c r="B22" s="117"/>
      <c r="C22" s="117"/>
      <c r="D22" s="117"/>
      <c r="E22" s="117"/>
      <c r="F22" s="117"/>
      <c r="G22" s="117"/>
      <c r="H22" s="117"/>
      <c r="I22" s="117"/>
      <c r="J22" s="117"/>
    </row>
    <row r="23" spans="2:10" ht="18" customHeight="1">
      <c r="B23" s="114"/>
      <c r="C23" s="114"/>
      <c r="D23" s="114"/>
      <c r="E23" s="114"/>
      <c r="F23" s="114"/>
      <c r="G23" s="114"/>
      <c r="H23" s="114"/>
      <c r="I23" s="114"/>
      <c r="J23" s="114"/>
    </row>
    <row r="24" spans="2:10" ht="18" customHeight="1">
      <c r="B24" s="116"/>
      <c r="C24" s="116"/>
      <c r="D24" s="116"/>
      <c r="E24" s="116"/>
      <c r="F24" s="116"/>
      <c r="G24" s="116"/>
      <c r="H24" s="116"/>
      <c r="I24" s="116"/>
      <c r="J24" s="116"/>
    </row>
    <row r="25" spans="2:10" ht="18" customHeight="1">
      <c r="B25" s="114"/>
      <c r="C25" s="114"/>
      <c r="D25" s="114"/>
      <c r="E25" s="114"/>
      <c r="F25" s="114"/>
      <c r="G25" s="114"/>
      <c r="H25" s="114"/>
      <c r="I25" s="114"/>
      <c r="J25" s="114"/>
    </row>
    <row r="26" spans="2:10" ht="18" customHeight="1">
      <c r="B26" s="116"/>
      <c r="C26" s="116"/>
      <c r="D26" s="116"/>
      <c r="E26" s="116"/>
      <c r="F26" s="116"/>
      <c r="G26" s="116"/>
      <c r="H26" s="116"/>
      <c r="I26" s="116"/>
      <c r="J26" s="116"/>
    </row>
    <row r="27" spans="2:10" ht="18" customHeight="1">
      <c r="B27" s="117"/>
      <c r="C27" s="117"/>
      <c r="D27" s="117"/>
      <c r="E27" s="117"/>
      <c r="F27" s="117"/>
      <c r="G27" s="117"/>
      <c r="H27" s="117"/>
      <c r="I27" s="117"/>
      <c r="J27" s="117"/>
    </row>
    <row r="28" spans="2:10" ht="18" customHeight="1">
      <c r="B28" s="116"/>
      <c r="C28" s="116"/>
      <c r="D28" s="116"/>
      <c r="E28" s="116"/>
      <c r="F28" s="116"/>
      <c r="G28" s="116"/>
      <c r="H28" s="116"/>
      <c r="I28" s="116"/>
      <c r="J28" s="116"/>
    </row>
    <row r="29" spans="2:10" ht="18" customHeight="1">
      <c r="B29" s="114"/>
      <c r="C29" s="114"/>
      <c r="D29" s="114"/>
      <c r="E29" s="114"/>
      <c r="F29" s="114"/>
      <c r="G29" s="114"/>
      <c r="H29" s="114"/>
      <c r="I29" s="114"/>
      <c r="J29" s="114"/>
    </row>
    <row r="30" spans="2:10" ht="18" customHeight="1">
      <c r="B30" s="116"/>
      <c r="C30" s="116"/>
      <c r="D30" s="116"/>
      <c r="E30" s="116"/>
      <c r="F30" s="116"/>
      <c r="G30" s="116"/>
      <c r="H30" s="116"/>
      <c r="I30" s="116"/>
      <c r="J30" s="116"/>
    </row>
    <row r="31" spans="2:10" ht="18" customHeight="1">
      <c r="B31" s="116"/>
      <c r="C31" s="116"/>
      <c r="D31" s="116"/>
      <c r="E31" s="116"/>
      <c r="F31" s="116"/>
      <c r="G31" s="116"/>
      <c r="H31" s="116"/>
      <c r="I31" s="116"/>
      <c r="J31" s="116"/>
    </row>
    <row r="32" spans="2:10" ht="18" customHeight="1">
      <c r="B32" s="116"/>
      <c r="C32" s="116"/>
      <c r="D32" s="116"/>
      <c r="E32" s="116"/>
      <c r="F32" s="116"/>
      <c r="G32" s="116"/>
      <c r="H32" s="116"/>
      <c r="I32" s="116"/>
      <c r="J32" s="116"/>
    </row>
    <row r="33" spans="2:10" ht="18" customHeight="1">
      <c r="B33" s="116"/>
      <c r="C33" s="116"/>
      <c r="D33" s="116"/>
      <c r="E33" s="116"/>
      <c r="F33" s="116"/>
      <c r="G33" s="116"/>
      <c r="H33" s="116"/>
      <c r="I33" s="116"/>
      <c r="J33" s="116"/>
    </row>
    <row r="34" spans="2:10" ht="18" customHeight="1">
      <c r="B34" s="118"/>
      <c r="C34" s="117"/>
      <c r="D34" s="117"/>
      <c r="E34" s="117"/>
      <c r="F34" s="117"/>
      <c r="G34" s="117"/>
      <c r="H34" s="117"/>
      <c r="I34" s="117"/>
      <c r="J34" s="117"/>
    </row>
    <row r="35" spans="2:10" ht="18" customHeight="1">
      <c r="B35" s="116"/>
      <c r="C35" s="116"/>
      <c r="D35" s="116"/>
      <c r="E35" s="116"/>
      <c r="F35" s="116"/>
      <c r="G35" s="116"/>
      <c r="H35" s="116"/>
      <c r="I35" s="116"/>
      <c r="J35" s="116"/>
    </row>
    <row r="36" spans="2:10" ht="18" customHeight="1">
      <c r="B36" s="117"/>
      <c r="C36" s="117"/>
      <c r="D36" s="117"/>
      <c r="E36" s="117"/>
      <c r="F36" s="117"/>
      <c r="G36" s="117"/>
      <c r="H36" s="117"/>
      <c r="I36" s="117"/>
      <c r="J36" s="117"/>
    </row>
    <row r="37" spans="2:10" ht="18" customHeight="1">
      <c r="B37" s="118"/>
      <c r="C37" s="117"/>
      <c r="D37" s="117"/>
      <c r="E37" s="117"/>
      <c r="F37" s="117"/>
      <c r="G37" s="117"/>
      <c r="H37" s="117"/>
      <c r="I37" s="117"/>
      <c r="J37" s="117"/>
    </row>
    <row r="38" spans="2:10" ht="18" customHeight="1">
      <c r="B38" s="117"/>
      <c r="C38" s="117"/>
      <c r="D38" s="117"/>
      <c r="E38" s="117"/>
      <c r="F38" s="117"/>
      <c r="G38" s="117"/>
      <c r="H38" s="117"/>
      <c r="I38" s="117"/>
      <c r="J38" s="117"/>
    </row>
    <row r="39" spans="2:10" ht="18" customHeight="1">
      <c r="B39" s="116"/>
      <c r="C39" s="116"/>
      <c r="D39" s="116"/>
      <c r="E39" s="116"/>
      <c r="F39" s="116"/>
      <c r="G39" s="116"/>
      <c r="H39" s="116"/>
      <c r="I39" s="116"/>
      <c r="J39" s="116"/>
    </row>
    <row r="40" spans="2:10" ht="18" customHeight="1">
      <c r="B40" s="117"/>
      <c r="C40" s="117"/>
      <c r="D40" s="117"/>
      <c r="E40" s="117"/>
      <c r="F40" s="117"/>
      <c r="G40" s="117"/>
      <c r="H40" s="117"/>
      <c r="I40" s="117"/>
      <c r="J40" s="117"/>
    </row>
    <row r="41" spans="2:10" ht="18" customHeight="1">
      <c r="B41" s="116"/>
      <c r="C41" s="116"/>
      <c r="D41" s="116"/>
      <c r="E41" s="116"/>
      <c r="F41" s="116"/>
      <c r="G41" s="116"/>
      <c r="H41" s="116"/>
      <c r="I41" s="116"/>
      <c r="J41" s="116"/>
    </row>
    <row r="42" spans="2:10" ht="18" customHeight="1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2:10" ht="18" customHeight="1">
      <c r="B43" s="117"/>
      <c r="C43" s="117"/>
      <c r="D43" s="117"/>
      <c r="E43" s="117"/>
      <c r="F43" s="117"/>
      <c r="G43" s="117"/>
      <c r="H43" s="117"/>
      <c r="I43" s="117"/>
      <c r="J43" s="117"/>
    </row>
    <row r="44" spans="2:10" ht="18" customHeight="1">
      <c r="B44" s="117"/>
      <c r="C44" s="116"/>
      <c r="D44" s="117"/>
      <c r="E44" s="117"/>
      <c r="F44" s="117"/>
      <c r="G44" s="117"/>
      <c r="H44" s="117"/>
      <c r="I44" s="117"/>
      <c r="J44" s="117"/>
    </row>
    <row r="45" spans="2:10" ht="18" customHeight="1">
      <c r="B45" s="117"/>
      <c r="C45" s="117"/>
      <c r="D45" s="117"/>
      <c r="E45" s="117"/>
      <c r="F45" s="117"/>
      <c r="G45" s="117"/>
      <c r="H45" s="117"/>
      <c r="I45" s="117"/>
      <c r="J45" s="117"/>
    </row>
    <row r="46" spans="2:10" ht="18" customHeight="1">
      <c r="B46" s="117"/>
      <c r="C46" s="117"/>
      <c r="D46" s="117"/>
      <c r="E46" s="117"/>
      <c r="F46" s="117"/>
      <c r="G46" s="117"/>
      <c r="H46" s="117"/>
      <c r="I46" s="117"/>
      <c r="J46" s="117"/>
    </row>
    <row r="47" spans="2:10" ht="18" customHeight="1">
      <c r="B47" s="117"/>
      <c r="C47" s="117"/>
      <c r="D47" s="117"/>
      <c r="E47" s="117"/>
      <c r="F47" s="117"/>
      <c r="G47" s="117"/>
      <c r="H47" s="117"/>
      <c r="I47" s="117"/>
      <c r="J47" s="117"/>
    </row>
    <row r="48" spans="2:10" ht="18" customHeight="1">
      <c r="B48" s="117"/>
      <c r="C48" s="117"/>
      <c r="D48" s="117"/>
      <c r="E48" s="117"/>
      <c r="F48" s="117"/>
      <c r="G48" s="117"/>
      <c r="H48" s="117"/>
      <c r="I48" s="117"/>
      <c r="J48" s="117"/>
    </row>
    <row r="49" spans="2:10" ht="18" customHeight="1">
      <c r="B49" s="117"/>
      <c r="C49" s="117"/>
      <c r="D49" s="117"/>
      <c r="E49" s="117"/>
      <c r="F49" s="117"/>
      <c r="G49" s="117"/>
      <c r="H49" s="117"/>
      <c r="I49" s="117"/>
      <c r="J49" s="117"/>
    </row>
    <row r="50" spans="2:10" ht="18" customHeight="1">
      <c r="B50" s="116"/>
      <c r="C50" s="116"/>
      <c r="D50" s="116"/>
      <c r="E50" s="116"/>
      <c r="F50" s="116"/>
      <c r="G50" s="116"/>
      <c r="H50" s="116"/>
      <c r="I50" s="116"/>
      <c r="J50" s="116"/>
    </row>
    <row r="51" spans="2:10" ht="18" customHeight="1">
      <c r="B51" s="117"/>
      <c r="C51" s="117"/>
      <c r="D51" s="117"/>
      <c r="E51" s="117"/>
      <c r="F51" s="117"/>
      <c r="G51" s="117"/>
      <c r="H51" s="117"/>
      <c r="I51" s="117"/>
      <c r="J51" s="117"/>
    </row>
    <row r="52" spans="2:10" ht="18" customHeight="1">
      <c r="B52" s="117"/>
      <c r="C52" s="117"/>
      <c r="D52" s="117"/>
      <c r="E52" s="117"/>
      <c r="F52" s="117"/>
      <c r="G52" s="117"/>
      <c r="H52" s="117"/>
      <c r="I52" s="117"/>
      <c r="J52" s="117"/>
    </row>
    <row r="53" spans="2:10" ht="18" customHeight="1">
      <c r="B53" s="117"/>
      <c r="C53" s="117"/>
      <c r="D53" s="117"/>
      <c r="E53" s="117"/>
      <c r="F53" s="117"/>
      <c r="G53" s="117"/>
      <c r="H53" s="117"/>
      <c r="I53" s="117"/>
      <c r="J53" s="117"/>
    </row>
    <row r="54" spans="2:10" ht="18" customHeight="1">
      <c r="B54" s="117"/>
      <c r="C54" s="117"/>
      <c r="D54" s="117"/>
      <c r="E54" s="117"/>
      <c r="F54" s="117"/>
      <c r="G54" s="117"/>
      <c r="H54" s="117"/>
      <c r="I54" s="117"/>
      <c r="J54" s="117"/>
    </row>
    <row r="55" spans="2:10" ht="18" customHeight="1">
      <c r="B55" s="116"/>
      <c r="C55" s="116"/>
      <c r="D55" s="116"/>
      <c r="E55" s="116"/>
      <c r="F55" s="116"/>
      <c r="G55" s="116"/>
      <c r="H55" s="116"/>
      <c r="I55" s="116"/>
      <c r="J55" s="116"/>
    </row>
    <row r="56" spans="2:10" ht="18" customHeight="1">
      <c r="B56" s="116"/>
      <c r="C56" s="116"/>
      <c r="D56" s="116"/>
      <c r="E56" s="116"/>
      <c r="F56" s="116"/>
      <c r="G56" s="116"/>
      <c r="H56" s="116"/>
      <c r="I56" s="116"/>
      <c r="J56" s="116"/>
    </row>
    <row r="57" spans="2:10" ht="18" customHeight="1">
      <c r="B57" s="116"/>
      <c r="C57" s="116"/>
      <c r="D57" s="116"/>
      <c r="E57" s="116"/>
      <c r="F57" s="116"/>
      <c r="G57" s="116"/>
      <c r="H57" s="116"/>
      <c r="I57" s="116"/>
      <c r="J57" s="116"/>
    </row>
    <row r="58" spans="2:10" ht="18" customHeight="1">
      <c r="B58" s="116"/>
      <c r="C58" s="116"/>
      <c r="D58" s="116"/>
      <c r="E58" s="116"/>
      <c r="F58" s="116"/>
      <c r="G58" s="116"/>
      <c r="H58" s="116"/>
      <c r="I58" s="116"/>
      <c r="J58" s="116"/>
    </row>
    <row r="59" spans="2:10" ht="18" customHeight="1">
      <c r="B59" s="116"/>
      <c r="C59" s="116"/>
      <c r="D59" s="116"/>
      <c r="E59" s="116"/>
      <c r="F59" s="116"/>
      <c r="G59" s="116"/>
      <c r="H59" s="116"/>
      <c r="I59" s="116"/>
      <c r="J59" s="116"/>
    </row>
    <row r="60" spans="2:10" ht="18" customHeight="1">
      <c r="B60" s="116"/>
      <c r="C60" s="116"/>
      <c r="D60" s="116"/>
      <c r="E60" s="116"/>
      <c r="F60" s="116"/>
      <c r="G60" s="116"/>
      <c r="H60" s="116"/>
      <c r="I60" s="116"/>
      <c r="J60" s="116"/>
    </row>
    <row r="61" spans="2:10" ht="18" customHeight="1">
      <c r="B61" s="116"/>
      <c r="C61" s="116"/>
      <c r="D61" s="116"/>
      <c r="E61" s="116"/>
      <c r="F61" s="116"/>
      <c r="G61" s="116"/>
      <c r="H61" s="116"/>
      <c r="I61" s="116"/>
      <c r="J61" s="116"/>
    </row>
    <row r="62" spans="2:10" ht="18" customHeight="1">
      <c r="B62" s="116"/>
      <c r="C62" s="116"/>
      <c r="D62" s="116"/>
      <c r="E62" s="116"/>
      <c r="F62" s="116"/>
      <c r="G62" s="116"/>
      <c r="H62" s="116"/>
      <c r="I62" s="116"/>
      <c r="J62" s="116"/>
    </row>
    <row r="63" spans="2:10" ht="18" customHeight="1">
      <c r="B63" s="116"/>
      <c r="C63" s="116"/>
      <c r="D63" s="116"/>
      <c r="E63" s="116"/>
      <c r="F63" s="116"/>
      <c r="G63" s="116"/>
      <c r="H63" s="116"/>
      <c r="I63" s="116"/>
      <c r="J63" s="116"/>
    </row>
    <row r="64" spans="2:10" ht="18" customHeight="1">
      <c r="B64" s="116"/>
      <c r="C64" s="116"/>
      <c r="D64" s="116"/>
      <c r="E64" s="116"/>
      <c r="F64" s="116"/>
      <c r="G64" s="116"/>
      <c r="H64" s="116"/>
      <c r="I64" s="116"/>
      <c r="J64" s="116"/>
    </row>
    <row r="65" spans="2:10" ht="18" customHeight="1">
      <c r="B65" s="116"/>
      <c r="C65" s="116"/>
      <c r="D65" s="116"/>
      <c r="E65" s="116"/>
      <c r="F65" s="116"/>
      <c r="G65" s="116"/>
      <c r="H65" s="116"/>
      <c r="I65" s="116"/>
      <c r="J65" s="116"/>
    </row>
    <row r="66" spans="2:10" ht="18" customHeight="1">
      <c r="B66" s="116"/>
      <c r="C66" s="116"/>
      <c r="D66" s="116"/>
      <c r="E66" s="116"/>
      <c r="F66" s="116"/>
      <c r="G66" s="116"/>
      <c r="H66" s="116"/>
      <c r="I66" s="116"/>
      <c r="J66" s="116"/>
    </row>
    <row r="67" spans="2:10" ht="18" customHeight="1">
      <c r="B67" s="117"/>
      <c r="C67" s="117"/>
      <c r="D67" s="117"/>
      <c r="E67" s="117"/>
      <c r="F67" s="117"/>
      <c r="G67" s="117"/>
      <c r="H67" s="117"/>
      <c r="I67" s="117"/>
      <c r="J67" s="117"/>
    </row>
    <row r="68" spans="2:10" ht="18" customHeight="1">
      <c r="B68" s="117"/>
      <c r="C68" s="117"/>
      <c r="D68" s="117"/>
      <c r="E68" s="117"/>
      <c r="F68" s="117"/>
      <c r="G68" s="117"/>
      <c r="H68" s="117"/>
      <c r="I68" s="117"/>
      <c r="J68" s="117"/>
    </row>
    <row r="69" spans="2:10" ht="18" customHeight="1">
      <c r="B69" s="114"/>
      <c r="C69" s="114"/>
      <c r="D69" s="114"/>
      <c r="E69" s="114"/>
      <c r="F69" s="114"/>
      <c r="G69" s="114"/>
      <c r="H69" s="114"/>
      <c r="I69" s="114"/>
      <c r="J69" s="114"/>
    </row>
    <row r="70" spans="2:10" ht="18" customHeight="1">
      <c r="B70" s="118"/>
      <c r="C70" s="119"/>
      <c r="D70" s="117"/>
      <c r="E70" s="117"/>
      <c r="F70" s="117"/>
      <c r="G70" s="117"/>
      <c r="H70" s="117"/>
      <c r="I70" s="117"/>
      <c r="J70" s="117"/>
    </row>
    <row r="71" spans="2:10" ht="18" customHeight="1">
      <c r="B71" s="114"/>
      <c r="C71" s="114"/>
      <c r="D71" s="114"/>
      <c r="E71" s="114"/>
      <c r="F71" s="114"/>
      <c r="G71" s="114"/>
      <c r="H71" s="114"/>
      <c r="I71" s="114"/>
      <c r="J71" s="114"/>
    </row>
    <row r="72" spans="2:10" ht="18" customHeight="1">
      <c r="B72" s="116"/>
      <c r="C72" s="116"/>
      <c r="D72" s="116"/>
      <c r="E72" s="116"/>
      <c r="F72" s="116"/>
      <c r="G72" s="116"/>
      <c r="H72" s="116"/>
      <c r="I72" s="116"/>
      <c r="J72" s="116"/>
    </row>
    <row r="73" spans="2:10" ht="18" customHeight="1">
      <c r="B73" s="116"/>
      <c r="C73" s="116"/>
      <c r="D73" s="116"/>
      <c r="E73" s="116"/>
      <c r="F73" s="116"/>
      <c r="G73" s="116"/>
      <c r="H73" s="116"/>
      <c r="I73" s="116"/>
      <c r="J73" s="116"/>
    </row>
    <row r="74" spans="2:10" ht="18" customHeight="1">
      <c r="B74" s="116"/>
      <c r="C74" s="116"/>
      <c r="D74" s="116"/>
      <c r="E74" s="116"/>
      <c r="F74" s="116"/>
      <c r="G74" s="116"/>
      <c r="H74" s="116"/>
      <c r="I74" s="116"/>
      <c r="J74" s="116"/>
    </row>
    <row r="75" spans="2:10" ht="18" customHeight="1">
      <c r="B75" s="114"/>
      <c r="C75" s="114"/>
      <c r="D75" s="114"/>
      <c r="E75" s="114"/>
      <c r="F75" s="114"/>
      <c r="G75" s="114"/>
      <c r="H75" s="114"/>
      <c r="I75" s="114"/>
      <c r="J75" s="114"/>
    </row>
    <row r="76" spans="2:10" ht="18" customHeight="1">
      <c r="B76" s="117"/>
      <c r="C76" s="117"/>
      <c r="D76" s="117"/>
      <c r="E76" s="117"/>
      <c r="F76" s="117"/>
      <c r="G76" s="117"/>
      <c r="H76" s="117"/>
      <c r="I76" s="117"/>
      <c r="J76" s="117"/>
    </row>
    <row r="77" spans="2:10" ht="18" customHeight="1">
      <c r="B77" s="116"/>
      <c r="C77" s="116"/>
      <c r="D77" s="117"/>
      <c r="E77" s="117"/>
      <c r="F77" s="117"/>
      <c r="G77" s="117"/>
      <c r="H77" s="117"/>
      <c r="I77" s="117"/>
      <c r="J77" s="117"/>
    </row>
    <row r="78" spans="2:10" ht="18" customHeight="1">
      <c r="B78" s="116"/>
      <c r="C78" s="120"/>
      <c r="D78" s="117"/>
      <c r="E78" s="117"/>
      <c r="F78" s="117"/>
      <c r="G78" s="117"/>
      <c r="H78" s="117"/>
      <c r="I78" s="117"/>
      <c r="J78" s="117"/>
    </row>
    <row r="79" spans="2:10" ht="18" customHeight="1">
      <c r="B79" s="117"/>
      <c r="C79" s="117"/>
      <c r="D79" s="117"/>
      <c r="E79" s="117"/>
      <c r="F79" s="117"/>
      <c r="G79" s="117"/>
      <c r="H79" s="117"/>
      <c r="I79" s="117"/>
      <c r="J79" s="117"/>
    </row>
    <row r="80" spans="2:10" ht="18" customHeight="1">
      <c r="B80" s="116"/>
      <c r="C80" s="120"/>
      <c r="D80" s="117"/>
      <c r="E80" s="117"/>
      <c r="F80" s="117"/>
      <c r="G80" s="117"/>
      <c r="H80" s="117"/>
      <c r="I80" s="117"/>
      <c r="J80" s="117"/>
    </row>
    <row r="81" spans="2:10" ht="18" customHeight="1">
      <c r="B81" s="116"/>
      <c r="C81" s="116"/>
      <c r="D81" s="116"/>
      <c r="E81" s="116"/>
      <c r="F81" s="116"/>
      <c r="G81" s="116"/>
      <c r="H81" s="116"/>
      <c r="I81" s="116"/>
      <c r="J81" s="116"/>
    </row>
    <row r="82" spans="2:10" ht="18" customHeight="1">
      <c r="B82" s="116"/>
      <c r="C82" s="117"/>
      <c r="D82" s="117"/>
      <c r="E82" s="117"/>
      <c r="F82" s="117"/>
      <c r="G82" s="117"/>
      <c r="H82" s="117"/>
      <c r="I82" s="117"/>
      <c r="J82" s="117"/>
    </row>
    <row r="83" spans="2:10" ht="18" customHeight="1">
      <c r="B83" s="118"/>
      <c r="C83" s="119"/>
      <c r="D83" s="117"/>
      <c r="E83" s="117"/>
      <c r="F83" s="117"/>
      <c r="G83" s="117"/>
      <c r="H83" s="117"/>
      <c r="I83" s="117"/>
      <c r="J83" s="117"/>
    </row>
    <row r="84" spans="2:10" ht="18" customHeight="1">
      <c r="B84" s="117"/>
      <c r="C84" s="117"/>
      <c r="D84" s="117"/>
      <c r="E84" s="117"/>
      <c r="F84" s="117"/>
      <c r="G84" s="117"/>
      <c r="H84" s="117"/>
      <c r="I84" s="117"/>
      <c r="J84" s="117"/>
    </row>
    <row r="85" spans="2:10" ht="18" customHeight="1">
      <c r="B85" s="116"/>
      <c r="C85" s="116"/>
      <c r="D85" s="116"/>
      <c r="E85" s="116"/>
      <c r="F85" s="116"/>
      <c r="G85" s="116"/>
      <c r="H85" s="116"/>
      <c r="I85" s="116"/>
      <c r="J85" s="116"/>
    </row>
    <row r="86" spans="2:10" ht="18" customHeight="1">
      <c r="B86" s="114"/>
      <c r="C86" s="114"/>
      <c r="D86" s="114"/>
      <c r="E86" s="114"/>
      <c r="F86" s="114"/>
      <c r="G86" s="114"/>
      <c r="H86" s="114"/>
      <c r="I86" s="114"/>
      <c r="J86" s="114"/>
    </row>
    <row r="87" spans="2:10" ht="18" customHeight="1">
      <c r="B87" s="117"/>
      <c r="C87" s="117"/>
      <c r="D87" s="117"/>
      <c r="E87" s="117"/>
      <c r="F87" s="117"/>
      <c r="G87" s="117"/>
      <c r="H87" s="117"/>
      <c r="I87" s="117"/>
      <c r="J87" s="117"/>
    </row>
    <row r="88" spans="2:10" ht="18" customHeight="1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2:10" ht="18" customHeight="1">
      <c r="B89" s="117"/>
      <c r="C89" s="117"/>
      <c r="D89" s="117"/>
      <c r="E89" s="117"/>
      <c r="F89" s="117"/>
      <c r="G89" s="117"/>
      <c r="H89" s="117"/>
      <c r="I89" s="117"/>
      <c r="J89" s="117"/>
    </row>
    <row r="90" spans="2:10" ht="18" customHeight="1">
      <c r="B90" s="116"/>
      <c r="C90" s="117"/>
      <c r="D90" s="117"/>
      <c r="E90" s="117"/>
      <c r="F90" s="117"/>
      <c r="G90" s="117"/>
      <c r="H90" s="117"/>
      <c r="I90" s="117"/>
      <c r="J90" s="117"/>
    </row>
    <row r="91" spans="2:10" ht="18" customHeight="1">
      <c r="B91" s="116"/>
      <c r="C91" s="117"/>
      <c r="D91" s="117"/>
      <c r="E91" s="117"/>
      <c r="F91" s="117"/>
      <c r="G91" s="117"/>
      <c r="H91" s="117"/>
      <c r="I91" s="117"/>
      <c r="J91" s="117"/>
    </row>
    <row r="92" spans="2:10" ht="18" customHeight="1">
      <c r="B92" s="117"/>
      <c r="C92" s="117"/>
      <c r="D92" s="117"/>
      <c r="E92" s="117"/>
      <c r="F92" s="117"/>
      <c r="G92" s="117"/>
      <c r="H92" s="117"/>
      <c r="I92" s="117"/>
      <c r="J92" s="117"/>
    </row>
    <row r="93" spans="2:10" ht="18" customHeight="1">
      <c r="B93" s="116"/>
      <c r="C93" s="120"/>
      <c r="D93" s="117"/>
      <c r="E93" s="117"/>
      <c r="F93" s="117"/>
      <c r="G93" s="117"/>
      <c r="H93" s="117"/>
      <c r="I93" s="117"/>
      <c r="J93" s="117"/>
    </row>
    <row r="94" spans="2:10" ht="18" customHeight="1">
      <c r="B94" s="116"/>
      <c r="C94" s="116"/>
      <c r="D94" s="116"/>
      <c r="E94" s="116"/>
      <c r="F94" s="116"/>
      <c r="G94" s="116"/>
      <c r="H94" s="116"/>
      <c r="I94" s="116"/>
      <c r="J94" s="116"/>
    </row>
    <row r="95" spans="2:10" ht="18" customHeight="1">
      <c r="B95" s="117"/>
      <c r="C95" s="117"/>
      <c r="D95" s="117"/>
      <c r="E95" s="117"/>
      <c r="F95" s="117"/>
      <c r="G95" s="117"/>
      <c r="H95" s="117"/>
      <c r="I95" s="117"/>
      <c r="J95" s="117"/>
    </row>
    <row r="96" spans="2:10" ht="18" customHeight="1">
      <c r="B96" s="116"/>
      <c r="C96" s="116"/>
      <c r="D96" s="116"/>
      <c r="E96" s="116"/>
      <c r="F96" s="116"/>
      <c r="G96" s="116"/>
      <c r="H96" s="116"/>
      <c r="I96" s="116"/>
      <c r="J96" s="116"/>
    </row>
    <row r="97" spans="2:10" ht="18" customHeight="1">
      <c r="B97" s="117"/>
      <c r="C97" s="117"/>
      <c r="D97" s="117"/>
      <c r="E97" s="117"/>
      <c r="F97" s="117"/>
      <c r="G97" s="117"/>
      <c r="H97" s="117"/>
      <c r="I97" s="117"/>
      <c r="J97" s="117"/>
    </row>
    <row r="98" spans="2:10" ht="18" customHeight="1">
      <c r="B98" s="117"/>
      <c r="C98" s="117"/>
      <c r="D98" s="117"/>
      <c r="E98" s="117"/>
      <c r="F98" s="117"/>
      <c r="G98" s="117"/>
      <c r="H98" s="117"/>
      <c r="I98" s="117"/>
      <c r="J98" s="117"/>
    </row>
    <row r="99" spans="2:10" ht="18" customHeight="1"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2:10" ht="18" customHeight="1">
      <c r="B100" s="116"/>
      <c r="C100" s="120"/>
      <c r="D100" s="116"/>
      <c r="E100" s="116"/>
      <c r="F100" s="116"/>
      <c r="G100" s="116"/>
      <c r="H100" s="116"/>
      <c r="I100" s="116"/>
      <c r="J100" s="116"/>
    </row>
    <row r="101" spans="2:10" ht="18" customHeight="1"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2:10" ht="18" customHeight="1">
      <c r="B102" s="117"/>
      <c r="C102" s="117"/>
      <c r="D102" s="117"/>
      <c r="E102" s="117"/>
      <c r="F102" s="117"/>
      <c r="G102" s="117"/>
      <c r="H102" s="117"/>
      <c r="I102" s="117"/>
      <c r="J102" s="117"/>
    </row>
  </sheetData>
  <sheetProtection/>
  <mergeCells count="1">
    <mergeCell ref="A1:H1"/>
  </mergeCells>
  <dataValidations count="3">
    <dataValidation allowBlank="1" showInputMessage="1" showErrorMessage="1" imeMode="on" sqref="C5:D10"/>
    <dataValidation allowBlank="1" showInputMessage="1" showErrorMessage="1" imeMode="off" sqref="E5:G10 B5:B10 H5 H7 H9"/>
    <dataValidation type="whole" allowBlank="1" showInputMessage="1" showErrorMessage="1" sqref="E3:E4">
      <formula1>1</formula1>
      <formula2>3</formula2>
    </dataValidation>
  </dataValidation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I50"/>
  <sheetViews>
    <sheetView zoomScale="85" zoomScaleNormal="85" zoomScaleSheetLayoutView="85" workbookViewId="0" topLeftCell="A1">
      <selection activeCell="B4" sqref="B4:H14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110</v>
      </c>
    </row>
    <row r="2" ht="16.5">
      <c r="A2" s="60" t="s">
        <v>104</v>
      </c>
    </row>
    <row r="3" spans="1:9" s="20" customFormat="1" ht="16.5">
      <c r="A3" s="24" t="s">
        <v>38</v>
      </c>
      <c r="B3" s="25" t="s">
        <v>39</v>
      </c>
      <c r="C3" s="25" t="s">
        <v>40</v>
      </c>
      <c r="D3" s="26" t="s">
        <v>34</v>
      </c>
      <c r="E3" s="26" t="s">
        <v>35</v>
      </c>
      <c r="F3" s="26" t="s">
        <v>41</v>
      </c>
      <c r="G3" s="26"/>
      <c r="H3" s="26" t="s">
        <v>70</v>
      </c>
      <c r="I3" s="19"/>
    </row>
    <row r="4" spans="1:9" ht="19.5" customHeight="1">
      <c r="A4" s="23"/>
      <c r="B4" s="2"/>
      <c r="C4" s="4"/>
      <c r="D4" s="2"/>
      <c r="E4" s="2"/>
      <c r="F4" s="185"/>
      <c r="G4" s="2"/>
      <c r="H4" s="27"/>
      <c r="I4" s="12"/>
    </row>
    <row r="5" spans="1:9" s="36" customFormat="1" ht="19.5" customHeight="1">
      <c r="A5" s="39"/>
      <c r="B5" s="2"/>
      <c r="C5" s="3"/>
      <c r="D5" s="1"/>
      <c r="E5" s="1"/>
      <c r="F5" s="184"/>
      <c r="G5" s="2"/>
      <c r="H5" s="1"/>
      <c r="I5" s="22"/>
    </row>
    <row r="6" spans="1:9" s="36" customFormat="1" ht="19.5" customHeight="1">
      <c r="A6" s="39"/>
      <c r="B6" s="2"/>
      <c r="C6" s="6"/>
      <c r="D6" s="2"/>
      <c r="E6" s="2"/>
      <c r="F6" s="184"/>
      <c r="G6" s="2"/>
      <c r="H6" s="1"/>
      <c r="I6" s="22"/>
    </row>
    <row r="7" spans="1:9" s="36" customFormat="1" ht="19.5" customHeight="1">
      <c r="A7" s="39"/>
      <c r="B7" s="2"/>
      <c r="C7" s="4"/>
      <c r="D7" s="2"/>
      <c r="E7" s="2"/>
      <c r="F7" s="184"/>
      <c r="G7" s="2"/>
      <c r="H7" s="1"/>
      <c r="I7" s="15"/>
    </row>
    <row r="8" spans="1:9" s="36" customFormat="1" ht="19.5" customHeight="1">
      <c r="A8" s="39"/>
      <c r="B8" s="2"/>
      <c r="C8" s="4"/>
      <c r="D8" s="2"/>
      <c r="E8" s="2"/>
      <c r="F8" s="186"/>
      <c r="G8" s="1"/>
      <c r="H8" s="1"/>
      <c r="I8" s="22"/>
    </row>
    <row r="9" spans="1:9" s="36" customFormat="1" ht="19.5" customHeight="1">
      <c r="A9" s="39"/>
      <c r="B9" s="2"/>
      <c r="C9" s="4"/>
      <c r="D9" s="2"/>
      <c r="E9" s="2"/>
      <c r="F9" s="184"/>
      <c r="G9" s="2"/>
      <c r="H9" s="1"/>
      <c r="I9" s="22"/>
    </row>
    <row r="10" spans="1:9" s="36" customFormat="1" ht="19.5" customHeight="1">
      <c r="A10" s="39"/>
      <c r="B10" s="2"/>
      <c r="C10" s="4"/>
      <c r="D10" s="2"/>
      <c r="E10" s="2"/>
      <c r="F10" s="184"/>
      <c r="G10" s="2"/>
      <c r="H10" s="1"/>
      <c r="I10" s="22"/>
    </row>
    <row r="11" spans="1:9" s="36" customFormat="1" ht="19.5" customHeight="1">
      <c r="A11" s="39"/>
      <c r="B11" s="2"/>
      <c r="C11" s="4"/>
      <c r="D11" s="2"/>
      <c r="E11" s="2"/>
      <c r="F11" s="184"/>
      <c r="G11" s="2"/>
      <c r="H11" s="1"/>
      <c r="I11" s="22"/>
    </row>
    <row r="12" spans="1:9" s="36" customFormat="1" ht="19.5" customHeight="1">
      <c r="A12" s="39"/>
      <c r="B12" s="2"/>
      <c r="C12" s="4"/>
      <c r="D12" s="2"/>
      <c r="E12" s="2"/>
      <c r="F12" s="186"/>
      <c r="G12" s="1"/>
      <c r="H12" s="1"/>
      <c r="I12" s="22"/>
    </row>
    <row r="13" spans="1:8" ht="19.5" customHeight="1">
      <c r="A13" s="39"/>
      <c r="B13" s="2"/>
      <c r="C13" s="6"/>
      <c r="D13" s="2"/>
      <c r="E13" s="2"/>
      <c r="F13" s="184"/>
      <c r="G13" s="2"/>
      <c r="H13" s="1"/>
    </row>
    <row r="14" spans="1:9" s="20" customFormat="1" ht="19.5" customHeight="1">
      <c r="A14" s="39"/>
      <c r="B14" s="2"/>
      <c r="C14" s="4"/>
      <c r="D14" s="2"/>
      <c r="E14" s="2"/>
      <c r="F14" s="1"/>
      <c r="G14" s="1"/>
      <c r="H14" s="1"/>
      <c r="I14" s="19"/>
    </row>
    <row r="15" spans="1:9" ht="19.5" customHeight="1">
      <c r="A15" s="39"/>
      <c r="B15" s="2"/>
      <c r="C15" s="6"/>
      <c r="D15" s="2"/>
      <c r="E15" s="2"/>
      <c r="F15" s="2"/>
      <c r="G15" s="2"/>
      <c r="H15" s="1"/>
      <c r="I15" s="12"/>
    </row>
    <row r="16" spans="1:9" s="36" customFormat="1" ht="19.5" customHeight="1">
      <c r="A16" s="39"/>
      <c r="B16" s="2"/>
      <c r="C16" s="6"/>
      <c r="D16" s="2"/>
      <c r="E16" s="2"/>
      <c r="F16" s="2"/>
      <c r="G16" s="2"/>
      <c r="H16" s="1"/>
      <c r="I16" s="22"/>
    </row>
    <row r="17" spans="1:9" s="36" customFormat="1" ht="19.5" customHeight="1">
      <c r="A17" s="39"/>
      <c r="B17" s="2"/>
      <c r="C17" s="4"/>
      <c r="D17" s="2"/>
      <c r="E17" s="2"/>
      <c r="F17" s="1"/>
      <c r="G17" s="1"/>
      <c r="H17" s="1"/>
      <c r="I17" s="22"/>
    </row>
    <row r="18" spans="1:9" s="36" customFormat="1" ht="18">
      <c r="A18" s="39"/>
      <c r="B18" s="2"/>
      <c r="C18" s="4"/>
      <c r="D18" s="2"/>
      <c r="E18" s="2"/>
      <c r="F18" s="1"/>
      <c r="G18" s="1"/>
      <c r="H18" s="1"/>
      <c r="I18" s="15"/>
    </row>
    <row r="19" spans="1:9" s="36" customFormat="1" ht="18">
      <c r="A19" s="39"/>
      <c r="B19" s="2"/>
      <c r="C19" s="6"/>
      <c r="D19" s="2"/>
      <c r="E19" s="2"/>
      <c r="F19" s="2"/>
      <c r="G19" s="2"/>
      <c r="H19" s="1"/>
      <c r="I19" s="22"/>
    </row>
    <row r="20" spans="1:9" s="36" customFormat="1" ht="18">
      <c r="A20" s="39"/>
      <c r="B20" s="2"/>
      <c r="C20" s="4"/>
      <c r="D20" s="2"/>
      <c r="E20" s="2"/>
      <c r="F20" s="2"/>
      <c r="G20" s="2"/>
      <c r="H20" s="1"/>
      <c r="I20" s="22"/>
    </row>
    <row r="21" spans="1:9" s="36" customFormat="1" ht="18">
      <c r="A21" s="39"/>
      <c r="B21" s="2"/>
      <c r="C21" s="4"/>
      <c r="D21" s="2"/>
      <c r="E21" s="2"/>
      <c r="F21" s="1"/>
      <c r="G21" s="1"/>
      <c r="H21" s="1"/>
      <c r="I21" s="22"/>
    </row>
    <row r="22" spans="1:9" s="36" customFormat="1" ht="18">
      <c r="A22" s="39"/>
      <c r="B22" s="2"/>
      <c r="C22" s="6"/>
      <c r="D22" s="2"/>
      <c r="E22" s="2"/>
      <c r="F22" s="2"/>
      <c r="G22" s="2"/>
      <c r="H22" s="1"/>
      <c r="I22" s="22"/>
    </row>
    <row r="23" spans="1:8" s="36" customFormat="1" ht="13.5" customHeight="1">
      <c r="A23" s="39"/>
      <c r="B23" s="2"/>
      <c r="C23" s="4"/>
      <c r="D23" s="2"/>
      <c r="E23" s="2"/>
      <c r="F23" s="2"/>
      <c r="G23" s="2"/>
      <c r="H23" s="1"/>
    </row>
    <row r="24" spans="1:8" ht="16.5">
      <c r="A24" s="39"/>
      <c r="B24" s="2"/>
      <c r="C24" s="4"/>
      <c r="D24" s="2"/>
      <c r="E24" s="2"/>
      <c r="F24" s="1"/>
      <c r="G24" s="1"/>
      <c r="H24" s="1"/>
    </row>
    <row r="25" spans="1:9" s="20" customFormat="1" ht="16.5">
      <c r="A25" s="39"/>
      <c r="B25" s="2"/>
      <c r="C25" s="6"/>
      <c r="D25" s="2"/>
      <c r="E25" s="2"/>
      <c r="F25" s="2"/>
      <c r="G25" s="2"/>
      <c r="H25" s="1"/>
      <c r="I25" s="19"/>
    </row>
    <row r="26" spans="1:9" ht="18">
      <c r="A26" s="39"/>
      <c r="B26" s="2"/>
      <c r="C26" s="4"/>
      <c r="D26" s="2"/>
      <c r="E26" s="2"/>
      <c r="F26" s="2"/>
      <c r="G26" s="2"/>
      <c r="H26" s="1"/>
      <c r="I26" s="12"/>
    </row>
    <row r="27" spans="1:9" s="36" customFormat="1" ht="18">
      <c r="A27" s="39"/>
      <c r="B27" s="2"/>
      <c r="C27" s="4"/>
      <c r="D27" s="2"/>
      <c r="E27" s="2"/>
      <c r="F27" s="1"/>
      <c r="G27" s="1"/>
      <c r="H27" s="1"/>
      <c r="I27" s="22"/>
    </row>
    <row r="28" spans="1:9" s="36" customFormat="1" ht="18">
      <c r="A28" s="39"/>
      <c r="B28" s="2"/>
      <c r="C28" s="6"/>
      <c r="D28" s="2"/>
      <c r="E28" s="2"/>
      <c r="F28" s="2"/>
      <c r="G28" s="2"/>
      <c r="H28" s="1"/>
      <c r="I28" s="22"/>
    </row>
    <row r="29" spans="1:9" s="36" customFormat="1" ht="18">
      <c r="A29" s="39"/>
      <c r="B29" s="2"/>
      <c r="C29" s="4"/>
      <c r="D29" s="2"/>
      <c r="E29" s="2"/>
      <c r="F29" s="2"/>
      <c r="G29" s="2"/>
      <c r="H29" s="1"/>
      <c r="I29" s="15"/>
    </row>
    <row r="30" spans="1:9" s="36" customFormat="1" ht="18">
      <c r="A30" s="39"/>
      <c r="B30" s="2"/>
      <c r="C30" s="4"/>
      <c r="D30" s="2"/>
      <c r="E30" s="2"/>
      <c r="F30" s="1"/>
      <c r="G30" s="1"/>
      <c r="H30" s="1"/>
      <c r="I30" s="22"/>
    </row>
    <row r="31" spans="1:9" s="36" customFormat="1" ht="18">
      <c r="A31" s="39"/>
      <c r="B31" s="2"/>
      <c r="C31" s="6"/>
      <c r="D31" s="2"/>
      <c r="E31" s="2"/>
      <c r="F31" s="2"/>
      <c r="G31" s="2"/>
      <c r="H31" s="1"/>
      <c r="I31" s="22"/>
    </row>
    <row r="32" spans="1:9" s="36" customFormat="1" ht="18">
      <c r="A32" s="39"/>
      <c r="B32" s="2"/>
      <c r="C32" s="4"/>
      <c r="D32" s="2"/>
      <c r="E32" s="2"/>
      <c r="F32" s="2"/>
      <c r="G32" s="2"/>
      <c r="H32" s="1"/>
      <c r="I32" s="22"/>
    </row>
    <row r="33" spans="1:9" s="36" customFormat="1" ht="18">
      <c r="A33" s="39"/>
      <c r="B33" s="2"/>
      <c r="C33" s="4"/>
      <c r="D33" s="2"/>
      <c r="E33" s="2"/>
      <c r="F33" s="1"/>
      <c r="G33" s="1"/>
      <c r="H33" s="1"/>
      <c r="I33" s="22"/>
    </row>
    <row r="34" spans="1:9" s="36" customFormat="1" ht="18">
      <c r="A34" s="39"/>
      <c r="B34" s="2"/>
      <c r="C34" s="6"/>
      <c r="D34" s="2"/>
      <c r="E34" s="2"/>
      <c r="F34" s="2"/>
      <c r="G34" s="2"/>
      <c r="H34" s="1"/>
      <c r="I34" s="22"/>
    </row>
    <row r="35" spans="1:8" ht="16.5">
      <c r="A35" s="39"/>
      <c r="B35" s="2"/>
      <c r="C35" s="4"/>
      <c r="D35" s="2"/>
      <c r="E35" s="2"/>
      <c r="F35" s="2"/>
      <c r="G35" s="2"/>
      <c r="H35" s="1"/>
    </row>
    <row r="36" spans="1:9" s="20" customFormat="1" ht="16.5">
      <c r="A36" s="39"/>
      <c r="B36" s="2"/>
      <c r="C36" s="4"/>
      <c r="D36" s="2"/>
      <c r="E36" s="2"/>
      <c r="F36" s="1"/>
      <c r="G36" s="1"/>
      <c r="H36" s="1"/>
      <c r="I36" s="19"/>
    </row>
    <row r="37" spans="1:9" ht="18">
      <c r="A37" s="39"/>
      <c r="B37" s="2"/>
      <c r="C37" s="6"/>
      <c r="D37" s="2"/>
      <c r="E37" s="2"/>
      <c r="F37" s="2"/>
      <c r="G37" s="2"/>
      <c r="H37" s="1"/>
      <c r="I37" s="12"/>
    </row>
    <row r="38" spans="1:9" s="36" customFormat="1" ht="18">
      <c r="A38" s="39"/>
      <c r="B38" s="2"/>
      <c r="C38" s="4"/>
      <c r="D38" s="2"/>
      <c r="E38" s="2"/>
      <c r="F38" s="2"/>
      <c r="G38" s="2"/>
      <c r="H38" s="1"/>
      <c r="I38" s="22"/>
    </row>
    <row r="39" spans="1:9" s="36" customFormat="1" ht="18">
      <c r="A39" s="39"/>
      <c r="B39" s="2"/>
      <c r="C39" s="4"/>
      <c r="D39" s="2"/>
      <c r="E39" s="2"/>
      <c r="F39" s="1"/>
      <c r="G39" s="1"/>
      <c r="H39" s="1"/>
      <c r="I39" s="22"/>
    </row>
    <row r="40" spans="1:9" s="36" customFormat="1" ht="18">
      <c r="A40" s="39"/>
      <c r="B40" s="2"/>
      <c r="C40" s="6"/>
      <c r="D40" s="2"/>
      <c r="E40" s="2"/>
      <c r="F40" s="2"/>
      <c r="G40" s="2"/>
      <c r="H40" s="1"/>
      <c r="I40" s="15"/>
    </row>
    <row r="41" spans="1:9" s="36" customFormat="1" ht="18">
      <c r="A41" s="39"/>
      <c r="B41" s="2"/>
      <c r="C41" s="4"/>
      <c r="D41" s="2"/>
      <c r="E41" s="2"/>
      <c r="F41" s="2"/>
      <c r="G41" s="2"/>
      <c r="H41" s="1"/>
      <c r="I41" s="22"/>
    </row>
    <row r="42" spans="1:9" s="36" customFormat="1" ht="18">
      <c r="A42" s="39"/>
      <c r="B42" s="2"/>
      <c r="C42" s="4"/>
      <c r="D42" s="2"/>
      <c r="E42" s="2"/>
      <c r="F42" s="1"/>
      <c r="G42" s="1"/>
      <c r="H42" s="1"/>
      <c r="I42" s="22"/>
    </row>
    <row r="43" spans="1:9" s="36" customFormat="1" ht="18">
      <c r="A43" s="39"/>
      <c r="B43" s="2"/>
      <c r="C43" s="6"/>
      <c r="D43" s="2"/>
      <c r="E43" s="2"/>
      <c r="F43" s="2"/>
      <c r="G43" s="2"/>
      <c r="H43" s="1"/>
      <c r="I43" s="22"/>
    </row>
    <row r="44" spans="1:9" s="36" customFormat="1" ht="18">
      <c r="A44" s="39"/>
      <c r="B44" s="2"/>
      <c r="C44" s="4"/>
      <c r="D44" s="2"/>
      <c r="E44" s="2"/>
      <c r="F44" s="2"/>
      <c r="G44" s="2"/>
      <c r="H44" s="1"/>
      <c r="I44" s="22"/>
    </row>
    <row r="45" spans="1:9" s="36" customFormat="1" ht="18">
      <c r="A45" s="39"/>
      <c r="B45" s="2"/>
      <c r="C45" s="4"/>
      <c r="D45" s="2"/>
      <c r="E45" s="2"/>
      <c r="F45" s="1"/>
      <c r="G45" s="1"/>
      <c r="H45" s="1"/>
      <c r="I45" s="22"/>
    </row>
    <row r="46" spans="1:8" ht="16.5">
      <c r="A46" s="39"/>
      <c r="B46" s="2"/>
      <c r="C46" s="6"/>
      <c r="D46" s="2"/>
      <c r="E46" s="2"/>
      <c r="F46" s="2"/>
      <c r="G46" s="2"/>
      <c r="H46" s="1"/>
    </row>
    <row r="47" spans="1:9" s="20" customFormat="1" ht="16.5">
      <c r="A47" s="39"/>
      <c r="B47" s="2"/>
      <c r="C47" s="4"/>
      <c r="D47" s="2"/>
      <c r="E47" s="2"/>
      <c r="F47" s="2"/>
      <c r="G47" s="2"/>
      <c r="H47" s="1"/>
      <c r="I47" s="19"/>
    </row>
    <row r="48" spans="1:9" ht="18">
      <c r="A48" s="39"/>
      <c r="B48" s="2"/>
      <c r="C48" s="4"/>
      <c r="D48" s="2"/>
      <c r="E48" s="2"/>
      <c r="F48" s="1"/>
      <c r="G48" s="1"/>
      <c r="H48" s="1"/>
      <c r="I48" s="12"/>
    </row>
    <row r="49" spans="1:9" s="36" customFormat="1" ht="18">
      <c r="A49" s="39"/>
      <c r="B49" s="2"/>
      <c r="C49" s="6"/>
      <c r="D49" s="2"/>
      <c r="E49" s="2"/>
      <c r="F49" s="2"/>
      <c r="G49" s="2"/>
      <c r="H49" s="1"/>
      <c r="I49" s="22"/>
    </row>
    <row r="50" spans="1:9" s="36" customFormat="1" ht="18">
      <c r="A50" s="39"/>
      <c r="B50" s="2"/>
      <c r="C50" s="4"/>
      <c r="D50" s="2"/>
      <c r="E50" s="2"/>
      <c r="F50" s="2"/>
      <c r="G50" s="2"/>
      <c r="H50" s="1"/>
      <c r="I50" s="22"/>
    </row>
  </sheetData>
  <sheetProtection/>
  <dataValidations count="3">
    <dataValidation allowBlank="1" showInputMessage="1" showErrorMessage="1" imeMode="on" sqref="C6:D11 C50:D50 C39:D45 C28:D33 C17:D22"/>
    <dataValidation allowBlank="1" showInputMessage="1" showErrorMessage="1" imeMode="off" sqref="E6:G11 H48 H46 H44 H42 H40 H38 H36 H34 H32 H30 H28 H26 H24 H22 H20 H16:H18 H14 H12 H10 H8 B50 E50:H50 B39:B45 E39:G45 B28:B33 E28:G33 B17:B22 F23:G23 H6 B6:B11 E17:G22"/>
    <dataValidation type="whole" allowBlank="1" showInputMessage="1" showErrorMessage="1" sqref="E12 E48:E49 E37:E38 E26:E27 E34 E23 E15:E16 E4:E5">
      <formula1>1</formula1>
      <formula2>3</formula2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workbookViewId="0" topLeftCell="A1">
      <selection activeCell="F11" sqref="F11"/>
    </sheetView>
  </sheetViews>
  <sheetFormatPr defaultColWidth="7.125" defaultRowHeight="13.5"/>
  <cols>
    <col min="1" max="1" width="7.125" style="0" customWidth="1"/>
    <col min="2" max="2" width="9.125" style="0" customWidth="1"/>
    <col min="3" max="3" width="16.50390625" style="0" customWidth="1"/>
    <col min="4" max="4" width="9.125" style="0" customWidth="1"/>
    <col min="5" max="5" width="7.00390625" style="0" customWidth="1"/>
    <col min="6" max="6" width="13.875" style="23" customWidth="1"/>
    <col min="7" max="7" width="2.375" style="0" customWidth="1"/>
    <col min="8" max="8" width="10.00390625" style="0" customWidth="1"/>
  </cols>
  <sheetData>
    <row r="1" spans="1:8" ht="27.75">
      <c r="A1" s="21" t="s">
        <v>0</v>
      </c>
      <c r="F1" s="39"/>
      <c r="H1" s="36"/>
    </row>
    <row r="2" spans="1:9" s="23" customFormat="1" ht="24" customHeight="1">
      <c r="A2" s="37" t="s">
        <v>105</v>
      </c>
      <c r="B2" s="136" t="s">
        <v>31</v>
      </c>
      <c r="C2" s="136" t="s">
        <v>32</v>
      </c>
      <c r="D2" s="136" t="s">
        <v>34</v>
      </c>
      <c r="E2" s="136" t="s">
        <v>57</v>
      </c>
      <c r="F2" s="136" t="s">
        <v>41</v>
      </c>
      <c r="G2" s="136"/>
      <c r="H2" s="136" t="s">
        <v>70</v>
      </c>
      <c r="I2" s="59"/>
    </row>
    <row r="3" spans="2:9" s="39" customFormat="1" ht="24" customHeight="1">
      <c r="B3" s="39">
        <v>4193</v>
      </c>
      <c r="C3" s="39" t="s">
        <v>211</v>
      </c>
      <c r="D3" s="39" t="s">
        <v>160</v>
      </c>
      <c r="E3" s="39">
        <v>2</v>
      </c>
      <c r="F3" s="52">
        <v>1279</v>
      </c>
      <c r="G3" s="36"/>
      <c r="H3" s="185">
        <v>1</v>
      </c>
      <c r="I3" s="7"/>
    </row>
    <row r="4" spans="2:9" s="39" customFormat="1" ht="24" customHeight="1">
      <c r="B4" s="2">
        <v>4192</v>
      </c>
      <c r="C4" s="1" t="s">
        <v>215</v>
      </c>
      <c r="D4" s="2" t="s">
        <v>160</v>
      </c>
      <c r="E4" s="2">
        <v>2</v>
      </c>
      <c r="F4" s="184">
        <v>1374</v>
      </c>
      <c r="G4" s="2"/>
      <c r="H4" s="1">
        <v>2</v>
      </c>
      <c r="I4" s="7"/>
    </row>
    <row r="5" spans="2:9" s="39" customFormat="1" ht="24" customHeight="1">
      <c r="B5" s="2">
        <v>4187</v>
      </c>
      <c r="C5" s="1" t="s">
        <v>212</v>
      </c>
      <c r="D5" s="2" t="s">
        <v>161</v>
      </c>
      <c r="E5" s="2">
        <v>2</v>
      </c>
      <c r="F5" s="186">
        <v>1434</v>
      </c>
      <c r="G5" s="1"/>
      <c r="H5" s="1">
        <v>3</v>
      </c>
      <c r="I5" s="7"/>
    </row>
    <row r="6" spans="2:9" s="39" customFormat="1" ht="24" customHeight="1">
      <c r="B6" s="39">
        <v>4200</v>
      </c>
      <c r="C6" s="39" t="s">
        <v>210</v>
      </c>
      <c r="D6" s="39" t="s">
        <v>181</v>
      </c>
      <c r="E6" s="39">
        <v>2</v>
      </c>
      <c r="F6" s="39">
        <v>1439</v>
      </c>
      <c r="G6" s="36"/>
      <c r="H6" s="184">
        <v>4</v>
      </c>
      <c r="I6" s="7"/>
    </row>
    <row r="7" spans="2:9" s="39" customFormat="1" ht="24" customHeight="1">
      <c r="B7" s="2">
        <v>4204</v>
      </c>
      <c r="C7" s="1" t="s">
        <v>324</v>
      </c>
      <c r="D7" s="2" t="s">
        <v>244</v>
      </c>
      <c r="E7" s="2">
        <v>2</v>
      </c>
      <c r="F7" s="184">
        <v>1482</v>
      </c>
      <c r="G7" s="2"/>
      <c r="H7" s="1">
        <v>5</v>
      </c>
      <c r="I7" s="59"/>
    </row>
    <row r="8" spans="2:9" s="39" customFormat="1" ht="24" customHeight="1">
      <c r="B8" s="2">
        <v>4199</v>
      </c>
      <c r="C8" s="1" t="s">
        <v>216</v>
      </c>
      <c r="D8" s="2" t="s">
        <v>181</v>
      </c>
      <c r="E8" s="2">
        <v>2</v>
      </c>
      <c r="F8" s="184">
        <v>1500</v>
      </c>
      <c r="G8" s="2"/>
      <c r="H8" s="1">
        <v>6</v>
      </c>
      <c r="I8" s="7"/>
    </row>
    <row r="9" spans="2:9" s="39" customFormat="1" ht="24" customHeight="1">
      <c r="B9" s="2">
        <v>4185</v>
      </c>
      <c r="C9" s="2" t="s">
        <v>214</v>
      </c>
      <c r="D9" s="1" t="s">
        <v>161</v>
      </c>
      <c r="E9" s="1">
        <v>2</v>
      </c>
      <c r="F9" s="184">
        <v>1509</v>
      </c>
      <c r="G9" s="2"/>
      <c r="H9" s="1">
        <v>7</v>
      </c>
      <c r="I9" s="7"/>
    </row>
    <row r="10" spans="2:9" s="39" customFormat="1" ht="24" customHeight="1">
      <c r="B10" s="2">
        <v>4197</v>
      </c>
      <c r="C10" s="2" t="s">
        <v>213</v>
      </c>
      <c r="D10" s="2" t="s">
        <v>241</v>
      </c>
      <c r="E10" s="2">
        <v>2</v>
      </c>
      <c r="F10" s="184">
        <v>1697</v>
      </c>
      <c r="G10" s="2"/>
      <c r="H10" s="1">
        <v>8</v>
      </c>
      <c r="I10" s="71"/>
    </row>
    <row r="11" spans="2:9" s="36" customFormat="1" ht="24" customHeight="1">
      <c r="B11" s="2">
        <v>4190</v>
      </c>
      <c r="C11" s="1" t="s">
        <v>322</v>
      </c>
      <c r="D11" s="2" t="s">
        <v>253</v>
      </c>
      <c r="E11" s="2">
        <v>2</v>
      </c>
      <c r="F11" s="184"/>
      <c r="G11" s="2"/>
      <c r="H11" s="1"/>
      <c r="I11" s="7"/>
    </row>
    <row r="12" spans="2:9" s="36" customFormat="1" ht="24" customHeight="1">
      <c r="B12" s="2">
        <v>4202</v>
      </c>
      <c r="C12" s="1" t="s">
        <v>323</v>
      </c>
      <c r="D12" s="2" t="s">
        <v>244</v>
      </c>
      <c r="E12" s="2">
        <v>2</v>
      </c>
      <c r="F12" s="186"/>
      <c r="G12" s="1"/>
      <c r="H12" s="1"/>
      <c r="I12" s="7"/>
    </row>
    <row r="13" spans="2:8" s="36" customFormat="1" ht="24" customHeight="1">
      <c r="B13" s="39"/>
      <c r="C13" s="39"/>
      <c r="D13" s="39"/>
      <c r="E13" s="39"/>
      <c r="F13" s="39"/>
      <c r="H13" s="184"/>
    </row>
    <row r="14" spans="2:6" s="36" customFormat="1" ht="24" customHeight="1">
      <c r="B14" s="39"/>
      <c r="C14" s="39"/>
      <c r="D14" s="39"/>
      <c r="E14" s="39"/>
      <c r="F14" s="39"/>
    </row>
    <row r="15" spans="2:6" s="36" customFormat="1" ht="24" customHeight="1">
      <c r="B15" s="39"/>
      <c r="C15" s="39"/>
      <c r="D15" s="39"/>
      <c r="E15" s="39"/>
      <c r="F15" s="39"/>
    </row>
    <row r="16" s="36" customFormat="1" ht="16.5">
      <c r="F16" s="39"/>
    </row>
    <row r="17" s="36" customFormat="1" ht="16.5">
      <c r="F17" s="39"/>
    </row>
  </sheetData>
  <sheetProtection/>
  <dataValidations count="3">
    <dataValidation type="whole" allowBlank="1" showInputMessage="1" showErrorMessage="1" sqref="E3:E4">
      <formula1>1</formula1>
      <formula2>3</formula2>
    </dataValidation>
    <dataValidation allowBlank="1" showInputMessage="1" showErrorMessage="1" imeMode="off" sqref="E5:G10 H9 H7 B5:B10 H5"/>
    <dataValidation allowBlank="1" showInputMessage="1" showErrorMessage="1" imeMode="on" sqref="C5:D10"/>
  </dataValidations>
  <printOptions horizontalCentered="1"/>
  <pageMargins left="0.7874015748031497" right="0.7874015748031497" top="1.26" bottom="0.15748031496062992" header="0.5118110236220472" footer="0.5118110236220472"/>
  <pageSetup horizontalDpi="600" verticalDpi="600" orientation="portrait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I63"/>
  <sheetViews>
    <sheetView zoomScaleSheetLayoutView="100" workbookViewId="0" topLeftCell="A1">
      <selection activeCell="B4" sqref="B4:H12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111</v>
      </c>
    </row>
    <row r="2" ht="16.5">
      <c r="A2" s="60" t="s">
        <v>104</v>
      </c>
    </row>
    <row r="3" spans="1:9" s="20" customFormat="1" ht="16.5">
      <c r="A3" s="24" t="s">
        <v>38</v>
      </c>
      <c r="B3" s="25" t="s">
        <v>39</v>
      </c>
      <c r="C3" s="25" t="s">
        <v>40</v>
      </c>
      <c r="D3" s="26" t="s">
        <v>34</v>
      </c>
      <c r="E3" s="26" t="s">
        <v>35</v>
      </c>
      <c r="F3" s="26" t="s">
        <v>41</v>
      </c>
      <c r="G3" s="26"/>
      <c r="H3" s="26" t="s">
        <v>70</v>
      </c>
      <c r="I3" s="19"/>
    </row>
    <row r="4" spans="1:9" ht="19.5" customHeight="1">
      <c r="A4" s="23"/>
      <c r="B4" s="2"/>
      <c r="C4" s="4"/>
      <c r="D4" s="2"/>
      <c r="E4" s="2"/>
      <c r="F4" s="187"/>
      <c r="G4" s="1"/>
      <c r="H4" s="27"/>
      <c r="I4" s="12"/>
    </row>
    <row r="5" spans="1:9" s="36" customFormat="1" ht="19.5" customHeight="1">
      <c r="A5" s="39"/>
      <c r="B5" s="2"/>
      <c r="C5" s="4"/>
      <c r="D5" s="2"/>
      <c r="E5" s="2"/>
      <c r="F5" s="186"/>
      <c r="G5" s="1"/>
      <c r="H5" s="1"/>
      <c r="I5" s="22"/>
    </row>
    <row r="6" spans="1:9" s="36" customFormat="1" ht="19.5" customHeight="1">
      <c r="A6" s="39"/>
      <c r="B6" s="2"/>
      <c r="C6" s="4"/>
      <c r="D6" s="2"/>
      <c r="E6" s="2"/>
      <c r="F6" s="184"/>
      <c r="G6" s="2"/>
      <c r="H6" s="1"/>
      <c r="I6" s="22"/>
    </row>
    <row r="7" spans="1:9" s="36" customFormat="1" ht="19.5" customHeight="1">
      <c r="A7" s="39"/>
      <c r="B7" s="2"/>
      <c r="C7" s="4"/>
      <c r="D7" s="2"/>
      <c r="E7" s="2"/>
      <c r="F7" s="186"/>
      <c r="G7" s="1"/>
      <c r="H7" s="1"/>
      <c r="I7" s="15"/>
    </row>
    <row r="8" spans="1:9" s="36" customFormat="1" ht="19.5" customHeight="1">
      <c r="A8" s="39"/>
      <c r="B8" s="2"/>
      <c r="C8" s="4"/>
      <c r="D8" s="2"/>
      <c r="E8" s="2"/>
      <c r="F8" s="186"/>
      <c r="G8" s="1"/>
      <c r="H8" s="1"/>
      <c r="I8" s="22"/>
    </row>
    <row r="9" spans="1:9" s="36" customFormat="1" ht="19.5" customHeight="1">
      <c r="A9" s="39"/>
      <c r="B9" s="2"/>
      <c r="C9" s="4"/>
      <c r="D9" s="2"/>
      <c r="E9" s="2"/>
      <c r="F9" s="184"/>
      <c r="G9" s="2"/>
      <c r="H9" s="1"/>
      <c r="I9" s="22"/>
    </row>
    <row r="10" spans="1:9" s="36" customFormat="1" ht="19.5" customHeight="1">
      <c r="A10" s="39"/>
      <c r="B10" s="2"/>
      <c r="C10" s="4"/>
      <c r="D10" s="2"/>
      <c r="E10" s="2"/>
      <c r="F10" s="184"/>
      <c r="G10" s="2"/>
      <c r="H10" s="1"/>
      <c r="I10" s="22"/>
    </row>
    <row r="11" spans="1:9" s="36" customFormat="1" ht="19.5" customHeight="1">
      <c r="A11" s="39"/>
      <c r="B11" s="2"/>
      <c r="C11" s="4"/>
      <c r="D11" s="2"/>
      <c r="E11" s="2"/>
      <c r="F11" s="186"/>
      <c r="G11" s="1"/>
      <c r="H11" s="1"/>
      <c r="I11" s="22"/>
    </row>
    <row r="12" spans="1:9" s="36" customFormat="1" ht="19.5" customHeight="1">
      <c r="A12" s="39"/>
      <c r="B12" s="2"/>
      <c r="C12" s="4"/>
      <c r="D12" s="2"/>
      <c r="E12" s="2"/>
      <c r="F12" s="2"/>
      <c r="G12" s="2"/>
      <c r="H12" s="1"/>
      <c r="I12" s="22"/>
    </row>
    <row r="13" spans="1:8" ht="16.5">
      <c r="A13" s="73"/>
      <c r="B13" s="2"/>
      <c r="C13" s="4"/>
      <c r="D13" s="2"/>
      <c r="E13" s="2"/>
      <c r="F13" s="2"/>
      <c r="G13" s="2"/>
      <c r="H13" s="1"/>
    </row>
    <row r="14" spans="1:9" s="20" customFormat="1" ht="16.5">
      <c r="A14" s="19"/>
      <c r="B14" s="2"/>
      <c r="C14" s="3"/>
      <c r="D14" s="1"/>
      <c r="E14" s="1"/>
      <c r="F14" s="2"/>
      <c r="G14" s="2"/>
      <c r="H14" s="1"/>
      <c r="I14" s="19"/>
    </row>
    <row r="15" spans="1:9" ht="18">
      <c r="A15" s="39"/>
      <c r="B15" s="2"/>
      <c r="C15" s="4"/>
      <c r="D15" s="2"/>
      <c r="E15" s="2"/>
      <c r="F15" s="2"/>
      <c r="G15" s="2"/>
      <c r="H15" s="1"/>
      <c r="I15" s="12"/>
    </row>
    <row r="16" spans="1:9" s="36" customFormat="1" ht="18">
      <c r="A16" s="39"/>
      <c r="B16" s="2"/>
      <c r="C16" s="4"/>
      <c r="D16" s="2"/>
      <c r="E16" s="2"/>
      <c r="F16" s="1"/>
      <c r="G16" s="1"/>
      <c r="H16" s="1"/>
      <c r="I16" s="22"/>
    </row>
    <row r="17" spans="1:9" s="36" customFormat="1" ht="18">
      <c r="A17" s="39"/>
      <c r="B17" s="2"/>
      <c r="C17" s="4"/>
      <c r="D17" s="2"/>
      <c r="E17" s="2"/>
      <c r="F17" s="2"/>
      <c r="G17" s="2"/>
      <c r="H17" s="1"/>
      <c r="I17" s="22"/>
    </row>
    <row r="18" spans="1:9" s="36" customFormat="1" ht="18">
      <c r="A18" s="39"/>
      <c r="B18" s="2"/>
      <c r="C18" s="4"/>
      <c r="D18" s="2"/>
      <c r="E18" s="2"/>
      <c r="F18" s="1"/>
      <c r="G18" s="1"/>
      <c r="H18" s="1"/>
      <c r="I18" s="15"/>
    </row>
    <row r="19" spans="1:9" s="36" customFormat="1" ht="18">
      <c r="A19" s="39"/>
      <c r="B19" s="2"/>
      <c r="C19" s="4"/>
      <c r="D19" s="2"/>
      <c r="E19" s="2"/>
      <c r="F19" s="2"/>
      <c r="G19" s="2"/>
      <c r="H19" s="1"/>
      <c r="I19" s="22"/>
    </row>
    <row r="20" spans="1:9" s="36" customFormat="1" ht="18">
      <c r="A20" s="39"/>
      <c r="B20" s="2"/>
      <c r="C20" s="4"/>
      <c r="D20" s="2"/>
      <c r="E20" s="2"/>
      <c r="F20" s="1"/>
      <c r="G20" s="1"/>
      <c r="H20" s="1"/>
      <c r="I20" s="22"/>
    </row>
    <row r="21" spans="1:9" s="36" customFormat="1" ht="18">
      <c r="A21" s="39"/>
      <c r="B21" s="2"/>
      <c r="C21" s="4"/>
      <c r="D21" s="2"/>
      <c r="E21" s="2"/>
      <c r="F21" s="2"/>
      <c r="G21" s="2"/>
      <c r="H21" s="1"/>
      <c r="I21" s="22"/>
    </row>
    <row r="22" spans="1:9" s="36" customFormat="1" ht="18">
      <c r="A22" s="39"/>
      <c r="B22" s="2"/>
      <c r="C22" s="4"/>
      <c r="D22" s="2"/>
      <c r="E22" s="2"/>
      <c r="F22" s="1"/>
      <c r="G22" s="1"/>
      <c r="H22" s="1"/>
      <c r="I22" s="22"/>
    </row>
    <row r="23" spans="1:8" s="36" customFormat="1" ht="13.5" customHeight="1">
      <c r="A23" s="72"/>
      <c r="B23" s="2"/>
      <c r="C23" s="4"/>
      <c r="D23" s="2"/>
      <c r="E23" s="2"/>
      <c r="F23" s="2"/>
      <c r="G23" s="2"/>
      <c r="H23" s="1"/>
    </row>
    <row r="24" spans="1:8" ht="16.5">
      <c r="A24" s="73"/>
      <c r="B24" s="2"/>
      <c r="C24" s="4"/>
      <c r="D24" s="2"/>
      <c r="E24" s="2"/>
      <c r="F24" s="1"/>
      <c r="G24" s="1"/>
      <c r="H24" s="1"/>
    </row>
    <row r="25" spans="1:9" s="20" customFormat="1" ht="16.5">
      <c r="A25" s="19"/>
      <c r="B25" s="2"/>
      <c r="C25" s="4"/>
      <c r="D25" s="2"/>
      <c r="E25" s="2"/>
      <c r="F25" s="2"/>
      <c r="G25" s="2"/>
      <c r="H25" s="1"/>
      <c r="I25" s="19"/>
    </row>
    <row r="26" spans="1:9" ht="18">
      <c r="A26" s="39"/>
      <c r="B26" s="2"/>
      <c r="C26" s="4"/>
      <c r="D26" s="2"/>
      <c r="E26" s="2"/>
      <c r="F26" s="1"/>
      <c r="G26" s="1"/>
      <c r="H26" s="1"/>
      <c r="I26" s="12"/>
    </row>
    <row r="27" spans="1:9" s="36" customFormat="1" ht="18">
      <c r="A27" s="39"/>
      <c r="B27" s="2"/>
      <c r="C27" s="4"/>
      <c r="D27" s="2"/>
      <c r="E27" s="2"/>
      <c r="F27" s="2"/>
      <c r="G27" s="2"/>
      <c r="H27" s="1"/>
      <c r="I27" s="22"/>
    </row>
    <row r="28" spans="1:9" s="36" customFormat="1" ht="18">
      <c r="A28" s="39"/>
      <c r="B28" s="2"/>
      <c r="C28" s="4"/>
      <c r="D28" s="2"/>
      <c r="E28" s="2"/>
      <c r="F28" s="1"/>
      <c r="G28" s="1"/>
      <c r="H28" s="1"/>
      <c r="I28" s="22"/>
    </row>
    <row r="29" spans="1:9" s="36" customFormat="1" ht="18">
      <c r="A29" s="39"/>
      <c r="B29" s="2"/>
      <c r="C29" s="4"/>
      <c r="D29" s="2"/>
      <c r="E29" s="2"/>
      <c r="F29" s="2"/>
      <c r="G29" s="2"/>
      <c r="H29" s="1"/>
      <c r="I29" s="15"/>
    </row>
    <row r="30" spans="1:9" s="36" customFormat="1" ht="18">
      <c r="A30" s="39"/>
      <c r="B30" s="2"/>
      <c r="C30" s="4"/>
      <c r="D30" s="2"/>
      <c r="E30" s="2"/>
      <c r="F30" s="1"/>
      <c r="G30" s="1"/>
      <c r="H30" s="1"/>
      <c r="I30" s="22"/>
    </row>
    <row r="31" spans="1:9" s="36" customFormat="1" ht="18">
      <c r="A31" s="39"/>
      <c r="B31" s="2"/>
      <c r="C31" s="4"/>
      <c r="D31" s="2"/>
      <c r="E31" s="2"/>
      <c r="F31" s="2"/>
      <c r="G31" s="2"/>
      <c r="H31" s="1"/>
      <c r="I31" s="22"/>
    </row>
    <row r="32" spans="1:9" s="36" customFormat="1" ht="18">
      <c r="A32" s="39"/>
      <c r="B32" s="2"/>
      <c r="C32" s="4"/>
      <c r="D32" s="2"/>
      <c r="E32" s="2"/>
      <c r="F32" s="1"/>
      <c r="G32" s="1"/>
      <c r="H32" s="1"/>
      <c r="I32" s="22"/>
    </row>
    <row r="33" spans="1:9" s="36" customFormat="1" ht="18">
      <c r="A33" s="39"/>
      <c r="B33" s="2"/>
      <c r="C33" s="4"/>
      <c r="D33" s="2"/>
      <c r="E33" s="2"/>
      <c r="F33" s="2"/>
      <c r="G33" s="2"/>
      <c r="H33" s="1"/>
      <c r="I33" s="22"/>
    </row>
    <row r="34" spans="1:9" s="36" customFormat="1" ht="18">
      <c r="A34" s="39"/>
      <c r="B34" s="2"/>
      <c r="C34" s="4"/>
      <c r="D34" s="2"/>
      <c r="E34" s="2"/>
      <c r="F34" s="1"/>
      <c r="G34" s="1"/>
      <c r="H34" s="1"/>
      <c r="I34" s="22"/>
    </row>
    <row r="35" spans="1:8" ht="16.5">
      <c r="A35" s="73"/>
      <c r="B35" s="2"/>
      <c r="C35" s="4"/>
      <c r="D35" s="2"/>
      <c r="E35" s="2"/>
      <c r="F35" s="2"/>
      <c r="G35" s="2"/>
      <c r="H35" s="1"/>
    </row>
    <row r="36" spans="1:9" s="20" customFormat="1" ht="16.5">
      <c r="A36" s="19"/>
      <c r="B36" s="2"/>
      <c r="C36" s="4"/>
      <c r="D36" s="2"/>
      <c r="E36" s="2"/>
      <c r="F36" s="1"/>
      <c r="G36" s="1"/>
      <c r="H36" s="1"/>
      <c r="I36" s="19"/>
    </row>
    <row r="37" spans="1:9" ht="18">
      <c r="A37" s="39"/>
      <c r="B37" s="2"/>
      <c r="C37" s="4"/>
      <c r="D37" s="2"/>
      <c r="E37" s="2"/>
      <c r="F37" s="2"/>
      <c r="G37" s="2"/>
      <c r="H37" s="1"/>
      <c r="I37" s="12"/>
    </row>
    <row r="38" spans="1:9" s="36" customFormat="1" ht="18">
      <c r="A38" s="39"/>
      <c r="B38" s="2"/>
      <c r="C38" s="4"/>
      <c r="D38" s="2"/>
      <c r="E38" s="2"/>
      <c r="F38" s="1"/>
      <c r="G38" s="1"/>
      <c r="H38" s="1"/>
      <c r="I38" s="22"/>
    </row>
    <row r="39" spans="1:9" s="36" customFormat="1" ht="18">
      <c r="A39" s="39"/>
      <c r="B39" s="2"/>
      <c r="C39" s="4"/>
      <c r="D39" s="2"/>
      <c r="E39" s="2"/>
      <c r="F39" s="2"/>
      <c r="G39" s="2"/>
      <c r="H39" s="1"/>
      <c r="I39" s="22"/>
    </row>
    <row r="40" spans="1:9" s="36" customFormat="1" ht="18">
      <c r="A40" s="39"/>
      <c r="B40" s="2"/>
      <c r="C40" s="4"/>
      <c r="D40" s="2"/>
      <c r="E40" s="2"/>
      <c r="F40" s="1"/>
      <c r="G40" s="1"/>
      <c r="H40" s="1"/>
      <c r="I40" s="15"/>
    </row>
    <row r="41" spans="1:9" s="36" customFormat="1" ht="18">
      <c r="A41" s="39"/>
      <c r="B41" s="2"/>
      <c r="C41" s="4"/>
      <c r="D41" s="2"/>
      <c r="E41" s="2"/>
      <c r="F41" s="2"/>
      <c r="G41" s="2"/>
      <c r="H41" s="1"/>
      <c r="I41" s="22"/>
    </row>
    <row r="42" spans="1:9" s="36" customFormat="1" ht="18">
      <c r="A42" s="39"/>
      <c r="B42" s="2"/>
      <c r="C42" s="4"/>
      <c r="D42" s="2"/>
      <c r="E42" s="2"/>
      <c r="F42" s="1"/>
      <c r="G42" s="1"/>
      <c r="H42" s="1"/>
      <c r="I42" s="22"/>
    </row>
    <row r="43" spans="1:9" s="36" customFormat="1" ht="18">
      <c r="A43" s="39"/>
      <c r="B43" s="2"/>
      <c r="C43" s="4"/>
      <c r="D43" s="2"/>
      <c r="E43" s="2"/>
      <c r="F43" s="2"/>
      <c r="G43" s="2"/>
      <c r="H43" s="1"/>
      <c r="I43" s="22"/>
    </row>
    <row r="44" spans="1:9" s="36" customFormat="1" ht="18">
      <c r="A44" s="39"/>
      <c r="B44" s="2"/>
      <c r="C44" s="4"/>
      <c r="D44" s="2"/>
      <c r="E44" s="2"/>
      <c r="F44" s="1"/>
      <c r="G44" s="1"/>
      <c r="H44" s="1"/>
      <c r="I44" s="22"/>
    </row>
    <row r="45" spans="1:9" s="36" customFormat="1" ht="18">
      <c r="A45" s="39"/>
      <c r="B45" s="2"/>
      <c r="C45" s="4"/>
      <c r="D45" s="2"/>
      <c r="E45" s="2"/>
      <c r="F45" s="2"/>
      <c r="G45" s="2"/>
      <c r="H45" s="1"/>
      <c r="I45" s="22"/>
    </row>
    <row r="46" spans="1:8" ht="16.5">
      <c r="A46" s="73"/>
      <c r="B46" s="2"/>
      <c r="C46" s="4"/>
      <c r="D46" s="2"/>
      <c r="E46" s="2"/>
      <c r="F46" s="1"/>
      <c r="G46" s="1"/>
      <c r="H46" s="1"/>
    </row>
    <row r="47" ht="16.5">
      <c r="A47" s="39"/>
    </row>
    <row r="48" ht="16.5">
      <c r="A48" s="39"/>
    </row>
    <row r="49" ht="16.5">
      <c r="A49" s="39"/>
    </row>
    <row r="50" ht="16.5">
      <c r="A50" s="39"/>
    </row>
    <row r="51" ht="16.5">
      <c r="A51" s="39"/>
    </row>
    <row r="52" ht="16.5">
      <c r="A52" s="39"/>
    </row>
    <row r="53" ht="16.5">
      <c r="A53" s="39"/>
    </row>
    <row r="54" ht="16.5">
      <c r="A54" s="39"/>
    </row>
    <row r="55" ht="16.5">
      <c r="A55" s="39"/>
    </row>
    <row r="56" ht="16.5">
      <c r="A56" s="39"/>
    </row>
    <row r="57" ht="16.5">
      <c r="A57" s="39"/>
    </row>
    <row r="58" ht="16.5">
      <c r="A58" s="39"/>
    </row>
    <row r="59" ht="16.5">
      <c r="A59" s="39"/>
    </row>
    <row r="60" ht="16.5">
      <c r="A60" s="39"/>
    </row>
    <row r="61" ht="16.5">
      <c r="A61" s="39"/>
    </row>
    <row r="62" ht="16.5">
      <c r="A62" s="39"/>
    </row>
    <row r="63" ht="16.5">
      <c r="A63" s="39"/>
    </row>
  </sheetData>
  <sheetProtection/>
  <dataValidations count="3">
    <dataValidation type="whole" allowBlank="1" showInputMessage="1" showErrorMessage="1" sqref="E12 E37:E38 E26:E27 E34 E23 E15:E16 E4:E5">
      <formula1>1</formula1>
      <formula2>3</formula2>
    </dataValidation>
    <dataValidation allowBlank="1" showInputMessage="1" showErrorMessage="1" imeMode="off" sqref="E6:G11 H36 H32 H44 H28 H38 H34 H46 H30 H40 H24 H42 H26 F23:G23 B39:B45 H20 H16 E39:G45 H12 B28:B33 H22 H18 E28:G33 H14 B17:B22 E17:G22 H8 B6:B11 H10 H6"/>
    <dataValidation allowBlank="1" showInputMessage="1" showErrorMessage="1" imeMode="on" sqref="C6:D11 C39:D45 C28:D33 C17:D22"/>
  </dataValidations>
  <printOptions/>
  <pageMargins left="0.75" right="0.75" top="1" bottom="1" header="0.512" footer="0.512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workbookViewId="0" topLeftCell="A1">
      <selection activeCell="B11" sqref="B11:H13"/>
    </sheetView>
  </sheetViews>
  <sheetFormatPr defaultColWidth="7.125" defaultRowHeight="13.5"/>
  <cols>
    <col min="1" max="1" width="7.125" style="0" customWidth="1"/>
    <col min="2" max="2" width="9.00390625" style="0" customWidth="1"/>
    <col min="3" max="3" width="15.50390625" style="0" customWidth="1"/>
    <col min="4" max="4" width="10.875" style="0" customWidth="1"/>
    <col min="5" max="5" width="8.375" style="0" customWidth="1"/>
    <col min="6" max="6" width="13.125" style="0" customWidth="1"/>
    <col min="7" max="7" width="2.375" style="0" customWidth="1"/>
    <col min="8" max="8" width="9.875" style="0" customWidth="1"/>
  </cols>
  <sheetData>
    <row r="1" spans="1:8" ht="34.5">
      <c r="A1" s="122" t="s">
        <v>33</v>
      </c>
      <c r="B1" s="123"/>
      <c r="C1" s="123"/>
      <c r="D1" s="123"/>
      <c r="E1" s="125"/>
      <c r="F1" s="125"/>
      <c r="G1" s="123"/>
      <c r="H1" s="137"/>
    </row>
    <row r="2" spans="1:9" ht="24" customHeight="1">
      <c r="A2" s="37" t="s">
        <v>105</v>
      </c>
      <c r="B2" s="136" t="s">
        <v>31</v>
      </c>
      <c r="C2" s="136" t="s">
        <v>32</v>
      </c>
      <c r="D2" s="136" t="s">
        <v>34</v>
      </c>
      <c r="E2" s="136" t="s">
        <v>57</v>
      </c>
      <c r="F2" s="136" t="s">
        <v>41</v>
      </c>
      <c r="G2" s="136"/>
      <c r="H2" s="136" t="s">
        <v>70</v>
      </c>
      <c r="I2" s="11"/>
    </row>
    <row r="3" spans="1:9" s="36" customFormat="1" ht="24" customHeight="1">
      <c r="A3" s="39"/>
      <c r="B3" s="18">
        <v>6172</v>
      </c>
      <c r="C3" s="18" t="s">
        <v>176</v>
      </c>
      <c r="D3" s="43" t="s">
        <v>253</v>
      </c>
      <c r="E3" s="43">
        <v>3</v>
      </c>
      <c r="F3" s="185">
        <v>1353</v>
      </c>
      <c r="G3" s="43"/>
      <c r="H3" s="208">
        <v>1</v>
      </c>
      <c r="I3" s="15"/>
    </row>
    <row r="4" spans="1:9" s="36" customFormat="1" ht="24" customHeight="1">
      <c r="A4" s="39"/>
      <c r="B4" s="2">
        <v>6542</v>
      </c>
      <c r="C4" s="1" t="s">
        <v>327</v>
      </c>
      <c r="D4" s="2" t="s">
        <v>247</v>
      </c>
      <c r="E4" s="2">
        <v>3</v>
      </c>
      <c r="F4" s="186">
        <v>1367</v>
      </c>
      <c r="G4" s="1"/>
      <c r="H4" s="1">
        <v>2</v>
      </c>
      <c r="I4" s="15"/>
    </row>
    <row r="5" spans="1:9" s="36" customFormat="1" ht="24" customHeight="1">
      <c r="A5" s="39"/>
      <c r="B5" s="2">
        <v>6168</v>
      </c>
      <c r="C5" s="1" t="s">
        <v>172</v>
      </c>
      <c r="D5" s="2" t="s">
        <v>161</v>
      </c>
      <c r="E5" s="2">
        <v>3</v>
      </c>
      <c r="F5" s="184">
        <v>1389</v>
      </c>
      <c r="G5" s="2"/>
      <c r="H5" s="1">
        <v>3</v>
      </c>
      <c r="I5" s="15"/>
    </row>
    <row r="6" spans="1:9" s="36" customFormat="1" ht="24" customHeight="1">
      <c r="A6" s="39"/>
      <c r="B6" s="2">
        <v>6191</v>
      </c>
      <c r="C6" s="1" t="s">
        <v>326</v>
      </c>
      <c r="D6" s="2" t="s">
        <v>244</v>
      </c>
      <c r="E6" s="2">
        <v>3</v>
      </c>
      <c r="F6" s="184">
        <v>1416</v>
      </c>
      <c r="G6" s="2"/>
      <c r="H6" s="1">
        <v>4</v>
      </c>
      <c r="I6" s="11"/>
    </row>
    <row r="7" spans="1:9" s="36" customFormat="1" ht="24" customHeight="1">
      <c r="A7" s="39"/>
      <c r="B7" s="2">
        <v>6179</v>
      </c>
      <c r="C7" s="1" t="s">
        <v>328</v>
      </c>
      <c r="D7" s="2" t="s">
        <v>181</v>
      </c>
      <c r="E7" s="2">
        <v>3</v>
      </c>
      <c r="F7" s="186">
        <v>1422</v>
      </c>
      <c r="G7" s="1"/>
      <c r="H7" s="1">
        <v>5</v>
      </c>
      <c r="I7" s="11"/>
    </row>
    <row r="8" spans="1:8" s="36" customFormat="1" ht="24" customHeight="1">
      <c r="A8" s="19"/>
      <c r="B8" s="2">
        <v>6174</v>
      </c>
      <c r="C8" s="1" t="s">
        <v>174</v>
      </c>
      <c r="D8" s="2" t="s">
        <v>160</v>
      </c>
      <c r="E8" s="2">
        <v>3</v>
      </c>
      <c r="F8" s="184">
        <v>1431</v>
      </c>
      <c r="G8" s="2"/>
      <c r="H8" s="1">
        <v>6</v>
      </c>
    </row>
    <row r="9" spans="1:9" s="36" customFormat="1" ht="24" customHeight="1">
      <c r="A9" s="39"/>
      <c r="B9" s="2">
        <v>6180</v>
      </c>
      <c r="C9" s="1" t="s">
        <v>220</v>
      </c>
      <c r="D9" s="2" t="s">
        <v>181</v>
      </c>
      <c r="E9" s="2">
        <v>3</v>
      </c>
      <c r="F9" s="184">
        <v>1464</v>
      </c>
      <c r="G9" s="2"/>
      <c r="H9" s="1">
        <v>7</v>
      </c>
      <c r="I9" s="15"/>
    </row>
    <row r="10" spans="1:8" s="36" customFormat="1" ht="24" customHeight="1">
      <c r="A10" s="19"/>
      <c r="B10" s="42">
        <v>6169</v>
      </c>
      <c r="C10" s="42" t="s">
        <v>325</v>
      </c>
      <c r="D10" s="43" t="s">
        <v>161</v>
      </c>
      <c r="E10" s="43">
        <v>3</v>
      </c>
      <c r="F10" s="184">
        <v>1487</v>
      </c>
      <c r="G10" s="43"/>
      <c r="H10" s="43">
        <v>8</v>
      </c>
    </row>
    <row r="11" spans="1:8" s="36" customFormat="1" ht="24" customHeight="1">
      <c r="A11" s="19"/>
      <c r="B11" s="2"/>
      <c r="C11" s="1"/>
      <c r="D11" s="2"/>
      <c r="E11" s="2"/>
      <c r="F11" s="186"/>
      <c r="G11" s="1"/>
      <c r="H11" s="1"/>
    </row>
    <row r="12" spans="1:8" s="36" customFormat="1" ht="24" customHeight="1">
      <c r="A12" s="19"/>
      <c r="B12" s="2"/>
      <c r="C12" s="1"/>
      <c r="D12" s="2"/>
      <c r="E12" s="2"/>
      <c r="F12" s="186"/>
      <c r="G12" s="1"/>
      <c r="H12" s="1"/>
    </row>
    <row r="13" spans="1:8" s="36" customFormat="1" ht="23.25" customHeight="1">
      <c r="A13" s="19"/>
      <c r="B13" s="42"/>
      <c r="C13" s="42"/>
      <c r="D13" s="43"/>
      <c r="E13" s="43"/>
      <c r="F13" s="43"/>
      <c r="G13" s="43"/>
      <c r="H13" s="43"/>
    </row>
    <row r="14" s="36" customFormat="1" ht="16.5">
      <c r="A14" s="55"/>
    </row>
    <row r="15" s="36" customFormat="1" ht="16.5">
      <c r="A15" s="55"/>
    </row>
    <row r="16" s="36" customFormat="1" ht="16.5">
      <c r="A16" s="55"/>
    </row>
    <row r="17" s="36" customFormat="1" ht="16.5">
      <c r="A17" s="55"/>
    </row>
    <row r="18" s="36" customFormat="1" ht="16.5">
      <c r="A18" s="55"/>
    </row>
    <row r="19" spans="6:8" s="36" customFormat="1" ht="16.5">
      <c r="F19" s="2"/>
      <c r="G19" s="2"/>
      <c r="H19" s="2"/>
    </row>
    <row r="20" s="36" customFormat="1" ht="16.5"/>
    <row r="21" s="36" customFormat="1" ht="16.5"/>
    <row r="22" s="36" customFormat="1" ht="16.5"/>
    <row r="23" s="36" customFormat="1" ht="16.5"/>
    <row r="24" s="36" customFormat="1" ht="16.5"/>
    <row r="25" s="36" customFormat="1" ht="16.5"/>
    <row r="26" s="36" customFormat="1" ht="16.5"/>
    <row r="27" s="36" customFormat="1" ht="16.5"/>
    <row r="28" s="36" customFormat="1" ht="16.5"/>
    <row r="29" s="36" customFormat="1" ht="16.5"/>
    <row r="30" s="36" customFormat="1" ht="16.5"/>
    <row r="31" s="36" customFormat="1" ht="16.5"/>
    <row r="32" s="36" customFormat="1" ht="16.5"/>
    <row r="33" s="36" customFormat="1" ht="16.5"/>
    <row r="34" s="36" customFormat="1" ht="16.5"/>
    <row r="35" s="36" customFormat="1" ht="16.5"/>
  </sheetData>
  <sheetProtection/>
  <dataValidations count="3">
    <dataValidation allowBlank="1" showInputMessage="1" showErrorMessage="1" imeMode="on" sqref="C5:D10"/>
    <dataValidation allowBlank="1" showInputMessage="1" showErrorMessage="1" imeMode="off" sqref="E5:G10 H7 B5:B10 H9 H5"/>
    <dataValidation type="whole" allowBlank="1" showInputMessage="1" showErrorMessage="1" sqref="E3:E4">
      <formula1>1</formula1>
      <formula2>3</formula2>
    </dataValidation>
  </dataValidations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portrait" paperSize="9" scale="9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I45"/>
  <sheetViews>
    <sheetView workbookViewId="0" topLeftCell="A1">
      <selection activeCell="F11" sqref="F11"/>
    </sheetView>
  </sheetViews>
  <sheetFormatPr defaultColWidth="7.125" defaultRowHeight="13.5"/>
  <cols>
    <col min="1" max="1" width="8.125" style="0" customWidth="1"/>
    <col min="2" max="2" width="9.375" style="0" customWidth="1"/>
    <col min="3" max="3" width="18.125" style="0" customWidth="1"/>
    <col min="4" max="4" width="9.375" style="0" customWidth="1"/>
    <col min="5" max="5" width="8.375" style="0" customWidth="1"/>
    <col min="6" max="6" width="12.625" style="0" customWidth="1"/>
    <col min="7" max="7" width="2.375" style="0" customWidth="1"/>
    <col min="8" max="8" width="9.375" style="0" customWidth="1"/>
  </cols>
  <sheetData>
    <row r="1" spans="1:6" ht="28.5" thickBot="1">
      <c r="A1" s="21" t="s">
        <v>163</v>
      </c>
      <c r="F1" s="58"/>
    </row>
    <row r="2" spans="1:8" ht="16.5">
      <c r="A2" s="138" t="s">
        <v>2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s="36" customFormat="1" ht="18">
      <c r="A3" s="39"/>
      <c r="B3" s="2">
        <v>4193</v>
      </c>
      <c r="C3" s="3" t="s">
        <v>211</v>
      </c>
      <c r="D3" s="2" t="s">
        <v>160</v>
      </c>
      <c r="E3" s="9">
        <v>2</v>
      </c>
      <c r="F3" s="184">
        <v>2616</v>
      </c>
      <c r="G3" s="2"/>
      <c r="H3" s="2">
        <v>1</v>
      </c>
      <c r="I3" s="22"/>
    </row>
    <row r="4" spans="1:9" s="36" customFormat="1" ht="16.5">
      <c r="A4" s="39"/>
      <c r="B4" s="2">
        <v>6172</v>
      </c>
      <c r="C4" s="3" t="s">
        <v>176</v>
      </c>
      <c r="D4" s="2" t="s">
        <v>253</v>
      </c>
      <c r="E4" s="2">
        <v>3</v>
      </c>
      <c r="F4" s="184">
        <v>2802</v>
      </c>
      <c r="G4" s="2"/>
      <c r="H4" s="2">
        <v>2</v>
      </c>
      <c r="I4" s="14"/>
    </row>
    <row r="5" spans="1:9" s="36" customFormat="1" ht="18">
      <c r="A5" s="39"/>
      <c r="B5" s="2">
        <v>6191</v>
      </c>
      <c r="C5" s="3" t="s">
        <v>326</v>
      </c>
      <c r="D5" s="2" t="s">
        <v>244</v>
      </c>
      <c r="E5" s="9">
        <v>3</v>
      </c>
      <c r="F5" s="184">
        <v>2889</v>
      </c>
      <c r="G5" s="2"/>
      <c r="H5" s="2">
        <v>3</v>
      </c>
      <c r="I5" s="22"/>
    </row>
    <row r="6" spans="1:9" s="36" customFormat="1" ht="18">
      <c r="A6" s="39"/>
      <c r="B6" s="2">
        <v>6179</v>
      </c>
      <c r="C6" s="6" t="s">
        <v>328</v>
      </c>
      <c r="D6" s="2" t="s">
        <v>181</v>
      </c>
      <c r="E6" s="2">
        <v>3</v>
      </c>
      <c r="F6" s="184">
        <v>2904</v>
      </c>
      <c r="G6" s="2"/>
      <c r="H6" s="2">
        <v>4</v>
      </c>
      <c r="I6" s="35"/>
    </row>
    <row r="7" spans="1:8" ht="16.5">
      <c r="A7" s="39"/>
      <c r="B7" s="2">
        <v>6184</v>
      </c>
      <c r="C7" s="3" t="s">
        <v>219</v>
      </c>
      <c r="D7" s="2" t="s">
        <v>181</v>
      </c>
      <c r="E7" s="9">
        <v>3</v>
      </c>
      <c r="F7" s="184">
        <v>2937</v>
      </c>
      <c r="H7" s="2">
        <v>5</v>
      </c>
    </row>
    <row r="8" spans="1:9" s="36" customFormat="1" ht="18">
      <c r="A8" s="39"/>
      <c r="B8" s="2">
        <v>6176</v>
      </c>
      <c r="C8" s="3" t="s">
        <v>173</v>
      </c>
      <c r="D8" s="2" t="s">
        <v>241</v>
      </c>
      <c r="E8" s="9">
        <v>3</v>
      </c>
      <c r="F8" s="184">
        <v>2974</v>
      </c>
      <c r="G8" s="2"/>
      <c r="H8" s="2">
        <v>6</v>
      </c>
      <c r="I8" s="22"/>
    </row>
    <row r="9" spans="1:9" s="36" customFormat="1" ht="18">
      <c r="A9" s="39"/>
      <c r="B9" s="2">
        <v>6166</v>
      </c>
      <c r="C9" s="3" t="s">
        <v>175</v>
      </c>
      <c r="D9" s="2" t="s">
        <v>161</v>
      </c>
      <c r="E9" s="9">
        <v>3</v>
      </c>
      <c r="F9" s="184">
        <v>2997</v>
      </c>
      <c r="G9" s="2"/>
      <c r="H9" s="2">
        <v>7</v>
      </c>
      <c r="I9" s="7"/>
    </row>
    <row r="10" spans="1:9" s="36" customFormat="1" ht="18">
      <c r="A10" s="39"/>
      <c r="B10" s="2">
        <v>6169</v>
      </c>
      <c r="C10" s="3" t="s">
        <v>325</v>
      </c>
      <c r="D10" s="2" t="s">
        <v>161</v>
      </c>
      <c r="E10" s="9">
        <v>3</v>
      </c>
      <c r="F10" s="184">
        <v>3128</v>
      </c>
      <c r="G10"/>
      <c r="H10" s="2">
        <v>8</v>
      </c>
      <c r="I10" s="22"/>
    </row>
    <row r="11" spans="1:9" s="36" customFormat="1" ht="18">
      <c r="A11" s="39"/>
      <c r="B11" s="2">
        <v>2540</v>
      </c>
      <c r="C11" s="3" t="s">
        <v>340</v>
      </c>
      <c r="D11" s="2" t="s">
        <v>247</v>
      </c>
      <c r="E11" s="2">
        <v>1</v>
      </c>
      <c r="F11" s="184"/>
      <c r="G11"/>
      <c r="H11" s="2"/>
      <c r="I11" s="35"/>
    </row>
    <row r="12" spans="1:8" ht="16.5">
      <c r="A12" s="39"/>
      <c r="B12" s="2">
        <v>2536</v>
      </c>
      <c r="C12" s="8" t="s">
        <v>341</v>
      </c>
      <c r="D12" s="2" t="s">
        <v>247</v>
      </c>
      <c r="E12" s="9">
        <v>1</v>
      </c>
      <c r="F12" s="184"/>
      <c r="G12" s="2"/>
      <c r="H12" s="2"/>
    </row>
    <row r="13" spans="1:8" ht="16.5">
      <c r="A13" s="39"/>
      <c r="B13" s="2">
        <v>6175</v>
      </c>
      <c r="C13" s="3" t="s">
        <v>218</v>
      </c>
      <c r="D13" s="2" t="s">
        <v>160</v>
      </c>
      <c r="E13" s="9">
        <v>3</v>
      </c>
      <c r="F13" s="184"/>
      <c r="H13" s="2"/>
    </row>
    <row r="14" spans="1:8" ht="16.5">
      <c r="A14" s="39"/>
      <c r="B14" s="2">
        <v>4201</v>
      </c>
      <c r="C14" s="3" t="s">
        <v>342</v>
      </c>
      <c r="D14" s="2" t="s">
        <v>244</v>
      </c>
      <c r="E14" s="9">
        <v>2</v>
      </c>
      <c r="F14" s="184"/>
      <c r="G14" s="2"/>
      <c r="H14" s="2"/>
    </row>
    <row r="15" spans="1:8" ht="16.5">
      <c r="A15" s="39"/>
      <c r="B15" s="2">
        <v>4197</v>
      </c>
      <c r="C15" s="8" t="s">
        <v>213</v>
      </c>
      <c r="D15" s="2" t="s">
        <v>241</v>
      </c>
      <c r="E15" s="9">
        <v>2</v>
      </c>
      <c r="F15" s="184"/>
      <c r="H15" s="2"/>
    </row>
    <row r="16" spans="1:8" ht="16.5">
      <c r="A16" s="39"/>
      <c r="B16" s="2"/>
      <c r="C16" s="3"/>
      <c r="D16" s="2"/>
      <c r="E16" s="9"/>
      <c r="F16" s="184"/>
      <c r="H16" s="2"/>
    </row>
    <row r="17" spans="1:8" ht="16.5">
      <c r="A17" s="39"/>
      <c r="B17" s="2"/>
      <c r="C17" s="3"/>
      <c r="D17" s="2"/>
      <c r="E17" s="2"/>
      <c r="F17" s="2"/>
      <c r="H17" s="2"/>
    </row>
    <row r="18" spans="1:8" ht="16.5">
      <c r="A18" s="39"/>
      <c r="B18" s="2"/>
      <c r="C18" s="3"/>
      <c r="D18" s="2"/>
      <c r="E18" s="9"/>
      <c r="F18" s="2"/>
      <c r="H18" s="2"/>
    </row>
    <row r="19" spans="1:8" ht="16.5">
      <c r="A19" s="39"/>
      <c r="B19" s="2"/>
      <c r="C19" s="8"/>
      <c r="D19" s="2"/>
      <c r="E19" s="9"/>
      <c r="F19" s="2"/>
      <c r="H19" s="2"/>
    </row>
    <row r="20" spans="1:8" ht="16.5">
      <c r="A20" s="39"/>
      <c r="B20" s="2"/>
      <c r="C20" s="3"/>
      <c r="D20" s="2"/>
      <c r="E20" s="9"/>
      <c r="F20" s="2"/>
      <c r="H20" s="2"/>
    </row>
    <row r="21" spans="1:8" ht="16.5">
      <c r="A21" s="39"/>
      <c r="B21" s="2"/>
      <c r="C21" s="3"/>
      <c r="D21" s="2"/>
      <c r="E21" s="9"/>
      <c r="F21" s="2"/>
      <c r="H21" s="2"/>
    </row>
    <row r="22" spans="1:8" ht="16.5">
      <c r="A22" s="39"/>
      <c r="B22" s="2"/>
      <c r="C22" s="3"/>
      <c r="D22" s="2"/>
      <c r="E22" s="2"/>
      <c r="F22" s="2"/>
      <c r="H22" s="2"/>
    </row>
    <row r="23" spans="1:8" ht="16.5">
      <c r="A23" s="39"/>
      <c r="B23" s="2"/>
      <c r="C23" s="3"/>
      <c r="D23" s="2"/>
      <c r="E23" s="9"/>
      <c r="F23" s="2"/>
      <c r="H23" s="2"/>
    </row>
    <row r="24" spans="1:8" ht="16.5">
      <c r="A24" s="39"/>
      <c r="B24" s="2"/>
      <c r="C24" s="8"/>
      <c r="D24" s="2"/>
      <c r="E24" s="9"/>
      <c r="F24" s="2"/>
      <c r="H24" s="2"/>
    </row>
    <row r="25" spans="1:8" ht="16.5">
      <c r="A25" s="39"/>
      <c r="B25" s="2"/>
      <c r="C25" s="3"/>
      <c r="D25" s="2"/>
      <c r="E25" s="9"/>
      <c r="F25" s="2"/>
      <c r="H25" s="2"/>
    </row>
    <row r="26" spans="1:8" ht="16.5">
      <c r="A26" s="39"/>
      <c r="B26" s="2"/>
      <c r="C26" s="3"/>
      <c r="D26" s="2"/>
      <c r="E26" s="9"/>
      <c r="F26" s="2"/>
      <c r="H26" s="2"/>
    </row>
    <row r="27" spans="1:8" ht="16.5">
      <c r="A27" s="39"/>
      <c r="B27" s="2"/>
      <c r="C27" s="3"/>
      <c r="D27" s="2"/>
      <c r="E27" s="2"/>
      <c r="F27" s="2"/>
      <c r="H27" s="2"/>
    </row>
    <row r="28" spans="1:8" ht="16.5">
      <c r="A28" s="39"/>
      <c r="B28" s="2"/>
      <c r="C28" s="3"/>
      <c r="D28" s="2"/>
      <c r="E28" s="9"/>
      <c r="F28" s="2"/>
      <c r="H28" s="2"/>
    </row>
    <row r="29" spans="1:8" ht="16.5">
      <c r="A29" s="39"/>
      <c r="B29" s="2"/>
      <c r="C29" s="8"/>
      <c r="D29" s="2"/>
      <c r="E29" s="9"/>
      <c r="F29" s="2"/>
      <c r="H29" s="2"/>
    </row>
    <row r="30" spans="1:8" ht="16.5">
      <c r="A30" s="39"/>
      <c r="B30" s="2"/>
      <c r="C30" s="3"/>
      <c r="D30" s="2"/>
      <c r="E30" s="9"/>
      <c r="F30" s="2"/>
      <c r="H30" s="2"/>
    </row>
    <row r="31" spans="1:8" ht="16.5">
      <c r="A31" s="39"/>
      <c r="B31" s="2"/>
      <c r="C31" s="3"/>
      <c r="D31" s="2"/>
      <c r="E31" s="9"/>
      <c r="F31" s="2"/>
      <c r="H31" s="2"/>
    </row>
    <row r="32" spans="1:8" ht="16.5">
      <c r="A32" s="39"/>
      <c r="B32" s="2"/>
      <c r="C32" s="3"/>
      <c r="D32" s="2"/>
      <c r="E32" s="2"/>
      <c r="F32" s="2"/>
      <c r="H32" s="2"/>
    </row>
    <row r="33" spans="1:8" ht="16.5">
      <c r="A33" s="39"/>
      <c r="B33" s="2"/>
      <c r="C33" s="3"/>
      <c r="D33" s="2"/>
      <c r="E33" s="9"/>
      <c r="F33" s="2"/>
      <c r="H33" s="2"/>
    </row>
    <row r="34" spans="1:8" ht="16.5">
      <c r="A34" s="39"/>
      <c r="B34" s="2"/>
      <c r="C34" s="8"/>
      <c r="D34" s="2"/>
      <c r="E34" s="9"/>
      <c r="F34" s="2"/>
      <c r="H34" s="2"/>
    </row>
    <row r="35" spans="1:8" ht="16.5">
      <c r="A35" s="39"/>
      <c r="B35" s="2"/>
      <c r="C35" s="3"/>
      <c r="D35" s="2"/>
      <c r="E35" s="9"/>
      <c r="F35" s="2"/>
      <c r="H35" s="2"/>
    </row>
    <row r="36" spans="1:8" ht="16.5">
      <c r="A36" s="39"/>
      <c r="B36" s="2"/>
      <c r="C36" s="3"/>
      <c r="D36" s="2"/>
      <c r="E36" s="9"/>
      <c r="F36" s="2"/>
      <c r="H36" s="2"/>
    </row>
    <row r="37" spans="1:8" ht="16.5">
      <c r="A37" s="39"/>
      <c r="B37" s="2"/>
      <c r="C37" s="3"/>
      <c r="D37" s="2"/>
      <c r="E37" s="2"/>
      <c r="F37" s="2"/>
      <c r="H37" s="2"/>
    </row>
    <row r="38" spans="1:8" ht="16.5">
      <c r="A38" s="39"/>
      <c r="B38" s="2"/>
      <c r="C38" s="3"/>
      <c r="D38" s="2"/>
      <c r="E38" s="9"/>
      <c r="F38" s="2"/>
      <c r="H38" s="2"/>
    </row>
    <row r="39" spans="1:8" ht="16.5">
      <c r="A39" s="39"/>
      <c r="B39" s="2"/>
      <c r="C39" s="8"/>
      <c r="D39" s="2"/>
      <c r="E39" s="9"/>
      <c r="F39" s="2"/>
      <c r="H39" s="2"/>
    </row>
    <row r="40" spans="1:8" ht="16.5">
      <c r="A40" s="39"/>
      <c r="B40" s="2"/>
      <c r="C40" s="3"/>
      <c r="D40" s="2"/>
      <c r="E40" s="9"/>
      <c r="F40" s="2"/>
      <c r="H40" s="2"/>
    </row>
    <row r="41" spans="1:8" ht="16.5">
      <c r="A41" s="39"/>
      <c r="B41" s="2"/>
      <c r="C41" s="3"/>
      <c r="D41" s="2"/>
      <c r="E41" s="9"/>
      <c r="F41" s="2"/>
      <c r="H41" s="2"/>
    </row>
    <row r="42" spans="1:8" ht="16.5">
      <c r="A42" s="39"/>
      <c r="B42" s="2"/>
      <c r="C42" s="3"/>
      <c r="D42" s="2"/>
      <c r="E42" s="2"/>
      <c r="F42" s="2"/>
      <c r="H42" s="2"/>
    </row>
    <row r="43" spans="1:6" ht="16.5">
      <c r="A43" s="39"/>
      <c r="B43" s="2"/>
      <c r="C43" s="8"/>
      <c r="D43" s="2"/>
      <c r="E43" s="9"/>
      <c r="F43" s="2"/>
    </row>
    <row r="44" spans="1:6" ht="16.5">
      <c r="A44" s="39"/>
      <c r="B44" s="2"/>
      <c r="C44" s="3"/>
      <c r="D44" s="2"/>
      <c r="E44" s="9"/>
      <c r="F44" s="2"/>
    </row>
    <row r="45" spans="1:6" ht="16.5">
      <c r="A45" s="39"/>
      <c r="B45" s="2"/>
      <c r="C45" s="3"/>
      <c r="D45" s="2"/>
      <c r="E45" s="9"/>
      <c r="F45" s="2"/>
    </row>
  </sheetData>
  <sheetProtection/>
  <dataValidations count="1">
    <dataValidation type="whole" allowBlank="1" showInputMessage="1" showErrorMessage="1" sqref="E4:E10">
      <formula1>1</formula1>
      <formula2>3</formula2>
    </dataValidation>
  </dataValidations>
  <printOptions/>
  <pageMargins left="0.75" right="0.75" top="0.53" bottom="0.52" header="0.512" footer="0.512"/>
  <pageSetup horizontalDpi="600" verticalDpi="600" orientation="portrait" paperSize="9" scale="88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SheetLayoutView="100" workbookViewId="0" topLeftCell="A1">
      <selection activeCell="F11" sqref="F11"/>
    </sheetView>
  </sheetViews>
  <sheetFormatPr defaultColWidth="7.125" defaultRowHeight="13.5"/>
  <cols>
    <col min="1" max="1" width="7.625" style="0" customWidth="1"/>
    <col min="2" max="2" width="10.125" style="0" customWidth="1"/>
    <col min="3" max="3" width="16.125" style="0" customWidth="1"/>
    <col min="4" max="4" width="10.00390625" style="0" customWidth="1"/>
    <col min="5" max="5" width="8.125" style="0" customWidth="1"/>
    <col min="6" max="6" width="13.375" style="0" customWidth="1"/>
    <col min="7" max="7" width="2.375" style="0" customWidth="1"/>
    <col min="8" max="8" width="9.375" style="0" customWidth="1"/>
  </cols>
  <sheetData>
    <row r="1" ht="27.75">
      <c r="A1" s="21" t="s">
        <v>164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9" ht="18">
      <c r="A3" s="1"/>
      <c r="B3" s="1">
        <v>4540</v>
      </c>
      <c r="C3" s="4" t="s">
        <v>333</v>
      </c>
      <c r="D3" s="1" t="s">
        <v>247</v>
      </c>
      <c r="E3" s="1">
        <v>2</v>
      </c>
      <c r="F3" s="187">
        <v>22911</v>
      </c>
      <c r="H3" s="27">
        <v>1</v>
      </c>
      <c r="I3" s="12"/>
    </row>
    <row r="4" spans="1:9" s="36" customFormat="1" ht="18">
      <c r="A4" s="33"/>
      <c r="B4" s="2">
        <v>4195</v>
      </c>
      <c r="C4" s="6" t="s">
        <v>222</v>
      </c>
      <c r="D4" s="2" t="s">
        <v>241</v>
      </c>
      <c r="E4" s="2">
        <v>2</v>
      </c>
      <c r="F4" s="186">
        <v>23052</v>
      </c>
      <c r="G4"/>
      <c r="H4" s="1">
        <v>2</v>
      </c>
      <c r="I4" s="22"/>
    </row>
    <row r="5" spans="1:9" s="36" customFormat="1" ht="16.5">
      <c r="A5" s="18"/>
      <c r="B5" s="2">
        <v>4542</v>
      </c>
      <c r="C5" s="6" t="s">
        <v>334</v>
      </c>
      <c r="D5" s="2" t="s">
        <v>247</v>
      </c>
      <c r="E5" s="2">
        <v>2</v>
      </c>
      <c r="F5" s="186">
        <v>23347</v>
      </c>
      <c r="G5" s="1"/>
      <c r="H5" s="1">
        <v>3</v>
      </c>
      <c r="I5" s="11"/>
    </row>
    <row r="6" spans="1:8" ht="16.5">
      <c r="A6" s="33"/>
      <c r="B6" s="2">
        <v>6167</v>
      </c>
      <c r="C6" s="6" t="s">
        <v>225</v>
      </c>
      <c r="D6" s="2" t="s">
        <v>161</v>
      </c>
      <c r="E6" s="2">
        <v>3</v>
      </c>
      <c r="F6" s="186">
        <v>23951</v>
      </c>
      <c r="H6" s="1">
        <v>4</v>
      </c>
    </row>
    <row r="7" spans="1:8" ht="16.5">
      <c r="A7" s="18"/>
      <c r="B7" s="1">
        <v>6186</v>
      </c>
      <c r="C7" s="11" t="s">
        <v>224</v>
      </c>
      <c r="D7" s="1" t="s">
        <v>244</v>
      </c>
      <c r="E7" s="1">
        <v>3</v>
      </c>
      <c r="F7" s="186">
        <v>23982</v>
      </c>
      <c r="G7" s="1"/>
      <c r="H7" s="1">
        <v>5</v>
      </c>
    </row>
    <row r="8" spans="1:8" ht="16.5">
      <c r="A8" s="33"/>
      <c r="B8" s="2">
        <v>6184</v>
      </c>
      <c r="C8" s="6" t="s">
        <v>219</v>
      </c>
      <c r="D8" s="2" t="s">
        <v>181</v>
      </c>
      <c r="E8" s="2">
        <v>3</v>
      </c>
      <c r="F8" s="186">
        <v>23986</v>
      </c>
      <c r="H8" s="1">
        <v>6</v>
      </c>
    </row>
    <row r="9" spans="1:8" ht="16.5">
      <c r="A9" s="18"/>
      <c r="B9" s="2">
        <v>6170</v>
      </c>
      <c r="C9" s="6" t="s">
        <v>223</v>
      </c>
      <c r="D9" s="2" t="s">
        <v>161</v>
      </c>
      <c r="E9" s="2">
        <v>3</v>
      </c>
      <c r="F9" s="186">
        <v>24290</v>
      </c>
      <c r="H9" s="1">
        <v>7</v>
      </c>
    </row>
    <row r="10" spans="1:8" ht="16.5">
      <c r="A10" s="33"/>
      <c r="B10" s="1">
        <v>4191</v>
      </c>
      <c r="C10" s="4" t="s">
        <v>226</v>
      </c>
      <c r="D10" s="1" t="s">
        <v>160</v>
      </c>
      <c r="E10" s="1">
        <v>2</v>
      </c>
      <c r="F10" s="186">
        <v>24312</v>
      </c>
      <c r="G10" s="1"/>
      <c r="H10" s="1">
        <v>8</v>
      </c>
    </row>
    <row r="11" spans="1:8" ht="16.5">
      <c r="A11" s="18"/>
      <c r="B11" s="1">
        <v>6173</v>
      </c>
      <c r="C11" s="4" t="s">
        <v>177</v>
      </c>
      <c r="D11" s="1" t="s">
        <v>160</v>
      </c>
      <c r="E11" s="1">
        <v>3</v>
      </c>
      <c r="F11" s="186">
        <v>24321</v>
      </c>
      <c r="H11" s="1">
        <v>9</v>
      </c>
    </row>
    <row r="12" spans="1:8" ht="16.5">
      <c r="A12" s="33"/>
      <c r="B12" s="1">
        <v>4199</v>
      </c>
      <c r="C12" s="4" t="s">
        <v>216</v>
      </c>
      <c r="D12" s="1" t="s">
        <v>181</v>
      </c>
      <c r="E12" s="1">
        <v>2</v>
      </c>
      <c r="F12" s="186">
        <v>24390</v>
      </c>
      <c r="H12" s="1">
        <v>10</v>
      </c>
    </row>
    <row r="13" spans="1:8" ht="16.5">
      <c r="A13" s="18"/>
      <c r="B13" s="1">
        <v>6192</v>
      </c>
      <c r="C13" s="4" t="s">
        <v>349</v>
      </c>
      <c r="D13" s="1" t="s">
        <v>244</v>
      </c>
      <c r="E13" s="1">
        <v>3</v>
      </c>
      <c r="F13" s="186">
        <v>24419</v>
      </c>
      <c r="H13" s="1">
        <v>11</v>
      </c>
    </row>
    <row r="14" spans="1:8" ht="16.5">
      <c r="A14" s="18"/>
      <c r="B14" s="1">
        <v>2180</v>
      </c>
      <c r="C14" s="4" t="s">
        <v>337</v>
      </c>
      <c r="D14" s="1" t="s">
        <v>253</v>
      </c>
      <c r="E14" s="1">
        <v>1</v>
      </c>
      <c r="F14" s="186">
        <v>25090</v>
      </c>
      <c r="H14" s="186">
        <v>12</v>
      </c>
    </row>
    <row r="15" spans="1:8" ht="16.5">
      <c r="A15" s="33"/>
      <c r="B15" s="2">
        <v>2181</v>
      </c>
      <c r="C15" s="6" t="s">
        <v>350</v>
      </c>
      <c r="D15" s="2" t="s">
        <v>253</v>
      </c>
      <c r="E15" s="2">
        <v>1</v>
      </c>
      <c r="F15" s="186">
        <v>25481</v>
      </c>
      <c r="H15" s="186">
        <v>13</v>
      </c>
    </row>
    <row r="16" spans="1:8" ht="16.5">
      <c r="A16" s="33"/>
      <c r="B16" s="1">
        <v>2192</v>
      </c>
      <c r="C16" s="4" t="s">
        <v>316</v>
      </c>
      <c r="D16" s="1" t="s">
        <v>241</v>
      </c>
      <c r="E16" s="1">
        <v>1</v>
      </c>
      <c r="F16" s="186" t="s">
        <v>364</v>
      </c>
      <c r="H16" s="186"/>
    </row>
    <row r="17" spans="1:8" ht="16.5">
      <c r="A17" s="18"/>
      <c r="B17" s="2">
        <v>4541</v>
      </c>
      <c r="C17" s="6" t="s">
        <v>427</v>
      </c>
      <c r="D17" s="2" t="s">
        <v>247</v>
      </c>
      <c r="E17" s="2">
        <v>2</v>
      </c>
      <c r="F17" s="186" t="s">
        <v>364</v>
      </c>
      <c r="H17" s="1" t="s">
        <v>428</v>
      </c>
    </row>
    <row r="18" spans="1:8" ht="16.5">
      <c r="A18" s="33"/>
      <c r="B18" s="1"/>
      <c r="C18" s="4"/>
      <c r="D18" s="1"/>
      <c r="E18" s="1"/>
      <c r="F18" s="1"/>
      <c r="H18" s="1"/>
    </row>
    <row r="19" spans="1:8" ht="16.5">
      <c r="A19" s="18"/>
      <c r="B19" s="2"/>
      <c r="C19" s="6"/>
      <c r="D19" s="2"/>
      <c r="E19" s="2"/>
      <c r="F19" s="1"/>
      <c r="H19" s="1"/>
    </row>
    <row r="20" spans="1:6" ht="16.5">
      <c r="A20" s="33"/>
      <c r="B20" s="1"/>
      <c r="C20" s="4"/>
      <c r="D20" s="1"/>
      <c r="E20" s="1"/>
      <c r="F20" s="1"/>
    </row>
  </sheetData>
  <sheetProtection/>
  <dataValidations count="1">
    <dataValidation type="whole" allowBlank="1" showInputMessage="1" showErrorMessage="1" sqref="E3:E5">
      <formula1>1</formula1>
      <formula2>3</formula2>
    </dataValidation>
  </dataValidations>
  <printOptions horizontalCentered="1"/>
  <pageMargins left="0.7874015748031497" right="0.7874015748031497" top="0.4330708661417323" bottom="0.5118110236220472" header="0.5118110236220472" footer="0.5118110236220472"/>
  <pageSetup horizontalDpi="600" verticalDpi="600" orientation="portrait" paperSize="9" scale="9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workbookViewId="0" topLeftCell="A1">
      <selection activeCell="C10" sqref="C10"/>
    </sheetView>
  </sheetViews>
  <sheetFormatPr defaultColWidth="7.125" defaultRowHeight="13.5"/>
  <cols>
    <col min="1" max="1" width="8.125" style="0" customWidth="1"/>
    <col min="2" max="2" width="9.625" style="0" customWidth="1"/>
    <col min="3" max="3" width="16.375" style="0" customWidth="1"/>
    <col min="4" max="4" width="9.50390625" style="0" customWidth="1"/>
    <col min="5" max="5" width="7.00390625" style="0" customWidth="1"/>
    <col min="6" max="6" width="13.875" style="0" customWidth="1"/>
    <col min="7" max="7" width="2.375" style="0" customWidth="1"/>
    <col min="8" max="8" width="9.625" style="0" customWidth="1"/>
  </cols>
  <sheetData>
    <row r="1" ht="27.75">
      <c r="A1" s="21" t="s">
        <v>49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8" ht="18.75" customHeight="1">
      <c r="A3" s="18"/>
      <c r="B3" s="2">
        <v>4542</v>
      </c>
      <c r="C3" s="1" t="s">
        <v>334</v>
      </c>
      <c r="D3" s="2" t="s">
        <v>247</v>
      </c>
      <c r="E3" s="2">
        <v>2</v>
      </c>
      <c r="F3" s="187">
        <v>51371</v>
      </c>
      <c r="G3" s="1"/>
      <c r="H3" s="27">
        <v>1</v>
      </c>
    </row>
    <row r="4" spans="1:8" s="36" customFormat="1" ht="18.75" customHeight="1">
      <c r="A4" s="18"/>
      <c r="B4" s="1">
        <v>2185</v>
      </c>
      <c r="C4" s="1" t="s">
        <v>335</v>
      </c>
      <c r="D4" s="1" t="s">
        <v>160</v>
      </c>
      <c r="E4" s="1">
        <v>1</v>
      </c>
      <c r="F4" s="186">
        <v>51584</v>
      </c>
      <c r="G4" s="1"/>
      <c r="H4" s="1">
        <v>2</v>
      </c>
    </row>
    <row r="5" spans="1:8" s="36" customFormat="1" ht="18.75" customHeight="1">
      <c r="A5" s="33"/>
      <c r="B5" s="2">
        <v>4540</v>
      </c>
      <c r="C5" s="1" t="s">
        <v>333</v>
      </c>
      <c r="D5" s="2" t="s">
        <v>247</v>
      </c>
      <c r="E5" s="2">
        <v>2</v>
      </c>
      <c r="F5" s="186">
        <v>52523</v>
      </c>
      <c r="G5" s="1"/>
      <c r="H5" s="1">
        <v>3</v>
      </c>
    </row>
    <row r="6" spans="1:8" ht="18.75" customHeight="1">
      <c r="A6" s="33"/>
      <c r="B6" s="2">
        <v>2183</v>
      </c>
      <c r="C6" s="1" t="s">
        <v>339</v>
      </c>
      <c r="D6" s="2" t="s">
        <v>160</v>
      </c>
      <c r="E6" s="2">
        <v>1</v>
      </c>
      <c r="F6" s="186">
        <v>53475</v>
      </c>
      <c r="G6" s="1"/>
      <c r="H6" s="1">
        <v>4</v>
      </c>
    </row>
    <row r="7" spans="1:8" ht="18.75" customHeight="1">
      <c r="A7" s="18"/>
      <c r="B7" s="1">
        <v>4203</v>
      </c>
      <c r="C7" s="1" t="s">
        <v>336</v>
      </c>
      <c r="D7" s="1" t="s">
        <v>244</v>
      </c>
      <c r="E7" s="1">
        <v>2</v>
      </c>
      <c r="F7" s="186">
        <v>53569</v>
      </c>
      <c r="G7" s="1"/>
      <c r="H7" s="1">
        <v>5</v>
      </c>
    </row>
    <row r="8" spans="1:8" ht="18.75" customHeight="1">
      <c r="A8" s="18"/>
      <c r="B8" s="1">
        <v>6170</v>
      </c>
      <c r="C8" s="1" t="s">
        <v>223</v>
      </c>
      <c r="D8" s="1" t="s">
        <v>161</v>
      </c>
      <c r="E8" s="1">
        <v>3</v>
      </c>
      <c r="F8" s="186">
        <v>53811</v>
      </c>
      <c r="G8" s="1"/>
      <c r="H8" s="1">
        <v>6</v>
      </c>
    </row>
    <row r="9" spans="1:8" ht="18.75" customHeight="1">
      <c r="A9" s="33"/>
      <c r="B9" s="1">
        <v>2180</v>
      </c>
      <c r="C9" s="1" t="s">
        <v>337</v>
      </c>
      <c r="D9" s="1" t="s">
        <v>253</v>
      </c>
      <c r="E9" s="1">
        <v>1</v>
      </c>
      <c r="F9" s="186">
        <v>53984</v>
      </c>
      <c r="G9" s="1"/>
      <c r="H9" s="1">
        <v>7</v>
      </c>
    </row>
    <row r="10" spans="1:8" ht="18.75" customHeight="1">
      <c r="A10" s="18"/>
      <c r="B10" s="1">
        <v>6167</v>
      </c>
      <c r="C10" s="1" t="s">
        <v>225</v>
      </c>
      <c r="D10" s="1" t="s">
        <v>161</v>
      </c>
      <c r="E10" s="1">
        <v>3</v>
      </c>
      <c r="F10" s="186">
        <v>54013</v>
      </c>
      <c r="G10" s="1"/>
      <c r="H10" s="1">
        <v>8</v>
      </c>
    </row>
    <row r="11" spans="1:8" ht="18.75" customHeight="1">
      <c r="A11" s="18"/>
      <c r="B11" s="2">
        <v>6181</v>
      </c>
      <c r="C11" s="1" t="s">
        <v>338</v>
      </c>
      <c r="D11" s="2" t="s">
        <v>181</v>
      </c>
      <c r="E11" s="2">
        <v>3</v>
      </c>
      <c r="F11" s="186">
        <v>54590</v>
      </c>
      <c r="G11" s="1"/>
      <c r="H11" s="1">
        <v>9</v>
      </c>
    </row>
    <row r="12" spans="1:8" ht="18.75" customHeight="1">
      <c r="A12" s="18"/>
      <c r="B12" s="2">
        <v>4198</v>
      </c>
      <c r="C12" s="1" t="s">
        <v>229</v>
      </c>
      <c r="D12" s="2" t="s">
        <v>181</v>
      </c>
      <c r="E12" s="2">
        <v>2</v>
      </c>
      <c r="F12" s="186">
        <v>54851</v>
      </c>
      <c r="G12" s="1"/>
      <c r="H12" s="1">
        <v>10</v>
      </c>
    </row>
    <row r="13" spans="1:8" ht="18.75" customHeight="1">
      <c r="A13" s="33"/>
      <c r="B13" s="2">
        <v>6186</v>
      </c>
      <c r="C13" s="1" t="s">
        <v>224</v>
      </c>
      <c r="D13" s="2" t="s">
        <v>244</v>
      </c>
      <c r="E13" s="2">
        <v>3</v>
      </c>
      <c r="F13" s="186">
        <v>55038</v>
      </c>
      <c r="G13" s="1"/>
      <c r="H13" s="1">
        <v>11</v>
      </c>
    </row>
    <row r="14" spans="1:8" ht="18.75" customHeight="1">
      <c r="A14" s="18"/>
      <c r="B14" s="2"/>
      <c r="C14" s="1"/>
      <c r="D14" s="2"/>
      <c r="E14" s="2"/>
      <c r="F14" s="186"/>
      <c r="G14" s="1"/>
      <c r="H14" s="1"/>
    </row>
    <row r="15" spans="1:8" ht="18.75" customHeight="1">
      <c r="A15" s="33"/>
      <c r="B15" s="1"/>
      <c r="C15" s="1"/>
      <c r="D15" s="1"/>
      <c r="E15" s="1"/>
      <c r="F15" s="186"/>
      <c r="G15" s="1"/>
      <c r="H15" s="1"/>
    </row>
    <row r="16" spans="1:8" ht="18.75" customHeight="1">
      <c r="A16" s="33"/>
      <c r="B16" s="1"/>
      <c r="C16" s="1"/>
      <c r="D16" s="1"/>
      <c r="E16" s="1"/>
      <c r="F16" s="186"/>
      <c r="G16" s="1"/>
      <c r="H16" s="1"/>
    </row>
    <row r="17" spans="1:8" ht="16.5">
      <c r="A17" s="33"/>
      <c r="B17" s="2"/>
      <c r="C17" s="4"/>
      <c r="D17" s="2"/>
      <c r="E17" s="2"/>
      <c r="F17" s="1"/>
      <c r="G17" s="1"/>
      <c r="H17" s="1"/>
    </row>
    <row r="18" spans="1:8" ht="16.5">
      <c r="A18" s="18"/>
      <c r="B18" s="1"/>
      <c r="C18" s="11"/>
      <c r="D18" s="1"/>
      <c r="E18" s="1"/>
      <c r="F18" s="1"/>
      <c r="G18" s="1"/>
      <c r="H18" s="1"/>
    </row>
    <row r="19" spans="1:8" ht="16.5">
      <c r="A19" s="33"/>
      <c r="B19" s="2"/>
      <c r="C19" s="4"/>
      <c r="D19" s="2"/>
      <c r="E19" s="2"/>
      <c r="F19" s="1"/>
      <c r="G19" s="1"/>
      <c r="H19" s="1"/>
    </row>
    <row r="20" spans="1:8" ht="16.5">
      <c r="A20" s="18"/>
      <c r="B20" s="1"/>
      <c r="C20" s="11"/>
      <c r="D20" s="1"/>
      <c r="E20" s="1"/>
      <c r="F20" s="1"/>
      <c r="G20" s="1"/>
      <c r="H20" s="1"/>
    </row>
    <row r="21" spans="1:8" ht="16.5">
      <c r="A21" s="33"/>
      <c r="B21" s="2"/>
      <c r="C21" s="4"/>
      <c r="D21" s="2"/>
      <c r="E21" s="2"/>
      <c r="F21" s="1"/>
      <c r="G21" s="1"/>
      <c r="H21" s="1"/>
    </row>
    <row r="22" spans="1:8" ht="16.5">
      <c r="A22" s="18"/>
      <c r="B22" s="1"/>
      <c r="C22" s="11"/>
      <c r="D22" s="1"/>
      <c r="E22" s="1"/>
      <c r="F22" s="1"/>
      <c r="G22" s="1"/>
      <c r="H22" s="1"/>
    </row>
    <row r="23" spans="1:8" ht="16.5">
      <c r="A23" s="33"/>
      <c r="B23" s="2"/>
      <c r="C23" s="4"/>
      <c r="D23" s="2"/>
      <c r="E23" s="2"/>
      <c r="F23" s="1"/>
      <c r="G23" s="1"/>
      <c r="H23" s="1"/>
    </row>
    <row r="24" spans="1:8" ht="16.5">
      <c r="A24" s="18"/>
      <c r="B24" s="1"/>
      <c r="C24" s="11"/>
      <c r="D24" s="1"/>
      <c r="E24" s="1"/>
      <c r="F24" s="1"/>
      <c r="G24" s="1"/>
      <c r="H24" s="1"/>
    </row>
    <row r="25" spans="1:8" ht="16.5">
      <c r="A25" s="33"/>
      <c r="B25" s="2"/>
      <c r="C25" s="4"/>
      <c r="D25" s="2"/>
      <c r="E25" s="2"/>
      <c r="F25" s="1"/>
      <c r="G25" s="1"/>
      <c r="H25" s="1"/>
    </row>
    <row r="26" spans="1:8" ht="16.5">
      <c r="A26" s="18"/>
      <c r="B26" s="1"/>
      <c r="C26" s="11"/>
      <c r="D26" s="1"/>
      <c r="E26" s="1"/>
      <c r="F26" s="1"/>
      <c r="G26" s="1"/>
      <c r="H26" s="1"/>
    </row>
    <row r="27" spans="1:8" ht="16.5">
      <c r="A27" s="33"/>
      <c r="B27" s="2"/>
      <c r="C27" s="4"/>
      <c r="D27" s="2"/>
      <c r="E27" s="2"/>
      <c r="F27" s="1"/>
      <c r="G27" s="1"/>
      <c r="H27" s="1"/>
    </row>
    <row r="28" spans="1:8" ht="16.5">
      <c r="A28" s="18"/>
      <c r="B28" s="1"/>
      <c r="C28" s="11"/>
      <c r="D28" s="1"/>
      <c r="E28" s="1"/>
      <c r="F28" s="1"/>
      <c r="G28" s="1"/>
      <c r="H28" s="1"/>
    </row>
    <row r="29" spans="1:8" ht="16.5">
      <c r="A29" s="33"/>
      <c r="B29" s="2"/>
      <c r="C29" s="4"/>
      <c r="D29" s="2"/>
      <c r="E29" s="2"/>
      <c r="F29" s="1"/>
      <c r="G29" s="1"/>
      <c r="H29" s="1"/>
    </row>
    <row r="30" spans="1:8" ht="16.5">
      <c r="A30" s="18"/>
      <c r="B30" s="1"/>
      <c r="C30" s="11"/>
      <c r="D30" s="1"/>
      <c r="E30" s="1"/>
      <c r="F30" s="1"/>
      <c r="G30" s="1"/>
      <c r="H30" s="1"/>
    </row>
    <row r="31" spans="1:8" ht="16.5">
      <c r="A31" s="33"/>
      <c r="B31" s="2"/>
      <c r="C31" s="4"/>
      <c r="D31" s="2"/>
      <c r="E31" s="2"/>
      <c r="F31" s="1"/>
      <c r="G31" s="1"/>
      <c r="H31" s="1"/>
    </row>
    <row r="32" spans="1:8" ht="16.5">
      <c r="A32" s="18"/>
      <c r="B32" s="1"/>
      <c r="C32" s="11"/>
      <c r="D32" s="1"/>
      <c r="E32" s="1"/>
      <c r="F32" s="1"/>
      <c r="G32" s="1"/>
      <c r="H32" s="1"/>
    </row>
    <row r="33" spans="1:8" ht="16.5">
      <c r="A33" s="33"/>
      <c r="B33" s="2"/>
      <c r="C33" s="4"/>
      <c r="D33" s="2"/>
      <c r="E33" s="2"/>
      <c r="F33" s="1"/>
      <c r="G33" s="1"/>
      <c r="H33" s="1"/>
    </row>
    <row r="34" spans="1:8" ht="16.5">
      <c r="A34" s="18"/>
      <c r="B34" s="1"/>
      <c r="C34" s="11"/>
      <c r="D34" s="1"/>
      <c r="E34" s="1"/>
      <c r="F34" s="1"/>
      <c r="G34" s="1"/>
      <c r="H34" s="1"/>
    </row>
    <row r="35" spans="1:8" ht="16.5">
      <c r="A35" s="33"/>
      <c r="B35" s="2"/>
      <c r="C35" s="4"/>
      <c r="D35" s="2"/>
      <c r="E35" s="2"/>
      <c r="F35" s="1"/>
      <c r="G35" s="1"/>
      <c r="H35" s="1"/>
    </row>
    <row r="36" spans="1:8" ht="16.5">
      <c r="A36" s="18"/>
      <c r="B36" s="1"/>
      <c r="C36" s="11"/>
      <c r="D36" s="1"/>
      <c r="E36" s="1"/>
      <c r="F36" s="1"/>
      <c r="G36" s="1"/>
      <c r="H36" s="1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J20"/>
  <sheetViews>
    <sheetView workbookViewId="0" topLeftCell="A1">
      <selection activeCell="I20" sqref="I20"/>
    </sheetView>
  </sheetViews>
  <sheetFormatPr defaultColWidth="8.875" defaultRowHeight="13.5"/>
  <cols>
    <col min="1" max="1" width="1.37890625" style="0" customWidth="1"/>
    <col min="2" max="2" width="15.875" style="0" bestFit="1" customWidth="1"/>
  </cols>
  <sheetData>
    <row r="2" ht="22.5">
      <c r="C2" s="139" t="s">
        <v>151</v>
      </c>
    </row>
    <row r="3" spans="3:9" ht="18" thickBot="1">
      <c r="C3">
        <f>C5</f>
        <v>3</v>
      </c>
      <c r="D3">
        <f aca="true" t="shared" si="0" ref="D3:I3">D5</f>
        <v>7</v>
      </c>
      <c r="E3">
        <f t="shared" si="0"/>
        <v>1</v>
      </c>
      <c r="F3">
        <f t="shared" si="0"/>
        <v>6</v>
      </c>
      <c r="G3">
        <f t="shared" si="0"/>
        <v>4</v>
      </c>
      <c r="H3">
        <f t="shared" si="0"/>
        <v>5</v>
      </c>
      <c r="I3">
        <f t="shared" si="0"/>
        <v>2</v>
      </c>
    </row>
    <row r="4" spans="2:9" ht="18" thickBot="1">
      <c r="B4" s="140"/>
      <c r="C4" s="141" t="s">
        <v>119</v>
      </c>
      <c r="D4" s="142" t="s">
        <v>120</v>
      </c>
      <c r="E4" s="142" t="s">
        <v>121</v>
      </c>
      <c r="F4" s="142" t="s">
        <v>122</v>
      </c>
      <c r="G4" s="142" t="s">
        <v>123</v>
      </c>
      <c r="H4" s="142" t="s">
        <v>124</v>
      </c>
      <c r="I4" s="143" t="s">
        <v>125</v>
      </c>
    </row>
    <row r="5" spans="2:9" ht="21" thickBot="1">
      <c r="B5" s="144" t="s">
        <v>70</v>
      </c>
      <c r="C5" s="145">
        <f>RANK(C6,$C$6:$I$6)</f>
        <v>3</v>
      </c>
      <c r="D5" s="145">
        <f aca="true" t="shared" si="1" ref="D5:I5">RANK(D6,$C$6:$I$6)</f>
        <v>7</v>
      </c>
      <c r="E5" s="145">
        <f t="shared" si="1"/>
        <v>1</v>
      </c>
      <c r="F5" s="145">
        <f t="shared" si="1"/>
        <v>6</v>
      </c>
      <c r="G5" s="145">
        <f t="shared" si="1"/>
        <v>4</v>
      </c>
      <c r="H5" s="145">
        <f t="shared" si="1"/>
        <v>5</v>
      </c>
      <c r="I5" s="146">
        <f t="shared" si="1"/>
        <v>2</v>
      </c>
    </row>
    <row r="6" spans="2:9" ht="18" thickBot="1">
      <c r="B6" s="140" t="s">
        <v>126</v>
      </c>
      <c r="C6" s="147">
        <f aca="true" t="shared" si="2" ref="C6:I6">SUM(C7:C18)</f>
        <v>73</v>
      </c>
      <c r="D6" s="147">
        <f t="shared" si="2"/>
        <v>20</v>
      </c>
      <c r="E6" s="147">
        <f t="shared" si="2"/>
        <v>95.5</v>
      </c>
      <c r="F6" s="147">
        <f t="shared" si="2"/>
        <v>26</v>
      </c>
      <c r="G6" s="147">
        <f t="shared" si="2"/>
        <v>69</v>
      </c>
      <c r="H6" s="147">
        <f t="shared" si="2"/>
        <v>67</v>
      </c>
      <c r="I6" s="148">
        <f t="shared" si="2"/>
        <v>78.5</v>
      </c>
    </row>
    <row r="7" spans="2:10" ht="16.5">
      <c r="B7" s="161" t="s">
        <v>116</v>
      </c>
      <c r="C7" s="162">
        <v>4</v>
      </c>
      <c r="D7" s="163">
        <v>2</v>
      </c>
      <c r="E7" s="163">
        <v>12</v>
      </c>
      <c r="F7" s="163">
        <v>0</v>
      </c>
      <c r="G7" s="163">
        <v>0</v>
      </c>
      <c r="H7" s="163">
        <v>14</v>
      </c>
      <c r="I7" s="164">
        <v>4</v>
      </c>
      <c r="J7">
        <f>SUM(C7:I7)</f>
        <v>36</v>
      </c>
    </row>
    <row r="8" spans="2:10" ht="16.5">
      <c r="B8" s="153" t="s">
        <v>137</v>
      </c>
      <c r="C8" s="154">
        <v>7</v>
      </c>
      <c r="D8" s="155">
        <v>8</v>
      </c>
      <c r="E8" s="155">
        <v>3</v>
      </c>
      <c r="F8" s="155">
        <v>0</v>
      </c>
      <c r="G8" s="155">
        <v>6</v>
      </c>
      <c r="H8" s="155">
        <v>7</v>
      </c>
      <c r="I8" s="156">
        <v>5</v>
      </c>
      <c r="J8">
        <f aca="true" t="shared" si="3" ref="J8:J18">SUM(C8:I8)</f>
        <v>36</v>
      </c>
    </row>
    <row r="9" spans="2:10" ht="16.5">
      <c r="B9" s="153" t="s">
        <v>152</v>
      </c>
      <c r="C9" s="154">
        <v>8</v>
      </c>
      <c r="D9" s="155">
        <v>0</v>
      </c>
      <c r="E9" s="155">
        <v>15</v>
      </c>
      <c r="F9" s="155">
        <v>1</v>
      </c>
      <c r="G9" s="155">
        <v>8</v>
      </c>
      <c r="H9" s="155">
        <v>0</v>
      </c>
      <c r="I9" s="156">
        <v>4</v>
      </c>
      <c r="J9">
        <f t="shared" si="3"/>
        <v>36</v>
      </c>
    </row>
    <row r="10" spans="2:10" ht="16.5">
      <c r="B10" s="153" t="s">
        <v>135</v>
      </c>
      <c r="C10" s="154">
        <v>5</v>
      </c>
      <c r="D10" s="155">
        <v>0</v>
      </c>
      <c r="E10" s="155">
        <v>14</v>
      </c>
      <c r="F10" s="155">
        <v>1</v>
      </c>
      <c r="G10" s="155">
        <v>7</v>
      </c>
      <c r="H10" s="155">
        <v>7</v>
      </c>
      <c r="I10" s="156">
        <v>2</v>
      </c>
      <c r="J10">
        <f t="shared" si="3"/>
        <v>36</v>
      </c>
    </row>
    <row r="11" spans="2:10" ht="16.5">
      <c r="B11" s="153" t="s">
        <v>153</v>
      </c>
      <c r="C11" s="154">
        <v>2</v>
      </c>
      <c r="D11" s="155">
        <v>0</v>
      </c>
      <c r="E11" s="155">
        <v>7</v>
      </c>
      <c r="F11" s="155">
        <v>0</v>
      </c>
      <c r="G11" s="155">
        <v>10</v>
      </c>
      <c r="H11" s="155">
        <v>5</v>
      </c>
      <c r="I11" s="156">
        <v>12</v>
      </c>
      <c r="J11">
        <f t="shared" si="3"/>
        <v>36</v>
      </c>
    </row>
    <row r="12" spans="2:10" ht="16.5">
      <c r="B12" s="153" t="s">
        <v>154</v>
      </c>
      <c r="C12" s="154">
        <v>7.5</v>
      </c>
      <c r="D12" s="155">
        <v>0</v>
      </c>
      <c r="E12" s="155">
        <v>5.5</v>
      </c>
      <c r="F12" s="155">
        <v>0</v>
      </c>
      <c r="G12" s="155">
        <v>10</v>
      </c>
      <c r="H12" s="155">
        <v>0</v>
      </c>
      <c r="I12" s="156">
        <v>13</v>
      </c>
      <c r="J12">
        <f t="shared" si="3"/>
        <v>36</v>
      </c>
    </row>
    <row r="13" spans="2:10" ht="16.5">
      <c r="B13" s="165" t="s">
        <v>155</v>
      </c>
      <c r="C13" s="154">
        <v>3</v>
      </c>
      <c r="D13" s="155">
        <v>7</v>
      </c>
      <c r="E13" s="155">
        <v>8</v>
      </c>
      <c r="F13" s="155">
        <v>3</v>
      </c>
      <c r="G13" s="155">
        <v>9</v>
      </c>
      <c r="H13" s="155">
        <v>0</v>
      </c>
      <c r="I13" s="156">
        <v>6</v>
      </c>
      <c r="J13">
        <f t="shared" si="3"/>
        <v>36</v>
      </c>
    </row>
    <row r="14" spans="2:10" ht="16.5">
      <c r="B14" s="153" t="s">
        <v>156</v>
      </c>
      <c r="C14" s="154">
        <v>7</v>
      </c>
      <c r="D14" s="155">
        <v>0</v>
      </c>
      <c r="E14" s="155">
        <v>14</v>
      </c>
      <c r="F14" s="155">
        <v>4</v>
      </c>
      <c r="G14" s="155">
        <v>3</v>
      </c>
      <c r="H14" s="155">
        <v>3</v>
      </c>
      <c r="I14" s="156">
        <v>5</v>
      </c>
      <c r="J14">
        <f t="shared" si="3"/>
        <v>36</v>
      </c>
    </row>
    <row r="15" spans="2:10" ht="16.5">
      <c r="B15" s="153" t="s">
        <v>157</v>
      </c>
      <c r="C15" s="154">
        <v>12</v>
      </c>
      <c r="D15" s="155">
        <v>0</v>
      </c>
      <c r="E15" s="155">
        <v>8</v>
      </c>
      <c r="F15" s="155">
        <v>0</v>
      </c>
      <c r="G15" s="155">
        <v>5</v>
      </c>
      <c r="H15" s="155">
        <v>1</v>
      </c>
      <c r="I15" s="156">
        <v>10</v>
      </c>
      <c r="J15">
        <f t="shared" si="3"/>
        <v>36</v>
      </c>
    </row>
    <row r="16" spans="2:10" ht="16.5">
      <c r="B16" s="153" t="s">
        <v>158</v>
      </c>
      <c r="C16" s="154">
        <v>6</v>
      </c>
      <c r="D16" s="155">
        <v>3</v>
      </c>
      <c r="E16" s="155">
        <v>0</v>
      </c>
      <c r="F16" s="155">
        <v>7</v>
      </c>
      <c r="G16" s="155">
        <v>2</v>
      </c>
      <c r="H16" s="155">
        <v>9</v>
      </c>
      <c r="I16" s="156">
        <v>9</v>
      </c>
      <c r="J16">
        <f t="shared" si="3"/>
        <v>36</v>
      </c>
    </row>
    <row r="17" spans="2:10" ht="16.5">
      <c r="B17" s="153" t="s">
        <v>93</v>
      </c>
      <c r="C17" s="154">
        <v>7</v>
      </c>
      <c r="D17" s="155">
        <v>0</v>
      </c>
      <c r="E17" s="155">
        <v>1</v>
      </c>
      <c r="F17" s="155">
        <v>7</v>
      </c>
      <c r="G17" s="155">
        <v>3</v>
      </c>
      <c r="H17" s="155">
        <v>14</v>
      </c>
      <c r="I17" s="156">
        <v>4</v>
      </c>
      <c r="J17">
        <f t="shared" si="3"/>
        <v>36</v>
      </c>
    </row>
    <row r="18" spans="2:10" ht="18" thickBot="1">
      <c r="B18" s="157" t="s">
        <v>138</v>
      </c>
      <c r="C18" s="158">
        <v>4.5</v>
      </c>
      <c r="D18" s="159">
        <v>0</v>
      </c>
      <c r="E18" s="159">
        <v>8</v>
      </c>
      <c r="F18" s="159">
        <v>3</v>
      </c>
      <c r="G18" s="159">
        <v>6</v>
      </c>
      <c r="H18" s="159">
        <v>7</v>
      </c>
      <c r="I18" s="160">
        <v>4.5</v>
      </c>
      <c r="J18">
        <f t="shared" si="3"/>
        <v>33</v>
      </c>
    </row>
    <row r="19" spans="2:9" ht="18" thickBot="1">
      <c r="B19" s="140"/>
      <c r="C19" s="141" t="s">
        <v>119</v>
      </c>
      <c r="D19" s="142" t="s">
        <v>120</v>
      </c>
      <c r="E19" s="142" t="s">
        <v>121</v>
      </c>
      <c r="F19" s="142" t="s">
        <v>122</v>
      </c>
      <c r="G19" s="142" t="s">
        <v>123</v>
      </c>
      <c r="H19" s="142" t="s">
        <v>124</v>
      </c>
      <c r="I19" s="143" t="s">
        <v>125</v>
      </c>
    </row>
    <row r="20" ht="16.5">
      <c r="B20" t="s">
        <v>139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I21"/>
  <sheetViews>
    <sheetView zoomScaleSheetLayoutView="100" workbookViewId="0" topLeftCell="A1">
      <selection activeCell="F13" sqref="F13"/>
    </sheetView>
  </sheetViews>
  <sheetFormatPr defaultColWidth="7.125" defaultRowHeight="13.5"/>
  <cols>
    <col min="1" max="1" width="8.125" style="0" customWidth="1"/>
    <col min="2" max="2" width="9.625" style="0" customWidth="1"/>
    <col min="3" max="3" width="15.625" style="0" customWidth="1"/>
    <col min="4" max="4" width="9.625" style="0" customWidth="1"/>
    <col min="5" max="5" width="8.125" style="0" customWidth="1"/>
    <col min="6" max="6" width="14.375" style="0" customWidth="1"/>
    <col min="7" max="7" width="2.375" style="0" customWidth="1"/>
    <col min="8" max="8" width="10.00390625" style="0" customWidth="1"/>
  </cols>
  <sheetData>
    <row r="1" ht="27.75">
      <c r="A1" s="21" t="s">
        <v>50</v>
      </c>
    </row>
    <row r="2" spans="1:8" ht="16.5">
      <c r="A2" s="24" t="s">
        <v>38</v>
      </c>
      <c r="B2" s="25" t="s">
        <v>39</v>
      </c>
      <c r="C2" s="25" t="s">
        <v>40</v>
      </c>
      <c r="D2" s="26" t="s">
        <v>34</v>
      </c>
      <c r="E2" s="26" t="s">
        <v>35</v>
      </c>
      <c r="F2" s="26" t="s">
        <v>41</v>
      </c>
      <c r="G2" s="26"/>
      <c r="H2" s="26" t="s">
        <v>70</v>
      </c>
    </row>
    <row r="3" spans="1:8" ht="18" customHeight="1">
      <c r="A3" s="23"/>
      <c r="B3" s="2">
        <v>6188</v>
      </c>
      <c r="C3" s="4" t="s">
        <v>331</v>
      </c>
      <c r="D3" s="2" t="s">
        <v>244</v>
      </c>
      <c r="E3" s="2">
        <v>3</v>
      </c>
      <c r="F3" s="187">
        <v>1640</v>
      </c>
      <c r="G3" s="1"/>
      <c r="H3" s="27">
        <v>1</v>
      </c>
    </row>
    <row r="4" spans="1:9" s="36" customFormat="1" ht="18" customHeight="1">
      <c r="A4" s="39"/>
      <c r="B4" s="2">
        <v>6180</v>
      </c>
      <c r="C4" s="4" t="s">
        <v>220</v>
      </c>
      <c r="D4" s="2" t="s">
        <v>181</v>
      </c>
      <c r="E4" s="2">
        <v>3</v>
      </c>
      <c r="F4" s="186">
        <v>1708</v>
      </c>
      <c r="G4" s="1"/>
      <c r="H4" s="1">
        <v>2</v>
      </c>
      <c r="I4"/>
    </row>
    <row r="5" spans="1:8" ht="18" customHeight="1">
      <c r="A5" s="39"/>
      <c r="B5" s="2">
        <v>6174</v>
      </c>
      <c r="C5" s="4" t="s">
        <v>174</v>
      </c>
      <c r="D5" s="2" t="s">
        <v>160</v>
      </c>
      <c r="E5" s="2">
        <v>3</v>
      </c>
      <c r="F5" s="186">
        <v>1772</v>
      </c>
      <c r="G5" s="1"/>
      <c r="H5" s="1">
        <v>3</v>
      </c>
    </row>
    <row r="6" spans="1:8" ht="18" customHeight="1">
      <c r="A6" s="39"/>
      <c r="B6" s="2">
        <v>6547</v>
      </c>
      <c r="C6" s="4" t="s">
        <v>332</v>
      </c>
      <c r="D6" s="2" t="s">
        <v>247</v>
      </c>
      <c r="E6" s="2">
        <v>3</v>
      </c>
      <c r="F6" s="186">
        <v>1806</v>
      </c>
      <c r="G6" s="1"/>
      <c r="H6" s="1">
        <v>4</v>
      </c>
    </row>
    <row r="7" spans="1:8" ht="18" customHeight="1">
      <c r="A7" s="39"/>
      <c r="B7" s="2">
        <v>6190</v>
      </c>
      <c r="C7" s="4" t="s">
        <v>221</v>
      </c>
      <c r="D7" s="2" t="s">
        <v>244</v>
      </c>
      <c r="E7" s="2">
        <v>3</v>
      </c>
      <c r="F7" s="186">
        <v>1869</v>
      </c>
      <c r="G7" s="1"/>
      <c r="H7" s="1">
        <v>5</v>
      </c>
    </row>
    <row r="8" spans="1:8" ht="18" customHeight="1">
      <c r="A8" s="39"/>
      <c r="B8" s="2">
        <v>2197</v>
      </c>
      <c r="C8" s="4" t="s">
        <v>330</v>
      </c>
      <c r="D8" s="2" t="s">
        <v>181</v>
      </c>
      <c r="E8" s="2">
        <v>1</v>
      </c>
      <c r="F8" s="186">
        <v>2009</v>
      </c>
      <c r="G8" s="1"/>
      <c r="H8" s="1">
        <v>6</v>
      </c>
    </row>
    <row r="9" spans="1:8" ht="18" customHeight="1">
      <c r="A9" s="39"/>
      <c r="B9" s="2">
        <v>6166</v>
      </c>
      <c r="C9" s="6" t="s">
        <v>175</v>
      </c>
      <c r="D9" s="2" t="s">
        <v>161</v>
      </c>
      <c r="E9" s="2">
        <v>3</v>
      </c>
      <c r="F9" s="186">
        <v>2023</v>
      </c>
      <c r="G9" s="1"/>
      <c r="H9" s="1">
        <v>7</v>
      </c>
    </row>
    <row r="10" spans="1:8" ht="18" customHeight="1">
      <c r="A10" s="39"/>
      <c r="B10" s="2">
        <v>2188</v>
      </c>
      <c r="C10" s="4" t="s">
        <v>318</v>
      </c>
      <c r="D10" s="2" t="s">
        <v>160</v>
      </c>
      <c r="E10" s="2">
        <v>1</v>
      </c>
      <c r="F10" s="186">
        <v>2034</v>
      </c>
      <c r="G10" s="1"/>
      <c r="H10" s="1">
        <v>8</v>
      </c>
    </row>
    <row r="11" spans="1:8" ht="18" customHeight="1">
      <c r="A11" s="39"/>
      <c r="B11" s="2">
        <v>4185</v>
      </c>
      <c r="C11" s="4" t="s">
        <v>214</v>
      </c>
      <c r="D11" s="2" t="s">
        <v>161</v>
      </c>
      <c r="E11" s="2">
        <v>2</v>
      </c>
      <c r="F11" s="186">
        <v>2080</v>
      </c>
      <c r="G11" s="1"/>
      <c r="H11" s="1">
        <v>9</v>
      </c>
    </row>
    <row r="12" spans="1:8" ht="18" customHeight="1">
      <c r="A12" s="39"/>
      <c r="B12" s="2">
        <v>2535</v>
      </c>
      <c r="C12" s="4" t="s">
        <v>329</v>
      </c>
      <c r="D12" s="2" t="s">
        <v>247</v>
      </c>
      <c r="E12" s="2">
        <v>1</v>
      </c>
      <c r="F12" s="186">
        <v>2083</v>
      </c>
      <c r="G12" s="1"/>
      <c r="H12" s="1">
        <v>10</v>
      </c>
    </row>
    <row r="13" spans="1:8" ht="18" customHeight="1">
      <c r="A13" s="39"/>
      <c r="B13" s="2"/>
      <c r="C13" s="4"/>
      <c r="D13" s="2"/>
      <c r="E13" s="2"/>
      <c r="F13" s="186"/>
      <c r="G13" s="1"/>
      <c r="H13" s="186"/>
    </row>
    <row r="14" spans="1:8" ht="18" customHeight="1">
      <c r="A14" s="39"/>
      <c r="B14" s="2"/>
      <c r="C14" s="4"/>
      <c r="D14" s="2"/>
      <c r="E14" s="2"/>
      <c r="F14" s="186"/>
      <c r="G14" s="1"/>
      <c r="H14" s="1"/>
    </row>
    <row r="15" spans="1:8" ht="18" customHeight="1">
      <c r="A15" s="39"/>
      <c r="B15" s="2"/>
      <c r="C15" s="4"/>
      <c r="D15" s="2"/>
      <c r="E15" s="2"/>
      <c r="F15" s="186"/>
      <c r="G15" s="1"/>
      <c r="H15" s="1"/>
    </row>
    <row r="16" spans="1:8" ht="18" customHeight="1">
      <c r="A16" s="39"/>
      <c r="B16" s="2"/>
      <c r="C16" s="4"/>
      <c r="D16" s="2"/>
      <c r="E16" s="2"/>
      <c r="F16" s="186"/>
      <c r="G16" s="1"/>
      <c r="H16" s="1"/>
    </row>
    <row r="17" spans="1:8" ht="16.5">
      <c r="A17" s="39"/>
      <c r="B17" s="2"/>
      <c r="C17" s="4"/>
      <c r="D17" s="2"/>
      <c r="E17" s="2"/>
      <c r="F17" s="1"/>
      <c r="G17" s="1"/>
      <c r="H17" s="1"/>
    </row>
    <row r="18" spans="1:8" ht="16.5">
      <c r="A18" s="39"/>
      <c r="B18" s="2"/>
      <c r="C18" s="4"/>
      <c r="D18" s="2"/>
      <c r="E18" s="2"/>
      <c r="F18" s="1"/>
      <c r="G18" s="1"/>
      <c r="H18" s="1"/>
    </row>
    <row r="19" spans="1:8" ht="16.5">
      <c r="A19" s="39"/>
      <c r="B19" s="2"/>
      <c r="C19" s="4"/>
      <c r="D19" s="2"/>
      <c r="E19" s="2"/>
      <c r="F19" s="1"/>
      <c r="G19" s="1"/>
      <c r="H19" s="1"/>
    </row>
    <row r="20" spans="1:8" ht="16.5">
      <c r="A20" s="39"/>
      <c r="B20" s="2"/>
      <c r="C20" s="4"/>
      <c r="D20" s="2"/>
      <c r="E20" s="2"/>
      <c r="F20" s="1"/>
      <c r="G20" s="1"/>
      <c r="H20" s="1"/>
    </row>
    <row r="21" spans="1:8" ht="16.5">
      <c r="A21" s="39"/>
      <c r="B21" s="2"/>
      <c r="C21" s="4"/>
      <c r="D21" s="2"/>
      <c r="E21" s="2"/>
      <c r="F21" s="1"/>
      <c r="G21" s="1"/>
      <c r="H21" s="1"/>
    </row>
  </sheetData>
  <sheetProtection/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zoomScale="85" zoomScaleNormal="85" zoomScaleSheetLayoutView="85" workbookViewId="0" topLeftCell="A1">
      <selection activeCell="B9" sqref="B9:C9"/>
    </sheetView>
  </sheetViews>
  <sheetFormatPr defaultColWidth="7.125" defaultRowHeight="13.5"/>
  <cols>
    <col min="1" max="1" width="7.375" style="0" customWidth="1"/>
    <col min="2" max="2" width="51.625" style="34" customWidth="1"/>
    <col min="3" max="3" width="7.125" style="34" bestFit="1" customWidth="1"/>
    <col min="4" max="4" width="12.375" style="34" customWidth="1"/>
    <col min="5" max="5" width="3.00390625" style="0" customWidth="1"/>
    <col min="6" max="6" width="11.625" style="0" customWidth="1"/>
    <col min="7" max="7" width="2.375" style="0" customWidth="1"/>
  </cols>
  <sheetData>
    <row r="1" ht="27.75">
      <c r="A1" s="21" t="s">
        <v>51</v>
      </c>
    </row>
    <row r="2" spans="1:6" ht="16.5">
      <c r="A2" s="24" t="s">
        <v>38</v>
      </c>
      <c r="B2" s="25" t="s">
        <v>40</v>
      </c>
      <c r="C2" s="24" t="s">
        <v>34</v>
      </c>
      <c r="D2" s="24" t="s">
        <v>41</v>
      </c>
      <c r="E2" s="26"/>
      <c r="F2" s="26" t="s">
        <v>70</v>
      </c>
    </row>
    <row r="3" spans="2:6" s="34" customFormat="1" ht="42.75" customHeight="1">
      <c r="B3" s="16" t="s">
        <v>345</v>
      </c>
      <c r="C3" s="16" t="s">
        <v>160</v>
      </c>
      <c r="D3" s="192">
        <v>5254</v>
      </c>
      <c r="E3" s="13"/>
      <c r="F3" s="13">
        <v>1</v>
      </c>
    </row>
    <row r="4" spans="2:6" s="50" customFormat="1" ht="42.75" customHeight="1">
      <c r="B4" s="61" t="s">
        <v>346</v>
      </c>
      <c r="C4" s="34" t="s">
        <v>247</v>
      </c>
      <c r="D4" s="34">
        <v>5434</v>
      </c>
      <c r="E4" s="34"/>
      <c r="F4" s="16">
        <v>2</v>
      </c>
    </row>
    <row r="5" spans="2:6" s="50" customFormat="1" ht="42.75" customHeight="1">
      <c r="B5" s="16" t="s">
        <v>344</v>
      </c>
      <c r="C5" s="16" t="s">
        <v>181</v>
      </c>
      <c r="D5" s="192">
        <v>5486</v>
      </c>
      <c r="E5" s="13"/>
      <c r="F5" s="13">
        <v>3</v>
      </c>
    </row>
    <row r="6" spans="2:6" s="34" customFormat="1" ht="42.75" customHeight="1">
      <c r="B6" s="16" t="s">
        <v>343</v>
      </c>
      <c r="C6" s="16" t="s">
        <v>244</v>
      </c>
      <c r="D6" s="192">
        <v>5539</v>
      </c>
      <c r="E6" s="16"/>
      <c r="F6" s="16">
        <v>4</v>
      </c>
    </row>
    <row r="7" spans="2:6" s="34" customFormat="1" ht="42.75" customHeight="1">
      <c r="B7" s="34" t="s">
        <v>347</v>
      </c>
      <c r="C7" s="34" t="s">
        <v>161</v>
      </c>
      <c r="D7" s="34">
        <v>5539</v>
      </c>
      <c r="F7" s="34">
        <v>4</v>
      </c>
    </row>
    <row r="8" spans="2:6" s="34" customFormat="1" ht="42.75" customHeight="1">
      <c r="B8" s="61" t="s">
        <v>348</v>
      </c>
      <c r="C8" s="34" t="s">
        <v>241</v>
      </c>
      <c r="D8" s="34">
        <v>5793</v>
      </c>
      <c r="F8" s="34">
        <v>6</v>
      </c>
    </row>
    <row r="9" s="34" customFormat="1" ht="42.75" customHeight="1">
      <c r="F9" s="13"/>
    </row>
    <row r="10" s="34" customFormat="1" ht="42.75" customHeight="1">
      <c r="F10" s="13"/>
    </row>
    <row r="11" s="34" customFormat="1" ht="42.75" customHeight="1">
      <c r="F11" s="16"/>
    </row>
    <row r="12" s="34" customFormat="1" ht="42.75" customHeight="1"/>
    <row r="13" s="34" customFormat="1" ht="42.75" customHeight="1">
      <c r="F13" s="13"/>
    </row>
    <row r="14" s="34" customFormat="1" ht="42.75" customHeight="1">
      <c r="F14" s="16"/>
    </row>
    <row r="15" s="34" customFormat="1" ht="42.75" customHeight="1"/>
    <row r="16" s="34" customFormat="1" ht="42.75" customHeight="1">
      <c r="F16" s="13"/>
    </row>
    <row r="17" s="34" customFormat="1" ht="42.75" customHeight="1">
      <c r="F17" s="16"/>
    </row>
    <row r="18" s="34" customFormat="1" ht="42.75" customHeight="1"/>
    <row r="19" s="34" customFormat="1" ht="42.75" customHeight="1">
      <c r="F19" s="13"/>
    </row>
    <row r="20" s="34" customFormat="1" ht="42.75" customHeight="1"/>
    <row r="21" s="34" customFormat="1" ht="30" customHeight="1"/>
    <row r="22" s="34" customFormat="1" ht="30" customHeight="1"/>
    <row r="23" s="34" customFormat="1" ht="30" customHeight="1"/>
    <row r="24" s="34" customFormat="1" ht="30" customHeight="1"/>
    <row r="25" s="34" customFormat="1" ht="30" customHeight="1"/>
    <row r="26" s="34" customFormat="1" ht="30" customHeight="1"/>
    <row r="27" s="34" customFormat="1" ht="30" customHeight="1"/>
    <row r="28" s="34" customFormat="1" ht="30" customHeight="1"/>
    <row r="29" s="34" customFormat="1" ht="30" customHeight="1"/>
    <row r="30" s="34" customFormat="1" ht="30" customHeight="1"/>
    <row r="31" s="34" customFormat="1" ht="30" customHeight="1"/>
    <row r="32" s="34" customFormat="1" ht="30" customHeight="1"/>
    <row r="33" s="34" customFormat="1" ht="30" customHeight="1"/>
    <row r="34" s="34" customFormat="1" ht="30" customHeight="1"/>
    <row r="35" s="34" customFormat="1" ht="30" customHeight="1"/>
    <row r="36" s="34" customFormat="1" ht="30" customHeight="1"/>
    <row r="37" s="34" customFormat="1" ht="30" customHeight="1"/>
    <row r="38" s="34" customFormat="1" ht="30" customHeight="1"/>
    <row r="39" s="34" customFormat="1" ht="30" customHeight="1"/>
    <row r="40" s="34" customFormat="1" ht="30" customHeight="1"/>
    <row r="41" s="34" customFormat="1" ht="30" customHeight="1"/>
    <row r="42" s="34" customFormat="1" ht="30" customHeight="1"/>
    <row r="43" s="34" customFormat="1" ht="30" customHeight="1"/>
    <row r="44" s="34" customFormat="1" ht="30" customHeight="1"/>
    <row r="45" s="34" customFormat="1" ht="30" customHeight="1"/>
    <row r="46" s="34" customFormat="1" ht="30" customHeight="1"/>
    <row r="47" s="34" customFormat="1" ht="30" customHeight="1"/>
    <row r="48" s="34" customFormat="1" ht="30" customHeight="1"/>
    <row r="49" s="34" customFormat="1" ht="30" customHeight="1"/>
    <row r="50" s="34" customFormat="1" ht="30" customHeight="1"/>
    <row r="51" s="34" customFormat="1" ht="30" customHeight="1"/>
    <row r="52" s="34" customFormat="1" ht="30" customHeight="1"/>
    <row r="53" s="34" customFormat="1" ht="30" customHeight="1"/>
    <row r="54" s="34" customFormat="1" ht="30" customHeight="1"/>
    <row r="55" s="34" customFormat="1" ht="30" customHeight="1"/>
    <row r="56" s="34" customFormat="1" ht="30" customHeight="1"/>
    <row r="57" s="34" customFormat="1" ht="30" customHeight="1"/>
    <row r="58" s="34" customFormat="1" ht="30" customHeight="1"/>
    <row r="59" s="34" customFormat="1" ht="30" customHeight="1"/>
    <row r="60" s="34" customFormat="1" ht="30" customHeight="1"/>
    <row r="61" s="34" customFormat="1" ht="30" customHeight="1"/>
    <row r="62" s="34" customFormat="1" ht="30" customHeight="1"/>
    <row r="63" s="34" customFormat="1" ht="30" customHeight="1"/>
    <row r="64" s="34" customFormat="1" ht="30" customHeight="1"/>
    <row r="65" s="34" customFormat="1" ht="30" customHeight="1"/>
    <row r="66" s="34" customFormat="1" ht="30" customHeight="1"/>
    <row r="67" s="34" customFormat="1" ht="30" customHeight="1"/>
    <row r="68" s="34" customFormat="1" ht="30" customHeight="1"/>
    <row r="69" s="34" customFormat="1" ht="30" customHeight="1"/>
    <row r="70" s="34" customFormat="1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</sheetData>
  <sheetProtection/>
  <dataValidations count="1">
    <dataValidation type="whole" allowBlank="1" showInputMessage="1" showErrorMessage="1" sqref="C3:C5">
      <formula1>1</formula1>
      <formula2>2</formula2>
    </dataValidation>
  </dataValidations>
  <printOptions horizontalCentered="1"/>
  <pageMargins left="0.47" right="0.26" top="0.5118110236220472" bottom="0.984251968503937" header="0.5118110236220472" footer="0.5118110236220472"/>
  <pageSetup horizontalDpi="600" verticalDpi="600" orientation="portrait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workbookViewId="0" topLeftCell="A1">
      <selection activeCell="S13" sqref="S13"/>
    </sheetView>
  </sheetViews>
  <sheetFormatPr defaultColWidth="7.125" defaultRowHeight="13.5"/>
  <cols>
    <col min="1" max="1" width="7.125" style="0" customWidth="1"/>
    <col min="2" max="2" width="8.50390625" style="0" bestFit="1" customWidth="1"/>
    <col min="3" max="3" width="13.875" style="0" bestFit="1" customWidth="1"/>
    <col min="4" max="4" width="8.50390625" style="0" customWidth="1"/>
    <col min="5" max="5" width="7.00390625" style="0" customWidth="1"/>
    <col min="6" max="6" width="12.50390625" style="0" hidden="1" customWidth="1"/>
    <col min="7" max="7" width="3.625" style="0" hidden="1" customWidth="1"/>
    <col min="8" max="8" width="12.50390625" style="0" hidden="1" customWidth="1"/>
    <col min="9" max="9" width="3.625" style="0" hidden="1" customWidth="1"/>
    <col min="10" max="10" width="12.50390625" style="0" hidden="1" customWidth="1"/>
    <col min="11" max="11" width="3.625" style="0" customWidth="1"/>
    <col min="12" max="12" width="12.50390625" style="23" customWidth="1"/>
    <col min="13" max="13" width="3.625" style="23" customWidth="1"/>
    <col min="14" max="14" width="9.00390625" style="23" customWidth="1"/>
  </cols>
  <sheetData>
    <row r="1" ht="27.75">
      <c r="A1" s="21" t="s">
        <v>66</v>
      </c>
    </row>
    <row r="2" spans="1:14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 t="s">
        <v>59</v>
      </c>
      <c r="G2" s="37"/>
      <c r="H2" s="38" t="s">
        <v>60</v>
      </c>
      <c r="I2" s="37"/>
      <c r="J2" s="38" t="s">
        <v>61</v>
      </c>
      <c r="K2" s="37"/>
      <c r="L2" s="37" t="s">
        <v>58</v>
      </c>
      <c r="M2" s="37"/>
      <c r="N2" s="37" t="s">
        <v>70</v>
      </c>
    </row>
    <row r="3" spans="1:14" ht="19.5" customHeight="1">
      <c r="A3" s="13"/>
      <c r="B3" s="13">
        <v>2185</v>
      </c>
      <c r="C3" s="13" t="s">
        <v>335</v>
      </c>
      <c r="D3" s="16" t="s">
        <v>160</v>
      </c>
      <c r="E3" s="13">
        <v>1</v>
      </c>
      <c r="F3" s="57"/>
      <c r="H3" s="57"/>
      <c r="J3" s="57"/>
      <c r="L3" s="52" t="s">
        <v>419</v>
      </c>
      <c r="N3" s="52">
        <v>1</v>
      </c>
    </row>
    <row r="4" spans="1:14" ht="19.5" customHeight="1">
      <c r="A4" s="13"/>
      <c r="B4" s="13">
        <v>2179</v>
      </c>
      <c r="C4" s="13" t="s">
        <v>313</v>
      </c>
      <c r="D4" s="16" t="s">
        <v>161</v>
      </c>
      <c r="E4" s="13">
        <v>1</v>
      </c>
      <c r="L4" s="23" t="s">
        <v>420</v>
      </c>
      <c r="N4" s="23">
        <v>2</v>
      </c>
    </row>
    <row r="5" spans="1:14" s="36" customFormat="1" ht="19.5" customHeight="1">
      <c r="A5" s="13"/>
      <c r="B5" s="13">
        <v>2186</v>
      </c>
      <c r="C5" s="13" t="s">
        <v>314</v>
      </c>
      <c r="D5" s="16" t="s">
        <v>160</v>
      </c>
      <c r="E5" s="13">
        <v>1</v>
      </c>
      <c r="F5" s="1"/>
      <c r="G5" s="2"/>
      <c r="H5" s="2"/>
      <c r="I5" s="2"/>
      <c r="L5" s="39" t="s">
        <v>421</v>
      </c>
      <c r="M5" s="39"/>
      <c r="N5" s="39">
        <v>3</v>
      </c>
    </row>
    <row r="6" spans="1:14" s="36" customFormat="1" ht="19.5" customHeight="1">
      <c r="A6" s="13"/>
      <c r="B6" s="13">
        <v>2200</v>
      </c>
      <c r="C6" s="13" t="s">
        <v>312</v>
      </c>
      <c r="D6" s="16" t="s">
        <v>244</v>
      </c>
      <c r="E6" s="13">
        <v>1</v>
      </c>
      <c r="F6" s="1"/>
      <c r="G6" s="2"/>
      <c r="H6" s="2"/>
      <c r="I6" s="2"/>
      <c r="L6" s="39" t="s">
        <v>422</v>
      </c>
      <c r="M6" s="39"/>
      <c r="N6" s="39">
        <v>4</v>
      </c>
    </row>
    <row r="7" spans="1:14" s="36" customFormat="1" ht="19.5" customHeight="1">
      <c r="A7" s="13"/>
      <c r="B7" s="13">
        <v>2193</v>
      </c>
      <c r="C7" s="13" t="s">
        <v>311</v>
      </c>
      <c r="D7" s="16" t="s">
        <v>241</v>
      </c>
      <c r="E7" s="13">
        <v>1</v>
      </c>
      <c r="L7" s="23" t="s">
        <v>391</v>
      </c>
      <c r="M7" s="39"/>
      <c r="N7" s="39">
        <v>5</v>
      </c>
    </row>
    <row r="8" spans="1:14" s="36" customFormat="1" ht="19.5" customHeight="1">
      <c r="A8" s="13"/>
      <c r="B8" s="13">
        <v>2199</v>
      </c>
      <c r="C8" s="13" t="s">
        <v>356</v>
      </c>
      <c r="D8" s="16" t="s">
        <v>181</v>
      </c>
      <c r="E8" s="13">
        <v>1</v>
      </c>
      <c r="L8" s="39" t="s">
        <v>423</v>
      </c>
      <c r="M8" s="39"/>
      <c r="N8" s="39">
        <v>6</v>
      </c>
    </row>
    <row r="9" spans="1:14" s="36" customFormat="1" ht="19.5" customHeight="1">
      <c r="A9" s="13"/>
      <c r="B9" s="13">
        <v>2538</v>
      </c>
      <c r="C9" s="13" t="s">
        <v>354</v>
      </c>
      <c r="D9" s="16" t="s">
        <v>247</v>
      </c>
      <c r="E9" s="13">
        <v>1</v>
      </c>
      <c r="F9" s="1"/>
      <c r="G9" s="2"/>
      <c r="H9" s="2"/>
      <c r="I9" s="2"/>
      <c r="K9"/>
      <c r="L9" s="39" t="s">
        <v>425</v>
      </c>
      <c r="M9" s="23"/>
      <c r="N9" s="39">
        <v>7</v>
      </c>
    </row>
    <row r="10" spans="1:14" s="36" customFormat="1" ht="19.5" customHeight="1">
      <c r="A10" s="13"/>
      <c r="B10" s="13">
        <v>2534</v>
      </c>
      <c r="C10" s="13" t="s">
        <v>355</v>
      </c>
      <c r="D10" s="16" t="s">
        <v>247</v>
      </c>
      <c r="E10" s="13">
        <v>1</v>
      </c>
      <c r="G10"/>
      <c r="I10"/>
      <c r="K10"/>
      <c r="L10" s="39" t="s">
        <v>424</v>
      </c>
      <c r="M10" s="23"/>
      <c r="N10" s="39">
        <v>8</v>
      </c>
    </row>
    <row r="11" spans="1:14" ht="19.5" customHeight="1">
      <c r="A11" s="13"/>
      <c r="B11" s="13">
        <v>2587</v>
      </c>
      <c r="C11" s="13" t="s">
        <v>315</v>
      </c>
      <c r="D11" s="16" t="s">
        <v>161</v>
      </c>
      <c r="E11" s="13">
        <v>1</v>
      </c>
      <c r="F11" s="36"/>
      <c r="H11" s="36"/>
      <c r="J11" s="36"/>
      <c r="L11" s="39" t="s">
        <v>426</v>
      </c>
      <c r="N11" s="39">
        <v>9</v>
      </c>
    </row>
    <row r="12" spans="1:14" ht="18.75" customHeight="1">
      <c r="A12" s="13"/>
      <c r="B12" s="13">
        <v>2204</v>
      </c>
      <c r="C12" s="13" t="s">
        <v>353</v>
      </c>
      <c r="D12" s="16" t="s">
        <v>244</v>
      </c>
      <c r="E12" s="13">
        <v>1</v>
      </c>
      <c r="F12" s="1"/>
      <c r="G12" s="2"/>
      <c r="H12" s="2"/>
      <c r="I12" s="2"/>
      <c r="J12" s="36"/>
      <c r="L12" s="23" t="s">
        <v>399</v>
      </c>
      <c r="N12" s="39">
        <v>10</v>
      </c>
    </row>
    <row r="13" spans="1:14" ht="18.75" customHeight="1">
      <c r="A13" s="13"/>
      <c r="B13" s="13">
        <v>2196</v>
      </c>
      <c r="C13" s="13" t="s">
        <v>317</v>
      </c>
      <c r="D13" s="16" t="s">
        <v>181</v>
      </c>
      <c r="E13" s="13">
        <v>1</v>
      </c>
      <c r="F13" s="36"/>
      <c r="G13" s="36"/>
      <c r="H13" s="36"/>
      <c r="I13" s="36"/>
      <c r="J13" s="36"/>
      <c r="K13" s="36"/>
      <c r="L13" s="39" t="s">
        <v>364</v>
      </c>
      <c r="M13" s="39"/>
      <c r="N13" s="39"/>
    </row>
    <row r="14" spans="1:5" ht="18.75" customHeight="1">
      <c r="A14" s="13"/>
      <c r="B14" s="13"/>
      <c r="C14" s="13"/>
      <c r="D14" s="16"/>
      <c r="E14" s="13"/>
    </row>
    <row r="15" spans="1:14" ht="18.75" customHeight="1">
      <c r="A15" s="13"/>
      <c r="B15" s="13"/>
      <c r="C15" s="13"/>
      <c r="D15" s="16"/>
      <c r="E15" s="13"/>
      <c r="F15" s="1"/>
      <c r="G15" s="2"/>
      <c r="H15" s="2"/>
      <c r="I15" s="2"/>
      <c r="J15" s="36"/>
      <c r="K15" s="36"/>
      <c r="L15" s="39"/>
      <c r="M15" s="39"/>
      <c r="N15" s="3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zoomScaleSheetLayoutView="100" workbookViewId="0" topLeftCell="A1">
      <selection activeCell="N8" sqref="N8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6.00390625" style="0" customWidth="1"/>
    <col min="4" max="4" width="7.625" style="0" customWidth="1"/>
    <col min="5" max="5" width="7.00390625" style="0" customWidth="1"/>
    <col min="6" max="6" width="12.50390625" style="0" hidden="1" customWidth="1"/>
    <col min="7" max="7" width="3.625" style="0" hidden="1" customWidth="1"/>
    <col min="8" max="8" width="12.50390625" style="0" hidden="1" customWidth="1"/>
    <col min="9" max="9" width="3.625" style="0" hidden="1" customWidth="1"/>
    <col min="10" max="10" width="12.625" style="0" hidden="1" customWidth="1"/>
    <col min="11" max="11" width="3.625" style="0" customWidth="1"/>
    <col min="12" max="12" width="12.50390625" style="23" customWidth="1"/>
    <col min="13" max="13" width="3.625" style="23" customWidth="1"/>
    <col min="14" max="14" width="8.625" style="23" customWidth="1"/>
  </cols>
  <sheetData>
    <row r="1" ht="27.75">
      <c r="A1" s="21" t="s">
        <v>65</v>
      </c>
    </row>
    <row r="2" spans="1:14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 t="s">
        <v>59</v>
      </c>
      <c r="G2" s="37"/>
      <c r="H2" s="38" t="s">
        <v>60</v>
      </c>
      <c r="I2" s="37"/>
      <c r="J2" s="38" t="s">
        <v>61</v>
      </c>
      <c r="K2" s="37"/>
      <c r="L2" s="37" t="s">
        <v>58</v>
      </c>
      <c r="M2" s="37"/>
      <c r="N2" s="37" t="s">
        <v>70</v>
      </c>
    </row>
    <row r="3" spans="2:14" ht="18.75" customHeight="1">
      <c r="B3" s="2">
        <v>4192</v>
      </c>
      <c r="C3" s="6" t="s">
        <v>215</v>
      </c>
      <c r="D3" s="2" t="s">
        <v>160</v>
      </c>
      <c r="E3" s="2">
        <v>2</v>
      </c>
      <c r="F3" s="27"/>
      <c r="G3" s="1"/>
      <c r="H3" s="27"/>
      <c r="I3" s="1"/>
      <c r="J3" s="56"/>
      <c r="K3" s="36"/>
      <c r="L3" s="52" t="s">
        <v>393</v>
      </c>
      <c r="M3" s="39"/>
      <c r="N3" s="52">
        <v>1</v>
      </c>
    </row>
    <row r="4" spans="1:14" s="36" customFormat="1" ht="18.75" customHeight="1">
      <c r="A4"/>
      <c r="B4" s="2">
        <v>6168</v>
      </c>
      <c r="C4" s="6" t="s">
        <v>172</v>
      </c>
      <c r="D4" s="2" t="s">
        <v>161</v>
      </c>
      <c r="E4" s="2">
        <v>3</v>
      </c>
      <c r="F4" s="1"/>
      <c r="G4" s="1"/>
      <c r="H4" s="1"/>
      <c r="I4" s="1"/>
      <c r="J4" s="11"/>
      <c r="L4" s="39" t="s">
        <v>394</v>
      </c>
      <c r="M4" s="39"/>
      <c r="N4" s="39">
        <v>2</v>
      </c>
    </row>
    <row r="5" spans="1:14" s="36" customFormat="1" ht="18.75" customHeight="1">
      <c r="A5"/>
      <c r="B5" s="2">
        <v>4204</v>
      </c>
      <c r="C5" s="6" t="s">
        <v>324</v>
      </c>
      <c r="D5" s="2" t="s">
        <v>244</v>
      </c>
      <c r="E5" s="2">
        <v>2</v>
      </c>
      <c r="F5" s="1"/>
      <c r="G5" s="1"/>
      <c r="H5" s="1"/>
      <c r="I5" s="1"/>
      <c r="J5" s="11"/>
      <c r="L5" s="39" t="s">
        <v>395</v>
      </c>
      <c r="M5" s="39"/>
      <c r="N5" s="39">
        <v>3</v>
      </c>
    </row>
    <row r="6" spans="1:14" s="36" customFormat="1" ht="18.75" customHeight="1">
      <c r="A6" s="1"/>
      <c r="B6" s="2">
        <v>4188</v>
      </c>
      <c r="C6" s="6" t="s">
        <v>228</v>
      </c>
      <c r="D6" s="2" t="s">
        <v>161</v>
      </c>
      <c r="E6" s="2">
        <v>2</v>
      </c>
      <c r="F6" s="1"/>
      <c r="G6" s="1"/>
      <c r="H6" s="1"/>
      <c r="I6" s="1"/>
      <c r="J6" s="11"/>
      <c r="L6" s="39" t="s">
        <v>396</v>
      </c>
      <c r="M6" s="39"/>
      <c r="N6" s="39">
        <v>4</v>
      </c>
    </row>
    <row r="7" spans="1:14" s="36" customFormat="1" ht="18.75" customHeight="1">
      <c r="A7"/>
      <c r="B7" s="2">
        <v>4201</v>
      </c>
      <c r="C7" s="6" t="s">
        <v>342</v>
      </c>
      <c r="D7" s="2" t="s">
        <v>244</v>
      </c>
      <c r="E7" s="2">
        <v>2</v>
      </c>
      <c r="F7" s="1"/>
      <c r="G7" s="1"/>
      <c r="H7" s="1"/>
      <c r="I7" s="1"/>
      <c r="J7" s="11"/>
      <c r="L7" s="39" t="s">
        <v>397</v>
      </c>
      <c r="M7" s="39"/>
      <c r="N7" s="39">
        <v>5</v>
      </c>
    </row>
    <row r="8" spans="2:14" s="36" customFormat="1" ht="18.75" customHeight="1">
      <c r="B8" s="2">
        <v>4200</v>
      </c>
      <c r="C8" s="6" t="s">
        <v>210</v>
      </c>
      <c r="D8" s="2" t="s">
        <v>181</v>
      </c>
      <c r="E8" s="2">
        <v>2</v>
      </c>
      <c r="F8" s="1"/>
      <c r="G8" s="1"/>
      <c r="H8" s="1"/>
      <c r="I8" s="1"/>
      <c r="J8" s="11"/>
      <c r="L8" s="39" t="s">
        <v>391</v>
      </c>
      <c r="M8" s="39"/>
      <c r="N8" s="39">
        <v>6</v>
      </c>
    </row>
    <row r="9" spans="2:14" s="36" customFormat="1" ht="18.75" customHeight="1">
      <c r="B9" s="2">
        <v>6183</v>
      </c>
      <c r="C9" s="6" t="s">
        <v>358</v>
      </c>
      <c r="D9" s="2" t="s">
        <v>181</v>
      </c>
      <c r="E9" s="2">
        <v>3</v>
      </c>
      <c r="F9" s="1"/>
      <c r="G9" s="1"/>
      <c r="H9" s="1"/>
      <c r="I9" s="1"/>
      <c r="J9" s="11"/>
      <c r="L9" s="39" t="s">
        <v>398</v>
      </c>
      <c r="M9" s="39"/>
      <c r="N9" s="39">
        <v>7</v>
      </c>
    </row>
    <row r="10" spans="1:14" s="36" customFormat="1" ht="18.75" customHeight="1">
      <c r="A10" s="1"/>
      <c r="B10" s="2">
        <v>4543</v>
      </c>
      <c r="C10" s="6" t="s">
        <v>357</v>
      </c>
      <c r="D10" s="2" t="s">
        <v>247</v>
      </c>
      <c r="E10" s="2">
        <v>2</v>
      </c>
      <c r="F10" s="1"/>
      <c r="G10" s="1"/>
      <c r="H10" s="1"/>
      <c r="I10" s="1"/>
      <c r="J10" s="11"/>
      <c r="L10" s="39" t="s">
        <v>399</v>
      </c>
      <c r="M10" s="39"/>
      <c r="N10" s="39">
        <v>8</v>
      </c>
    </row>
    <row r="11" spans="1:14" ht="18.75" customHeight="1">
      <c r="A11" s="36"/>
      <c r="B11" s="1">
        <v>4194</v>
      </c>
      <c r="C11" s="6" t="s">
        <v>230</v>
      </c>
      <c r="D11" s="2" t="s">
        <v>160</v>
      </c>
      <c r="E11" s="2">
        <v>2</v>
      </c>
      <c r="F11" s="1"/>
      <c r="G11" s="1"/>
      <c r="H11" s="1"/>
      <c r="I11" s="1"/>
      <c r="J11" s="11"/>
      <c r="L11" s="39" t="s">
        <v>400</v>
      </c>
      <c r="N11" s="39">
        <v>9</v>
      </c>
    </row>
    <row r="12" spans="1:14" ht="18.75" customHeight="1">
      <c r="A12" s="1"/>
      <c r="B12" s="2"/>
      <c r="C12" s="6"/>
      <c r="D12" s="2"/>
      <c r="E12" s="2"/>
      <c r="F12" s="1"/>
      <c r="G12" s="1"/>
      <c r="H12" s="1"/>
      <c r="I12" s="1"/>
      <c r="J12" s="11"/>
      <c r="K12" s="36"/>
      <c r="L12" s="39"/>
      <c r="M12" s="39"/>
      <c r="N12" s="39"/>
    </row>
    <row r="13" spans="1:14" ht="18.75" customHeight="1">
      <c r="A13" s="1"/>
      <c r="B13" s="2"/>
      <c r="C13" s="6"/>
      <c r="D13" s="2"/>
      <c r="E13" s="2"/>
      <c r="F13" s="1"/>
      <c r="G13" s="1"/>
      <c r="H13" s="1"/>
      <c r="I13" s="1"/>
      <c r="J13" s="11"/>
      <c r="K13" s="36"/>
      <c r="L13" s="39"/>
      <c r="M13" s="39"/>
      <c r="N13" s="39"/>
    </row>
    <row r="14" spans="1:14" ht="18.75" customHeight="1">
      <c r="A14" s="36"/>
      <c r="B14" s="2"/>
      <c r="C14" s="6"/>
      <c r="D14" s="2"/>
      <c r="E14" s="2"/>
      <c r="F14" s="1"/>
      <c r="G14" s="1"/>
      <c r="H14" s="1"/>
      <c r="I14" s="1"/>
      <c r="J14" s="11"/>
      <c r="K14" s="36"/>
      <c r="L14" s="39"/>
      <c r="M14" s="39"/>
      <c r="N14" s="39"/>
    </row>
    <row r="15" spans="2:14" ht="16.5">
      <c r="B15" s="2"/>
      <c r="C15" s="6"/>
      <c r="D15" s="2"/>
      <c r="E15" s="2"/>
      <c r="F15" s="1"/>
      <c r="G15" s="1"/>
      <c r="H15" s="1"/>
      <c r="I15" s="1"/>
      <c r="J15" s="11"/>
      <c r="K15" s="36"/>
      <c r="L15" s="39"/>
      <c r="M15" s="39"/>
      <c r="N15" s="39"/>
    </row>
    <row r="16" spans="2:14" ht="16.5">
      <c r="B16" s="2"/>
      <c r="C16" s="6"/>
      <c r="D16" s="2"/>
      <c r="E16" s="2"/>
      <c r="F16" s="1"/>
      <c r="G16" s="1"/>
      <c r="H16" s="1"/>
      <c r="I16" s="1"/>
      <c r="J16" s="11"/>
      <c r="K16" s="36"/>
      <c r="L16" s="39"/>
      <c r="M16" s="39"/>
      <c r="N16" s="39"/>
    </row>
    <row r="17" spans="2:14" ht="16.5">
      <c r="B17" s="2"/>
      <c r="C17" s="6"/>
      <c r="D17" s="2"/>
      <c r="E17" s="2"/>
      <c r="F17" s="1"/>
      <c r="G17" s="1"/>
      <c r="H17" s="1"/>
      <c r="I17" s="1"/>
      <c r="J17" s="11"/>
      <c r="K17" s="36"/>
      <c r="L17" s="39"/>
      <c r="M17" s="39"/>
      <c r="N17" s="39"/>
    </row>
    <row r="18" spans="2:14" ht="16.5">
      <c r="B18" s="2"/>
      <c r="C18" s="6"/>
      <c r="D18" s="2"/>
      <c r="E18" s="2"/>
      <c r="F18" s="1"/>
      <c r="G18" s="1"/>
      <c r="H18" s="1"/>
      <c r="I18" s="1"/>
      <c r="J18" s="11"/>
      <c r="K18" s="36"/>
      <c r="L18" s="39"/>
      <c r="M18" s="39"/>
      <c r="N18" s="39"/>
    </row>
    <row r="19" spans="2:14" ht="16.5">
      <c r="B19" s="2"/>
      <c r="C19" s="6"/>
      <c r="D19" s="2"/>
      <c r="E19" s="2"/>
      <c r="F19" s="1"/>
      <c r="G19" s="1"/>
      <c r="H19" s="1"/>
      <c r="I19" s="1"/>
      <c r="J19" s="11"/>
      <c r="K19" s="36"/>
      <c r="L19" s="39"/>
      <c r="M19" s="39"/>
      <c r="N19" s="39"/>
    </row>
    <row r="20" spans="2:14" ht="16.5">
      <c r="B20" s="2"/>
      <c r="C20" s="6"/>
      <c r="D20" s="2"/>
      <c r="E20" s="2"/>
      <c r="F20" s="1"/>
      <c r="G20" s="1"/>
      <c r="H20" s="1"/>
      <c r="I20" s="1"/>
      <c r="J20" s="11"/>
      <c r="K20" s="36"/>
      <c r="L20" s="39"/>
      <c r="M20" s="39"/>
      <c r="N20" s="39"/>
    </row>
    <row r="21" spans="2:14" ht="16.5">
      <c r="B21" s="2"/>
      <c r="C21" s="6"/>
      <c r="D21" s="2"/>
      <c r="E21" s="2"/>
      <c r="F21" s="1"/>
      <c r="G21" s="1"/>
      <c r="H21" s="1"/>
      <c r="I21" s="1"/>
      <c r="J21" s="11"/>
      <c r="K21" s="36"/>
      <c r="L21" s="39"/>
      <c r="M21" s="39"/>
      <c r="N21" s="39"/>
    </row>
    <row r="22" spans="2:14" ht="16.5">
      <c r="B22" s="2"/>
      <c r="C22" s="6"/>
      <c r="D22" s="2"/>
      <c r="E22" s="2"/>
      <c r="F22" s="1"/>
      <c r="G22" s="1"/>
      <c r="H22" s="1"/>
      <c r="I22" s="1"/>
      <c r="J22" s="11"/>
      <c r="K22" s="36"/>
      <c r="L22" s="39"/>
      <c r="M22" s="39"/>
      <c r="N22" s="39"/>
    </row>
    <row r="23" spans="2:14" ht="16.5">
      <c r="B23" s="2"/>
      <c r="C23" s="6"/>
      <c r="D23" s="2"/>
      <c r="E23" s="2"/>
      <c r="F23" s="1"/>
      <c r="G23" s="1"/>
      <c r="H23" s="1"/>
      <c r="I23" s="1"/>
      <c r="J23" s="11"/>
      <c r="K23" s="36"/>
      <c r="L23" s="39"/>
      <c r="M23" s="39"/>
      <c r="N23" s="39"/>
    </row>
    <row r="24" spans="2:14" ht="16.5">
      <c r="B24" s="2"/>
      <c r="C24" s="6"/>
      <c r="D24" s="2"/>
      <c r="E24" s="2"/>
      <c r="F24" s="1"/>
      <c r="G24" s="1"/>
      <c r="H24" s="1"/>
      <c r="I24" s="1"/>
      <c r="J24" s="11"/>
      <c r="K24" s="36"/>
      <c r="L24" s="39"/>
      <c r="M24" s="39"/>
      <c r="N24" s="39"/>
    </row>
    <row r="25" spans="2:14" ht="16.5">
      <c r="B25" s="2"/>
      <c r="C25" s="6"/>
      <c r="D25" s="2"/>
      <c r="E25" s="2"/>
      <c r="F25" s="1"/>
      <c r="G25" s="1"/>
      <c r="H25" s="1"/>
      <c r="I25" s="1"/>
      <c r="J25" s="11"/>
      <c r="K25" s="36"/>
      <c r="L25" s="39"/>
      <c r="M25" s="39"/>
      <c r="N25" s="39"/>
    </row>
    <row r="26" spans="2:14" ht="16.5">
      <c r="B26" s="2"/>
      <c r="C26" s="6"/>
      <c r="D26" s="2"/>
      <c r="E26" s="2"/>
      <c r="F26" s="1"/>
      <c r="G26" s="1"/>
      <c r="H26" s="1"/>
      <c r="I26" s="1"/>
      <c r="J26" s="11"/>
      <c r="K26" s="36"/>
      <c r="L26" s="39"/>
      <c r="M26" s="39"/>
      <c r="N26" s="39"/>
    </row>
    <row r="27" spans="2:14" ht="16.5">
      <c r="B27" s="2"/>
      <c r="C27" s="6"/>
      <c r="D27" s="2"/>
      <c r="E27" s="2"/>
      <c r="F27" s="1"/>
      <c r="G27" s="1"/>
      <c r="H27" s="1"/>
      <c r="I27" s="1"/>
      <c r="J27" s="11"/>
      <c r="K27" s="36"/>
      <c r="L27" s="39"/>
      <c r="M27" s="39"/>
      <c r="N27" s="39"/>
    </row>
    <row r="28" spans="2:14" ht="16.5">
      <c r="B28" s="2"/>
      <c r="C28" s="6"/>
      <c r="D28" s="2"/>
      <c r="E28" s="2"/>
      <c r="F28" s="1"/>
      <c r="G28" s="1"/>
      <c r="H28" s="1"/>
      <c r="I28" s="1"/>
      <c r="J28" s="11"/>
      <c r="K28" s="36"/>
      <c r="L28" s="39"/>
      <c r="M28" s="39"/>
      <c r="N28" s="39"/>
    </row>
    <row r="29" spans="2:14" ht="16.5">
      <c r="B29" s="2"/>
      <c r="C29" s="6"/>
      <c r="D29" s="2"/>
      <c r="E29" s="2"/>
      <c r="F29" s="1"/>
      <c r="G29" s="1"/>
      <c r="H29" s="1"/>
      <c r="I29" s="1"/>
      <c r="J29" s="11"/>
      <c r="K29" s="36"/>
      <c r="L29" s="39"/>
      <c r="M29" s="39"/>
      <c r="N29" s="39"/>
    </row>
    <row r="30" spans="2:14" ht="16.5">
      <c r="B30" s="2"/>
      <c r="C30" s="6"/>
      <c r="D30" s="2"/>
      <c r="E30" s="2"/>
      <c r="F30" s="1"/>
      <c r="G30" s="1"/>
      <c r="H30" s="1"/>
      <c r="I30" s="1"/>
      <c r="J30" s="11"/>
      <c r="K30" s="36"/>
      <c r="L30" s="39"/>
      <c r="M30" s="39"/>
      <c r="N30" s="39"/>
    </row>
    <row r="31" spans="2:14" ht="16.5">
      <c r="B31" s="2"/>
      <c r="C31" s="6"/>
      <c r="D31" s="2"/>
      <c r="E31" s="2"/>
      <c r="F31" s="1"/>
      <c r="G31" s="1"/>
      <c r="H31" s="1"/>
      <c r="I31" s="1"/>
      <c r="J31" s="11"/>
      <c r="K31" s="36"/>
      <c r="L31" s="39"/>
      <c r="M31" s="39"/>
      <c r="N31" s="39"/>
    </row>
    <row r="32" spans="2:14" ht="16.5">
      <c r="B32" s="2"/>
      <c r="C32" s="6"/>
      <c r="D32" s="2"/>
      <c r="E32" s="2"/>
      <c r="F32" s="1"/>
      <c r="G32" s="1"/>
      <c r="H32" s="1"/>
      <c r="I32" s="1"/>
      <c r="J32" s="11"/>
      <c r="K32" s="36"/>
      <c r="L32" s="39"/>
      <c r="M32" s="39"/>
      <c r="N32" s="39"/>
    </row>
    <row r="33" spans="2:14" ht="16.5">
      <c r="B33" s="2"/>
      <c r="C33" s="6"/>
      <c r="D33" s="2"/>
      <c r="E33" s="2"/>
      <c r="F33" s="1"/>
      <c r="G33" s="1"/>
      <c r="H33" s="1"/>
      <c r="I33" s="1"/>
      <c r="J33" s="11"/>
      <c r="K33" s="36"/>
      <c r="L33" s="39"/>
      <c r="M33" s="39"/>
      <c r="N33" s="39"/>
    </row>
    <row r="34" spans="2:14" ht="16.5">
      <c r="B34" s="2"/>
      <c r="C34" s="6"/>
      <c r="D34" s="2"/>
      <c r="E34" s="2"/>
      <c r="F34" s="1"/>
      <c r="G34" s="1"/>
      <c r="H34" s="1"/>
      <c r="I34" s="1"/>
      <c r="J34" s="11"/>
      <c r="K34" s="36"/>
      <c r="L34" s="39"/>
      <c r="M34" s="39"/>
      <c r="N34" s="39"/>
    </row>
    <row r="35" spans="2:14" ht="16.5">
      <c r="B35" s="2"/>
      <c r="C35" s="6"/>
      <c r="D35" s="2"/>
      <c r="E35" s="2"/>
      <c r="F35" s="1"/>
      <c r="G35" s="1"/>
      <c r="H35" s="1"/>
      <c r="I35" s="1"/>
      <c r="J35" s="11"/>
      <c r="K35" s="36"/>
      <c r="L35" s="39"/>
      <c r="M35" s="39"/>
      <c r="N35" s="39"/>
    </row>
    <row r="36" spans="2:14" ht="16.5">
      <c r="B36" s="2"/>
      <c r="C36" s="6"/>
      <c r="D36" s="2"/>
      <c r="E36" s="2"/>
      <c r="F36" s="1"/>
      <c r="G36" s="1"/>
      <c r="H36" s="1"/>
      <c r="I36" s="1"/>
      <c r="J36" s="11"/>
      <c r="K36" s="36"/>
      <c r="L36" s="39"/>
      <c r="M36" s="39"/>
      <c r="N36" s="39"/>
    </row>
    <row r="37" spans="2:14" ht="16.5">
      <c r="B37" s="2"/>
      <c r="C37" s="6"/>
      <c r="D37" s="2"/>
      <c r="E37" s="2"/>
      <c r="F37" s="1"/>
      <c r="G37" s="1"/>
      <c r="H37" s="1"/>
      <c r="I37" s="1"/>
      <c r="J37" s="11"/>
      <c r="K37" s="36"/>
      <c r="L37" s="39"/>
      <c r="M37" s="39"/>
      <c r="N37" s="39"/>
    </row>
    <row r="38" spans="2:14" ht="16.5">
      <c r="B38" s="2"/>
      <c r="C38" s="6"/>
      <c r="D38" s="2"/>
      <c r="E38" s="2"/>
      <c r="F38" s="1"/>
      <c r="G38" s="1"/>
      <c r="H38" s="1"/>
      <c r="I38" s="1"/>
      <c r="J38" s="11"/>
      <c r="K38" s="36"/>
      <c r="L38" s="39"/>
      <c r="M38" s="39"/>
      <c r="N38" s="39"/>
    </row>
    <row r="39" spans="2:14" ht="16.5">
      <c r="B39" s="2"/>
      <c r="C39" s="6"/>
      <c r="D39" s="2"/>
      <c r="E39" s="2"/>
      <c r="F39" s="1"/>
      <c r="G39" s="1"/>
      <c r="H39" s="1"/>
      <c r="I39" s="1"/>
      <c r="J39" s="11"/>
      <c r="K39" s="36"/>
      <c r="L39" s="39"/>
      <c r="M39" s="39"/>
      <c r="N39" s="39"/>
    </row>
    <row r="40" spans="2:14" ht="16.5">
      <c r="B40" s="2"/>
      <c r="C40" s="6"/>
      <c r="D40" s="2"/>
      <c r="E40" s="2"/>
      <c r="F40" s="1"/>
      <c r="G40" s="1"/>
      <c r="H40" s="1"/>
      <c r="I40" s="1"/>
      <c r="J40" s="11"/>
      <c r="K40" s="36"/>
      <c r="L40" s="39"/>
      <c r="M40" s="39"/>
      <c r="N40" s="39"/>
    </row>
  </sheetData>
  <sheetProtection/>
  <printOptions horizontalCentered="1"/>
  <pageMargins left="0.7874015748031497" right="0.7874015748031497" top="0.3937007874015748" bottom="0.31496062992125984" header="0.2755905511811024" footer="0.35433070866141736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Z31"/>
  <sheetViews>
    <sheetView workbookViewId="0" topLeftCell="A1">
      <selection activeCell="AC6" sqref="AC6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2.375" style="0" bestFit="1" customWidth="1"/>
    <col min="4" max="4" width="7.625" style="0" customWidth="1"/>
    <col min="5" max="5" width="7.00390625" style="0" customWidth="1"/>
    <col min="6" max="6" width="6.125" style="0" hidden="1" customWidth="1"/>
    <col min="7" max="7" width="1.12109375" style="0" hidden="1" customWidth="1"/>
    <col min="8" max="8" width="6.125" style="0" hidden="1" customWidth="1"/>
    <col min="9" max="9" width="1.12109375" style="0" hidden="1" customWidth="1"/>
    <col min="10" max="10" width="6.125" style="0" hidden="1" customWidth="1"/>
    <col min="11" max="11" width="1.12109375" style="0" hidden="1" customWidth="1"/>
    <col min="12" max="12" width="6.125" style="0" hidden="1" customWidth="1"/>
    <col min="13" max="13" width="1.12109375" style="0" hidden="1" customWidth="1"/>
    <col min="14" max="14" width="6.125" style="0" hidden="1" customWidth="1"/>
    <col min="15" max="15" width="1.12109375" style="0" hidden="1" customWidth="1"/>
    <col min="16" max="16" width="6.125" style="0" hidden="1" customWidth="1"/>
    <col min="17" max="17" width="1.12109375" style="0" hidden="1" customWidth="1"/>
    <col min="18" max="18" width="6.125" style="0" hidden="1" customWidth="1"/>
    <col min="19" max="19" width="1.12109375" style="0" hidden="1" customWidth="1"/>
    <col min="20" max="20" width="6.125" style="0" hidden="1" customWidth="1"/>
    <col min="21" max="21" width="1.12109375" style="0" hidden="1" customWidth="1"/>
    <col min="22" max="22" width="6.125" style="0" hidden="1" customWidth="1"/>
    <col min="23" max="23" width="1.12109375" style="0" customWidth="1"/>
    <col min="24" max="24" width="10.00390625" style="0" customWidth="1"/>
    <col min="25" max="25" width="1.12109375" style="0" customWidth="1"/>
    <col min="26" max="26" width="7.125" style="23" customWidth="1"/>
  </cols>
  <sheetData>
    <row r="1" ht="27.75">
      <c r="A1" s="21" t="s">
        <v>64</v>
      </c>
    </row>
    <row r="2" spans="1:26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/>
      <c r="G2" s="39"/>
      <c r="H2" s="37" t="s">
        <v>62</v>
      </c>
      <c r="I2" s="39"/>
      <c r="J2" s="37" t="s">
        <v>63</v>
      </c>
      <c r="K2" s="39"/>
      <c r="L2" s="37" t="s">
        <v>37</v>
      </c>
      <c r="M2" s="39"/>
      <c r="N2" s="37" t="s">
        <v>37</v>
      </c>
      <c r="O2" s="39"/>
      <c r="P2" s="37"/>
      <c r="Q2" s="39"/>
      <c r="R2" s="37"/>
      <c r="S2" s="39"/>
      <c r="T2" s="37"/>
      <c r="U2" s="39"/>
      <c r="V2" s="37"/>
      <c r="W2" s="39"/>
      <c r="X2" s="37" t="s">
        <v>58</v>
      </c>
      <c r="Y2" s="39"/>
      <c r="Z2" s="37" t="s">
        <v>70</v>
      </c>
    </row>
    <row r="3" spans="1:26" ht="22.5" customHeight="1">
      <c r="A3" s="1"/>
      <c r="B3" s="2">
        <v>6178</v>
      </c>
      <c r="C3" s="1" t="s">
        <v>227</v>
      </c>
      <c r="D3" s="2" t="s">
        <v>181</v>
      </c>
      <c r="E3" s="184">
        <v>3</v>
      </c>
      <c r="F3" s="32"/>
      <c r="G3" s="2"/>
      <c r="H3" s="32"/>
      <c r="I3" s="1"/>
      <c r="J3" s="226"/>
      <c r="K3" s="137"/>
      <c r="L3" s="227"/>
      <c r="M3" s="137"/>
      <c r="N3" s="227"/>
      <c r="O3" s="137"/>
      <c r="P3" s="227"/>
      <c r="Q3" s="137"/>
      <c r="R3" s="227"/>
      <c r="S3" s="137"/>
      <c r="T3" s="227"/>
      <c r="U3" s="137"/>
      <c r="V3" s="227"/>
      <c r="W3" s="137"/>
      <c r="X3" s="52" t="s">
        <v>365</v>
      </c>
      <c r="Y3" s="137"/>
      <c r="Z3" s="137">
        <v>1</v>
      </c>
    </row>
    <row r="4" spans="1:26" s="36" customFormat="1" ht="22.5" customHeight="1">
      <c r="A4" s="1"/>
      <c r="B4" s="2">
        <v>4202</v>
      </c>
      <c r="C4" s="1" t="s">
        <v>323</v>
      </c>
      <c r="D4" s="2" t="s">
        <v>244</v>
      </c>
      <c r="E4" s="2">
        <v>2</v>
      </c>
      <c r="F4" s="2"/>
      <c r="G4" s="2"/>
      <c r="H4" s="2"/>
      <c r="I4" s="1"/>
      <c r="J4" s="228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39" t="s">
        <v>365</v>
      </c>
      <c r="Y4" s="137"/>
      <c r="Z4" s="137">
        <v>2</v>
      </c>
    </row>
    <row r="5" spans="1:26" s="36" customFormat="1" ht="22.5" customHeight="1">
      <c r="A5" s="1"/>
      <c r="B5" s="1">
        <v>6188</v>
      </c>
      <c r="C5" s="1" t="s">
        <v>331</v>
      </c>
      <c r="D5" s="1" t="s">
        <v>244</v>
      </c>
      <c r="E5" s="1">
        <v>3</v>
      </c>
      <c r="F5" s="2"/>
      <c r="G5" s="2"/>
      <c r="H5" s="2"/>
      <c r="I5" s="1"/>
      <c r="J5" s="228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39" t="s">
        <v>366</v>
      </c>
      <c r="Y5" s="137"/>
      <c r="Z5" s="229">
        <v>3</v>
      </c>
    </row>
    <row r="6" spans="1:26" ht="22.5" customHeight="1">
      <c r="A6" s="1"/>
      <c r="B6" s="1">
        <v>4187</v>
      </c>
      <c r="C6" s="1" t="s">
        <v>212</v>
      </c>
      <c r="D6" s="1" t="s">
        <v>161</v>
      </c>
      <c r="E6" s="1">
        <v>2</v>
      </c>
      <c r="F6" s="2"/>
      <c r="G6" s="2"/>
      <c r="H6" s="2"/>
      <c r="I6" s="1"/>
      <c r="J6" s="228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39" t="s">
        <v>367</v>
      </c>
      <c r="Y6" s="137"/>
      <c r="Z6" s="137">
        <v>4</v>
      </c>
    </row>
    <row r="7" spans="1:26" ht="22.5" customHeight="1">
      <c r="A7" s="1"/>
      <c r="B7" s="2">
        <v>4194</v>
      </c>
      <c r="C7" s="1" t="s">
        <v>230</v>
      </c>
      <c r="D7" s="2" t="s">
        <v>160</v>
      </c>
      <c r="E7" s="2">
        <v>2</v>
      </c>
      <c r="F7" s="2"/>
      <c r="G7" s="2"/>
      <c r="H7" s="2"/>
      <c r="I7" s="1"/>
      <c r="J7" s="228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39" t="s">
        <v>367</v>
      </c>
      <c r="Y7" s="137"/>
      <c r="Z7" s="137">
        <v>4</v>
      </c>
    </row>
    <row r="8" spans="1:26" ht="22.5" customHeight="1">
      <c r="A8" s="1"/>
      <c r="B8" s="1">
        <v>4186</v>
      </c>
      <c r="C8" s="1" t="s">
        <v>352</v>
      </c>
      <c r="D8" s="1" t="s">
        <v>161</v>
      </c>
      <c r="E8" s="1">
        <v>2</v>
      </c>
      <c r="F8" s="2"/>
      <c r="G8" s="2"/>
      <c r="H8" s="2"/>
      <c r="I8" s="1"/>
      <c r="J8" s="228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39" t="s">
        <v>367</v>
      </c>
      <c r="Y8" s="137"/>
      <c r="Z8" s="229">
        <v>6</v>
      </c>
    </row>
    <row r="9" spans="1:26" ht="22.5" customHeight="1">
      <c r="A9" s="1"/>
      <c r="B9" s="2">
        <v>2194</v>
      </c>
      <c r="C9" s="1" t="s">
        <v>351</v>
      </c>
      <c r="D9" s="2" t="s">
        <v>181</v>
      </c>
      <c r="E9" s="2">
        <v>1</v>
      </c>
      <c r="F9" s="2"/>
      <c r="G9" s="2"/>
      <c r="H9" s="2"/>
      <c r="I9" s="1"/>
      <c r="J9" s="228"/>
      <c r="K9" s="123"/>
      <c r="L9" s="137"/>
      <c r="M9" s="123"/>
      <c r="N9" s="137"/>
      <c r="O9" s="123"/>
      <c r="P9" s="137"/>
      <c r="Q9" s="123"/>
      <c r="R9" s="137"/>
      <c r="S9" s="123"/>
      <c r="T9" s="137"/>
      <c r="U9" s="123"/>
      <c r="V9" s="137"/>
      <c r="W9" s="123"/>
      <c r="X9" s="39" t="s">
        <v>368</v>
      </c>
      <c r="Y9" s="123"/>
      <c r="Z9" s="123">
        <v>7</v>
      </c>
    </row>
    <row r="10" spans="1:26" ht="22.5" customHeight="1">
      <c r="A10" s="1"/>
      <c r="B10" s="1">
        <v>4191</v>
      </c>
      <c r="C10" s="1" t="s">
        <v>226</v>
      </c>
      <c r="D10" s="1" t="s">
        <v>160</v>
      </c>
      <c r="E10" s="1">
        <v>2</v>
      </c>
      <c r="F10" s="2"/>
      <c r="G10" s="2"/>
      <c r="H10" s="2"/>
      <c r="I10" s="1"/>
      <c r="J10" s="228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39" t="s">
        <v>369</v>
      </c>
      <c r="Y10" s="137"/>
      <c r="Z10" s="229">
        <v>8</v>
      </c>
    </row>
    <row r="11" spans="1:26" ht="22.5" customHeight="1">
      <c r="A11" s="1"/>
      <c r="B11" s="1"/>
      <c r="C11" s="1"/>
      <c r="D11" s="1"/>
      <c r="E11" s="1"/>
      <c r="F11" s="2"/>
      <c r="G11" s="2"/>
      <c r="H11" s="2"/>
      <c r="I11" s="1"/>
      <c r="J11" s="1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9"/>
      <c r="Y11" s="36"/>
      <c r="Z11" s="36"/>
    </row>
    <row r="12" spans="1:26" ht="22.5" customHeight="1">
      <c r="A12" s="1"/>
      <c r="B12" s="2"/>
      <c r="C12" s="1"/>
      <c r="D12" s="2"/>
      <c r="E12" s="2"/>
      <c r="F12" s="2"/>
      <c r="G12" s="2"/>
      <c r="H12" s="2"/>
      <c r="I12" s="1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9"/>
      <c r="Y12" s="36"/>
      <c r="Z12" s="36"/>
    </row>
    <row r="13" spans="1:26" ht="22.5" customHeight="1">
      <c r="A13" s="1"/>
      <c r="B13" s="2"/>
      <c r="C13" s="1"/>
      <c r="D13" s="2"/>
      <c r="E13" s="2"/>
      <c r="F13" s="2"/>
      <c r="G13" s="2"/>
      <c r="H13" s="2"/>
      <c r="I13" s="1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9"/>
      <c r="Y13" s="36"/>
      <c r="Z13" s="36"/>
    </row>
    <row r="14" spans="1:26" ht="22.5" customHeight="1">
      <c r="A14" s="1"/>
      <c r="B14" s="1"/>
      <c r="C14" s="11"/>
      <c r="D14" s="1"/>
      <c r="E14" s="1"/>
      <c r="F14" s="2"/>
      <c r="G14" s="2"/>
      <c r="H14" s="2"/>
      <c r="I14" s="1"/>
      <c r="J14" s="1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9"/>
      <c r="Y14" s="36"/>
      <c r="Z14" s="36"/>
    </row>
    <row r="15" spans="1:26" ht="22.5" customHeight="1">
      <c r="A15" s="1"/>
      <c r="B15" s="2"/>
      <c r="C15" s="17"/>
      <c r="D15" s="2"/>
      <c r="E15" s="2"/>
      <c r="F15" s="2"/>
      <c r="G15" s="2"/>
      <c r="H15" s="2"/>
      <c r="I15" s="1"/>
      <c r="J15" s="1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9"/>
      <c r="Y15" s="36"/>
      <c r="Z15" s="36"/>
    </row>
    <row r="16" spans="1:26" ht="22.5" customHeight="1">
      <c r="A16" s="1"/>
      <c r="B16" s="1"/>
      <c r="C16" s="11"/>
      <c r="D16" s="1"/>
      <c r="E16" s="1"/>
      <c r="F16" s="2"/>
      <c r="G16" s="2"/>
      <c r="H16" s="2"/>
      <c r="I16" s="1"/>
      <c r="J16" s="1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9"/>
      <c r="Y16" s="36"/>
      <c r="Z16" s="36"/>
    </row>
    <row r="17" spans="1:26" ht="22.5" customHeight="1">
      <c r="A17" s="1"/>
      <c r="B17" s="2"/>
      <c r="C17" s="17"/>
      <c r="D17" s="2"/>
      <c r="E17" s="2"/>
      <c r="F17" s="2"/>
      <c r="G17" s="2"/>
      <c r="H17" s="2"/>
      <c r="I17" s="1"/>
      <c r="J17" s="1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9"/>
      <c r="Y17" s="36"/>
      <c r="Z17" s="36"/>
    </row>
    <row r="18" spans="1:26" ht="22.5" customHeight="1">
      <c r="A18" s="1"/>
      <c r="B18" s="1"/>
      <c r="C18" s="11"/>
      <c r="D18" s="1"/>
      <c r="E18" s="1"/>
      <c r="F18" s="2"/>
      <c r="G18" s="2"/>
      <c r="H18" s="2"/>
      <c r="I18" s="1"/>
      <c r="J18" s="1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9"/>
      <c r="Y18" s="36"/>
      <c r="Z18" s="36"/>
    </row>
    <row r="19" spans="1:26" ht="22.5" customHeight="1">
      <c r="A19" s="1"/>
      <c r="B19" s="2"/>
      <c r="C19" s="17"/>
      <c r="D19" s="2"/>
      <c r="E19" s="2"/>
      <c r="F19" s="2"/>
      <c r="G19" s="2"/>
      <c r="H19" s="2"/>
      <c r="I19" s="1"/>
      <c r="J19" s="1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9"/>
      <c r="Y19" s="36"/>
      <c r="Z19" s="36"/>
    </row>
    <row r="20" spans="1:26" ht="22.5" customHeight="1">
      <c r="A20" s="1"/>
      <c r="B20" s="1"/>
      <c r="C20" s="11"/>
      <c r="D20" s="1"/>
      <c r="E20" s="1"/>
      <c r="F20" s="2"/>
      <c r="G20" s="2"/>
      <c r="H20" s="2"/>
      <c r="I20" s="1"/>
      <c r="J20" s="1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9"/>
      <c r="Y20" s="36"/>
      <c r="Z20" s="36"/>
    </row>
    <row r="21" spans="1:26" ht="22.5" customHeight="1">
      <c r="A21" s="1"/>
      <c r="B21" s="2"/>
      <c r="C21" s="17"/>
      <c r="D21" s="2"/>
      <c r="E21" s="2"/>
      <c r="F21" s="2"/>
      <c r="G21" s="2"/>
      <c r="H21" s="2"/>
      <c r="I21" s="1"/>
      <c r="J21" s="1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9"/>
      <c r="Y21" s="36"/>
      <c r="Z21" s="36"/>
    </row>
    <row r="22" spans="1:26" ht="22.5" customHeight="1">
      <c r="A22" s="1"/>
      <c r="B22" s="1"/>
      <c r="C22" s="11"/>
      <c r="D22" s="1"/>
      <c r="E22" s="1"/>
      <c r="F22" s="2"/>
      <c r="G22" s="2"/>
      <c r="H22" s="2"/>
      <c r="I22" s="1"/>
      <c r="J22" s="1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9"/>
      <c r="Y22" s="36"/>
      <c r="Z22" s="36"/>
    </row>
    <row r="23" spans="1:26" ht="22.5" customHeight="1">
      <c r="A23" s="1"/>
      <c r="B23" s="2"/>
      <c r="C23" s="17"/>
      <c r="D23" s="2"/>
      <c r="E23" s="2"/>
      <c r="F23" s="2"/>
      <c r="G23" s="2"/>
      <c r="H23" s="2"/>
      <c r="I23" s="1"/>
      <c r="J23" s="1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9"/>
      <c r="Y23" s="36"/>
      <c r="Z23" s="36"/>
    </row>
    <row r="24" spans="1:26" ht="22.5" customHeight="1">
      <c r="A24" s="1"/>
      <c r="B24" s="1"/>
      <c r="C24" s="11"/>
      <c r="D24" s="1"/>
      <c r="E24" s="1"/>
      <c r="F24" s="2"/>
      <c r="G24" s="2"/>
      <c r="H24" s="2"/>
      <c r="I24" s="1"/>
      <c r="J24" s="1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9"/>
      <c r="Y24" s="36"/>
      <c r="Z24" s="36"/>
    </row>
    <row r="25" spans="1:26" ht="22.5" customHeight="1">
      <c r="A25" s="1"/>
      <c r="B25" s="2"/>
      <c r="C25" s="17"/>
      <c r="D25" s="2"/>
      <c r="E25" s="2"/>
      <c r="F25" s="2"/>
      <c r="G25" s="2"/>
      <c r="H25" s="2"/>
      <c r="I25" s="1"/>
      <c r="J25" s="1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9"/>
      <c r="Y25" s="36"/>
      <c r="Z25" s="36"/>
    </row>
    <row r="26" spans="1:26" ht="22.5" customHeight="1">
      <c r="A26" s="1"/>
      <c r="B26" s="1"/>
      <c r="C26" s="11"/>
      <c r="D26" s="1"/>
      <c r="E26" s="1"/>
      <c r="F26" s="2"/>
      <c r="G26" s="2"/>
      <c r="H26" s="2"/>
      <c r="I26" s="1"/>
      <c r="J26" s="1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9"/>
      <c r="Y26" s="36"/>
      <c r="Z26" s="36"/>
    </row>
    <row r="27" spans="1:26" ht="22.5" customHeight="1">
      <c r="A27" s="1"/>
      <c r="B27" s="2"/>
      <c r="C27" s="17"/>
      <c r="D27" s="2"/>
      <c r="E27" s="2"/>
      <c r="F27" s="2"/>
      <c r="G27" s="2"/>
      <c r="H27" s="2"/>
      <c r="I27" s="1"/>
      <c r="J27" s="1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9"/>
      <c r="Y27" s="36"/>
      <c r="Z27" s="36"/>
    </row>
    <row r="28" spans="1:26" ht="22.5" customHeight="1">
      <c r="A28" s="1"/>
      <c r="B28" s="1"/>
      <c r="C28" s="11"/>
      <c r="D28" s="1"/>
      <c r="E28" s="1"/>
      <c r="F28" s="2"/>
      <c r="G28" s="2"/>
      <c r="H28" s="2"/>
      <c r="I28" s="1"/>
      <c r="J28" s="1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9"/>
      <c r="Y28" s="36"/>
      <c r="Z28" s="36"/>
    </row>
    <row r="29" spans="1:26" ht="22.5" customHeight="1">
      <c r="A29" s="1"/>
      <c r="B29" s="2"/>
      <c r="C29" s="17"/>
      <c r="D29" s="2"/>
      <c r="E29" s="2"/>
      <c r="F29" s="2"/>
      <c r="G29" s="2"/>
      <c r="H29" s="2"/>
      <c r="I29" s="1"/>
      <c r="J29" s="1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9"/>
      <c r="Y29" s="36"/>
      <c r="Z29" s="36"/>
    </row>
    <row r="30" spans="1:26" ht="22.5" customHeight="1">
      <c r="A30" s="1"/>
      <c r="B30" s="1"/>
      <c r="C30" s="11"/>
      <c r="D30" s="1"/>
      <c r="E30" s="1"/>
      <c r="F30" s="2"/>
      <c r="G30" s="2"/>
      <c r="H30" s="2"/>
      <c r="I30" s="1"/>
      <c r="J30" s="1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9"/>
      <c r="Y30" s="36"/>
      <c r="Z30" s="36"/>
    </row>
    <row r="31" spans="1:26" ht="22.5" customHeight="1">
      <c r="A31" s="1"/>
      <c r="B31" s="2"/>
      <c r="C31" s="17"/>
      <c r="D31" s="2"/>
      <c r="E31" s="2"/>
      <c r="F31" s="2"/>
      <c r="G31" s="2"/>
      <c r="H31" s="2"/>
      <c r="I31" s="1"/>
      <c r="J31" s="1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9"/>
      <c r="Y31" s="36"/>
      <c r="Z31" s="3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printOptions/>
  <pageMargins left="0.7874015748031497" right="0.7874015748031497" top="0.52" bottom="0.53" header="0.5118110236220472" footer="0.511811023622047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N36"/>
  <sheetViews>
    <sheetView zoomScale="85" zoomScaleNormal="85" zoomScaleSheetLayoutView="85" workbookViewId="0" topLeftCell="A1">
      <selection activeCell="O12" sqref="O12"/>
    </sheetView>
  </sheetViews>
  <sheetFormatPr defaultColWidth="7.125" defaultRowHeight="13.5"/>
  <cols>
    <col min="1" max="1" width="7.125" style="0" customWidth="1"/>
    <col min="2" max="2" width="8.125" style="0" customWidth="1"/>
    <col min="3" max="3" width="14.375" style="0" customWidth="1"/>
    <col min="4" max="4" width="7.625" style="0" customWidth="1"/>
    <col min="5" max="5" width="7.00390625" style="0" customWidth="1"/>
    <col min="6" max="6" width="12.50390625" style="0" hidden="1" customWidth="1"/>
    <col min="7" max="7" width="3.625" style="0" hidden="1" customWidth="1"/>
    <col min="8" max="8" width="12.50390625" style="0" hidden="1" customWidth="1"/>
    <col min="9" max="9" width="3.625" style="0" hidden="1" customWidth="1"/>
    <col min="10" max="10" width="12.50390625" style="0" hidden="1" customWidth="1"/>
    <col min="11" max="11" width="3.625" style="0" customWidth="1"/>
    <col min="12" max="12" width="12.50390625" style="23" customWidth="1"/>
    <col min="13" max="13" width="3.625" style="0" customWidth="1"/>
    <col min="14" max="14" width="8.625" style="23" customWidth="1"/>
  </cols>
  <sheetData>
    <row r="1" ht="27.75">
      <c r="A1" s="21" t="s">
        <v>52</v>
      </c>
    </row>
    <row r="2" spans="1:14" s="23" customFormat="1" ht="16.5">
      <c r="A2" s="37" t="s">
        <v>53</v>
      </c>
      <c r="B2" s="37" t="s">
        <v>54</v>
      </c>
      <c r="C2" s="37" t="s">
        <v>55</v>
      </c>
      <c r="D2" s="37" t="s">
        <v>56</v>
      </c>
      <c r="E2" s="37" t="s">
        <v>57</v>
      </c>
      <c r="F2" s="38" t="s">
        <v>59</v>
      </c>
      <c r="G2" s="37"/>
      <c r="H2" s="38" t="s">
        <v>60</v>
      </c>
      <c r="I2" s="37"/>
      <c r="J2" s="38" t="s">
        <v>61</v>
      </c>
      <c r="K2" s="37"/>
      <c r="L2" s="37" t="s">
        <v>58</v>
      </c>
      <c r="M2" s="37"/>
      <c r="N2" s="37" t="s">
        <v>70</v>
      </c>
    </row>
    <row r="3" spans="1:14" ht="18" customHeight="1">
      <c r="A3" s="1"/>
      <c r="B3" s="2">
        <v>6187</v>
      </c>
      <c r="C3" s="8" t="s">
        <v>362</v>
      </c>
      <c r="D3" s="2" t="s">
        <v>244</v>
      </c>
      <c r="E3" s="9">
        <v>3</v>
      </c>
      <c r="F3" s="2"/>
      <c r="G3" s="2"/>
      <c r="H3" s="2"/>
      <c r="I3" s="2"/>
      <c r="J3" s="11"/>
      <c r="K3" s="36"/>
      <c r="L3" s="52" t="s">
        <v>401</v>
      </c>
      <c r="M3" s="36"/>
      <c r="N3" s="52">
        <v>1</v>
      </c>
    </row>
    <row r="4" spans="1:14" s="36" customFormat="1" ht="18.75" customHeight="1">
      <c r="A4" s="1"/>
      <c r="B4" s="1">
        <v>6176</v>
      </c>
      <c r="C4" s="10" t="s">
        <v>173</v>
      </c>
      <c r="D4" s="2" t="s">
        <v>241</v>
      </c>
      <c r="E4" s="2">
        <v>3</v>
      </c>
      <c r="F4" s="2"/>
      <c r="G4" s="2"/>
      <c r="H4" s="2"/>
      <c r="I4" s="2"/>
      <c r="J4" s="11"/>
      <c r="L4" s="39" t="s">
        <v>407</v>
      </c>
      <c r="N4" s="39">
        <v>2</v>
      </c>
    </row>
    <row r="5" spans="1:14" s="36" customFormat="1" ht="18.75" customHeight="1">
      <c r="A5" s="1"/>
      <c r="B5" s="2">
        <v>6171</v>
      </c>
      <c r="C5" s="8" t="s">
        <v>232</v>
      </c>
      <c r="D5" s="2" t="s">
        <v>161</v>
      </c>
      <c r="E5" s="9">
        <v>3</v>
      </c>
      <c r="F5" s="2"/>
      <c r="G5" s="2"/>
      <c r="H5" s="2"/>
      <c r="I5" s="2"/>
      <c r="J5" s="11"/>
      <c r="L5" s="39" t="s">
        <v>408</v>
      </c>
      <c r="N5" s="39">
        <v>3</v>
      </c>
    </row>
    <row r="6" spans="1:14" s="36" customFormat="1" ht="18.75" customHeight="1">
      <c r="A6" s="1"/>
      <c r="B6" s="2">
        <v>6544</v>
      </c>
      <c r="C6" s="6" t="s">
        <v>361</v>
      </c>
      <c r="D6" s="2" t="s">
        <v>247</v>
      </c>
      <c r="E6" s="2">
        <v>3</v>
      </c>
      <c r="F6" s="2"/>
      <c r="G6" s="2"/>
      <c r="H6" s="2"/>
      <c r="I6" s="2"/>
      <c r="J6" s="11"/>
      <c r="L6" s="41" t="s">
        <v>409</v>
      </c>
      <c r="N6" s="39">
        <v>4</v>
      </c>
    </row>
    <row r="7" spans="1:14" s="36" customFormat="1" ht="18.75" customHeight="1">
      <c r="A7" s="1"/>
      <c r="B7" s="1">
        <v>6541</v>
      </c>
      <c r="C7" s="10" t="s">
        <v>231</v>
      </c>
      <c r="D7" s="2" t="s">
        <v>247</v>
      </c>
      <c r="E7" s="2">
        <v>3</v>
      </c>
      <c r="F7" s="2"/>
      <c r="G7" s="2"/>
      <c r="H7" s="2"/>
      <c r="I7" s="2"/>
      <c r="J7" s="11"/>
      <c r="L7" s="41" t="s">
        <v>410</v>
      </c>
      <c r="N7" s="39">
        <v>5</v>
      </c>
    </row>
    <row r="8" spans="1:14" s="36" customFormat="1" ht="18.75" customHeight="1">
      <c r="A8" s="1"/>
      <c r="B8" s="2">
        <v>4190</v>
      </c>
      <c r="C8" s="6" t="s">
        <v>322</v>
      </c>
      <c r="D8" s="2" t="s">
        <v>253</v>
      </c>
      <c r="E8" s="2">
        <v>2</v>
      </c>
      <c r="F8" s="2"/>
      <c r="G8" s="2"/>
      <c r="H8" s="2"/>
      <c r="I8" s="2"/>
      <c r="J8" s="11"/>
      <c r="L8" s="41" t="s">
        <v>411</v>
      </c>
      <c r="N8" s="39">
        <v>6</v>
      </c>
    </row>
    <row r="9" spans="1:14" s="36" customFormat="1" ht="18.75" customHeight="1">
      <c r="A9" s="1"/>
      <c r="B9" s="1">
        <v>6178</v>
      </c>
      <c r="C9" s="10" t="s">
        <v>227</v>
      </c>
      <c r="D9" s="2" t="s">
        <v>181</v>
      </c>
      <c r="E9" s="2">
        <v>3</v>
      </c>
      <c r="F9" s="2"/>
      <c r="G9" s="2"/>
      <c r="H9" s="2"/>
      <c r="I9" s="2"/>
      <c r="J9" s="11"/>
      <c r="L9" s="41" t="s">
        <v>412</v>
      </c>
      <c r="N9" s="39">
        <v>7</v>
      </c>
    </row>
    <row r="10" spans="1:14" s="36" customFormat="1" ht="18.75" customHeight="1">
      <c r="A10" s="1"/>
      <c r="B10" s="1">
        <v>6189</v>
      </c>
      <c r="C10" s="10" t="s">
        <v>359</v>
      </c>
      <c r="D10" s="2" t="s">
        <v>244</v>
      </c>
      <c r="E10" s="2">
        <v>3</v>
      </c>
      <c r="F10" s="2"/>
      <c r="G10" s="2"/>
      <c r="H10" s="2"/>
      <c r="I10" s="2"/>
      <c r="J10" s="11"/>
      <c r="L10" s="39" t="s">
        <v>413</v>
      </c>
      <c r="N10" s="39">
        <v>8</v>
      </c>
    </row>
    <row r="11" spans="1:14" s="36" customFormat="1" ht="18.75" customHeight="1">
      <c r="A11" s="1"/>
      <c r="B11" s="1">
        <v>6164</v>
      </c>
      <c r="C11" s="10" t="s">
        <v>217</v>
      </c>
      <c r="D11" s="2" t="s">
        <v>161</v>
      </c>
      <c r="E11" s="2">
        <v>3</v>
      </c>
      <c r="F11" s="2"/>
      <c r="G11" s="2"/>
      <c r="H11" s="2"/>
      <c r="I11" s="2"/>
      <c r="J11" s="11"/>
      <c r="L11" s="39" t="s">
        <v>402</v>
      </c>
      <c r="N11" s="39">
        <v>9</v>
      </c>
    </row>
    <row r="12" spans="1:14" s="36" customFormat="1" ht="18.75" customHeight="1">
      <c r="A12" s="1"/>
      <c r="B12" s="2">
        <v>2189</v>
      </c>
      <c r="C12" s="8" t="s">
        <v>360</v>
      </c>
      <c r="D12" s="2" t="s">
        <v>160</v>
      </c>
      <c r="E12" s="9">
        <v>1</v>
      </c>
      <c r="F12" s="2"/>
      <c r="G12" s="2"/>
      <c r="H12" s="2"/>
      <c r="I12" s="2"/>
      <c r="J12" s="11"/>
      <c r="L12" s="39" t="s">
        <v>403</v>
      </c>
      <c r="N12" s="39">
        <v>10</v>
      </c>
    </row>
    <row r="13" spans="1:14" s="36" customFormat="1" ht="18.75" customHeight="1">
      <c r="A13" s="1"/>
      <c r="B13" s="1">
        <v>6173</v>
      </c>
      <c r="C13" s="10" t="s">
        <v>177</v>
      </c>
      <c r="D13" s="2" t="s">
        <v>160</v>
      </c>
      <c r="E13" s="2">
        <v>3</v>
      </c>
      <c r="F13" s="2"/>
      <c r="G13" s="2"/>
      <c r="H13" s="2"/>
      <c r="I13" s="2"/>
      <c r="J13" s="11"/>
      <c r="L13" s="41" t="s">
        <v>404</v>
      </c>
      <c r="N13" s="39">
        <v>11</v>
      </c>
    </row>
    <row r="14" spans="1:14" s="36" customFormat="1" ht="18.75" customHeight="1">
      <c r="A14" s="1"/>
      <c r="B14" s="2">
        <v>2199</v>
      </c>
      <c r="C14" s="6" t="s">
        <v>356</v>
      </c>
      <c r="D14" s="2" t="s">
        <v>181</v>
      </c>
      <c r="E14" s="2">
        <v>1</v>
      </c>
      <c r="F14" s="2"/>
      <c r="G14" s="2"/>
      <c r="H14" s="2"/>
      <c r="I14" s="2"/>
      <c r="J14" s="11"/>
      <c r="L14" s="39" t="s">
        <v>405</v>
      </c>
      <c r="N14" s="39">
        <v>12</v>
      </c>
    </row>
    <row r="15" spans="1:14" s="36" customFormat="1" ht="18.75" customHeight="1">
      <c r="A15" s="1"/>
      <c r="B15" s="1">
        <v>2181</v>
      </c>
      <c r="C15" s="10" t="s">
        <v>350</v>
      </c>
      <c r="D15" s="2" t="s">
        <v>253</v>
      </c>
      <c r="E15" s="2">
        <v>1</v>
      </c>
      <c r="F15" s="2"/>
      <c r="G15" s="2"/>
      <c r="H15" s="2"/>
      <c r="I15" s="2"/>
      <c r="J15" s="11"/>
      <c r="L15" s="39" t="s">
        <v>406</v>
      </c>
      <c r="N15" s="39">
        <v>13</v>
      </c>
    </row>
    <row r="16" spans="1:14" s="36" customFormat="1" ht="18.75" customHeight="1">
      <c r="A16" s="1"/>
      <c r="B16" s="2"/>
      <c r="C16" s="6"/>
      <c r="D16" s="2"/>
      <c r="E16" s="2"/>
      <c r="F16" s="2"/>
      <c r="G16" s="2"/>
      <c r="H16" s="2"/>
      <c r="I16" s="2"/>
      <c r="J16" s="11"/>
      <c r="L16" s="39"/>
      <c r="N16" s="39"/>
    </row>
    <row r="17" spans="1:14" s="36" customFormat="1" ht="18.75" customHeight="1">
      <c r="A17" s="1"/>
      <c r="B17" s="1"/>
      <c r="C17" s="10"/>
      <c r="D17" s="2"/>
      <c r="E17" s="2"/>
      <c r="F17" s="2"/>
      <c r="G17" s="2"/>
      <c r="H17" s="2"/>
      <c r="I17" s="2"/>
      <c r="J17" s="11"/>
      <c r="L17" s="39"/>
      <c r="N17" s="39"/>
    </row>
    <row r="18" spans="1:14" s="36" customFormat="1" ht="18.75" customHeight="1">
      <c r="A18" s="1"/>
      <c r="B18" s="2"/>
      <c r="C18" s="8"/>
      <c r="D18" s="2"/>
      <c r="E18" s="9"/>
      <c r="F18" s="2"/>
      <c r="G18" s="2"/>
      <c r="H18" s="2"/>
      <c r="I18" s="2"/>
      <c r="J18" s="11"/>
      <c r="L18" s="39"/>
      <c r="N18" s="39"/>
    </row>
    <row r="19" spans="1:14" s="36" customFormat="1" ht="18.75" customHeight="1">
      <c r="A19" s="1"/>
      <c r="B19" s="1"/>
      <c r="C19" s="10"/>
      <c r="D19" s="2"/>
      <c r="E19" s="2"/>
      <c r="F19" s="2"/>
      <c r="G19" s="2"/>
      <c r="H19" s="2"/>
      <c r="I19" s="2"/>
      <c r="J19" s="11"/>
      <c r="L19" s="39"/>
      <c r="N19" s="39"/>
    </row>
    <row r="20" spans="1:14" s="36" customFormat="1" ht="18.75" customHeight="1">
      <c r="A20" s="1"/>
      <c r="B20" s="2"/>
      <c r="C20" s="6"/>
      <c r="D20" s="2"/>
      <c r="E20" s="2"/>
      <c r="F20" s="2"/>
      <c r="G20" s="2"/>
      <c r="H20" s="2"/>
      <c r="I20" s="2"/>
      <c r="J20" s="11"/>
      <c r="L20" s="39"/>
      <c r="N20" s="39"/>
    </row>
    <row r="21" spans="1:14" s="36" customFormat="1" ht="18.75" customHeight="1">
      <c r="A21" s="1"/>
      <c r="B21" s="1"/>
      <c r="C21" s="10"/>
      <c r="D21" s="2"/>
      <c r="E21" s="2"/>
      <c r="F21" s="2"/>
      <c r="G21" s="2"/>
      <c r="H21" s="2"/>
      <c r="I21" s="2"/>
      <c r="J21" s="11"/>
      <c r="L21" s="39"/>
      <c r="N21" s="39"/>
    </row>
    <row r="22" spans="1:14" s="36" customFormat="1" ht="18.75" customHeight="1">
      <c r="A22" s="1"/>
      <c r="B22" s="2"/>
      <c r="C22" s="8"/>
      <c r="D22" s="2"/>
      <c r="E22" s="9"/>
      <c r="F22" s="2"/>
      <c r="G22" s="2"/>
      <c r="H22" s="2"/>
      <c r="I22" s="2"/>
      <c r="J22" s="11"/>
      <c r="L22" s="39"/>
      <c r="N22" s="39"/>
    </row>
    <row r="23" spans="1:14" ht="18.75" customHeight="1">
      <c r="A23" s="1"/>
      <c r="B23" s="1"/>
      <c r="C23" s="10"/>
      <c r="D23" s="2"/>
      <c r="E23" s="2"/>
      <c r="F23" s="2"/>
      <c r="G23" s="2"/>
      <c r="H23" s="2"/>
      <c r="I23" s="2"/>
      <c r="J23" s="11"/>
      <c r="K23" s="36"/>
      <c r="L23" s="39"/>
      <c r="M23" s="36"/>
      <c r="N23" s="39"/>
    </row>
    <row r="24" spans="1:14" ht="18.75" customHeight="1">
      <c r="A24" s="1"/>
      <c r="B24" s="2"/>
      <c r="C24" s="6"/>
      <c r="D24" s="2"/>
      <c r="E24" s="2"/>
      <c r="F24" s="2"/>
      <c r="G24" s="2"/>
      <c r="H24" s="2"/>
      <c r="I24" s="2"/>
      <c r="J24" s="11"/>
      <c r="K24" s="36"/>
      <c r="L24" s="39"/>
      <c r="M24" s="36"/>
      <c r="N24" s="39"/>
    </row>
    <row r="25" spans="1:14" ht="18.75" customHeight="1">
      <c r="A25" s="1"/>
      <c r="B25" s="1"/>
      <c r="C25" s="10"/>
      <c r="D25" s="2"/>
      <c r="E25" s="2"/>
      <c r="F25" s="2"/>
      <c r="G25" s="2"/>
      <c r="H25" s="2"/>
      <c r="I25" s="2"/>
      <c r="J25" s="11"/>
      <c r="K25" s="36"/>
      <c r="L25" s="39"/>
      <c r="M25" s="36"/>
      <c r="N25" s="39"/>
    </row>
    <row r="26" spans="1:14" ht="18.75" customHeight="1">
      <c r="A26" s="1"/>
      <c r="B26" s="2"/>
      <c r="C26" s="8"/>
      <c r="D26" s="2"/>
      <c r="E26" s="9"/>
      <c r="F26" s="2"/>
      <c r="G26" s="2"/>
      <c r="H26" s="2"/>
      <c r="I26" s="2"/>
      <c r="J26" s="11"/>
      <c r="K26" s="36"/>
      <c r="L26" s="39"/>
      <c r="M26" s="36"/>
      <c r="N26" s="39"/>
    </row>
    <row r="27" spans="1:14" ht="18.75" customHeight="1">
      <c r="A27" s="1"/>
      <c r="B27" s="1"/>
      <c r="C27" s="10"/>
      <c r="D27" s="2"/>
      <c r="E27" s="2"/>
      <c r="F27" s="2"/>
      <c r="G27" s="2"/>
      <c r="H27" s="2"/>
      <c r="I27" s="2"/>
      <c r="J27" s="11"/>
      <c r="K27" s="36"/>
      <c r="L27" s="39"/>
      <c r="M27" s="36"/>
      <c r="N27" s="39"/>
    </row>
    <row r="28" spans="1:14" ht="18.75" customHeight="1">
      <c r="A28" s="1"/>
      <c r="B28" s="2"/>
      <c r="C28" s="6"/>
      <c r="D28" s="2"/>
      <c r="E28" s="2"/>
      <c r="F28" s="2"/>
      <c r="G28" s="2"/>
      <c r="H28" s="2"/>
      <c r="I28" s="2"/>
      <c r="J28" s="11"/>
      <c r="K28" s="36"/>
      <c r="L28" s="39"/>
      <c r="M28" s="36"/>
      <c r="N28" s="39"/>
    </row>
    <row r="29" spans="1:14" ht="18.75" customHeight="1">
      <c r="A29" s="1"/>
      <c r="B29" s="1"/>
      <c r="C29" s="10"/>
      <c r="D29" s="2"/>
      <c r="E29" s="2"/>
      <c r="F29" s="2"/>
      <c r="G29" s="2"/>
      <c r="H29" s="2"/>
      <c r="I29" s="2"/>
      <c r="J29" s="11"/>
      <c r="K29" s="36"/>
      <c r="L29" s="39"/>
      <c r="M29" s="36"/>
      <c r="N29" s="39"/>
    </row>
    <row r="30" spans="1:14" ht="18.75" customHeight="1">
      <c r="A30" s="1"/>
      <c r="B30" s="2"/>
      <c r="C30" s="8"/>
      <c r="D30" s="2"/>
      <c r="E30" s="9"/>
      <c r="F30" s="2"/>
      <c r="G30" s="2"/>
      <c r="H30" s="2"/>
      <c r="I30" s="2"/>
      <c r="J30" s="11"/>
      <c r="K30" s="36"/>
      <c r="L30" s="39"/>
      <c r="M30" s="36"/>
      <c r="N30" s="39"/>
    </row>
    <row r="31" spans="1:14" ht="18.75" customHeight="1">
      <c r="A31" s="1"/>
      <c r="B31" s="1"/>
      <c r="C31" s="10"/>
      <c r="D31" s="2"/>
      <c r="E31" s="2"/>
      <c r="F31" s="2"/>
      <c r="G31" s="2"/>
      <c r="H31" s="2"/>
      <c r="I31" s="2"/>
      <c r="J31" s="11"/>
      <c r="K31" s="36"/>
      <c r="L31" s="39"/>
      <c r="M31" s="36"/>
      <c r="N31" s="39"/>
    </row>
    <row r="32" spans="1:14" ht="18.75" customHeight="1">
      <c r="A32" s="1"/>
      <c r="B32" s="2"/>
      <c r="C32" s="6"/>
      <c r="D32" s="2"/>
      <c r="E32" s="2"/>
      <c r="F32" s="2"/>
      <c r="G32" s="2"/>
      <c r="H32" s="2"/>
      <c r="I32" s="2"/>
      <c r="J32" s="11"/>
      <c r="K32" s="36"/>
      <c r="L32" s="39"/>
      <c r="M32" s="36"/>
      <c r="N32" s="39"/>
    </row>
    <row r="34" spans="13:14" ht="16.5">
      <c r="M34" s="23"/>
      <c r="N34"/>
    </row>
    <row r="35" spans="13:14" ht="16.5">
      <c r="M35" s="23"/>
      <c r="N35"/>
    </row>
    <row r="36" spans="13:14" ht="16.5">
      <c r="M36" s="23"/>
      <c r="N36"/>
    </row>
  </sheetData>
  <sheetProtection/>
  <printOptions horizontalCentered="1"/>
  <pageMargins left="0.7874015748031497" right="0.7874015748031497" top="0.7480314960629921" bottom="0.984251968503937" header="0.8661417322834646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60"/>
  <sheetViews>
    <sheetView zoomScale="85" zoomScaleNormal="85" zoomScaleSheetLayoutView="85" workbookViewId="0" topLeftCell="A1">
      <selection activeCell="E13" sqref="E13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159</v>
      </c>
    </row>
    <row r="2" ht="16.5">
      <c r="A2" s="60"/>
    </row>
    <row r="3" spans="1:9" s="20" customFormat="1" ht="16.5">
      <c r="A3" s="24" t="s">
        <v>38</v>
      </c>
      <c r="B3" s="25" t="s">
        <v>39</v>
      </c>
      <c r="C3" s="25" t="s">
        <v>40</v>
      </c>
      <c r="D3" s="26" t="s">
        <v>34</v>
      </c>
      <c r="E3" s="26" t="s">
        <v>35</v>
      </c>
      <c r="F3" s="26" t="s">
        <v>41</v>
      </c>
      <c r="G3" s="26"/>
      <c r="H3" s="26" t="s">
        <v>70</v>
      </c>
      <c r="I3" s="19"/>
    </row>
    <row r="4" spans="1:9" s="36" customFormat="1" ht="18">
      <c r="A4" s="39"/>
      <c r="B4" s="2"/>
      <c r="C4" s="4"/>
      <c r="D4" s="2"/>
      <c r="E4" s="2"/>
      <c r="F4" s="187"/>
      <c r="G4" s="1"/>
      <c r="H4" s="27"/>
      <c r="I4" s="22"/>
    </row>
    <row r="5" spans="1:9" s="36" customFormat="1" ht="18">
      <c r="A5" s="39"/>
      <c r="B5" s="2"/>
      <c r="C5" s="4"/>
      <c r="D5" s="2"/>
      <c r="E5" s="2"/>
      <c r="F5" s="184"/>
      <c r="G5" s="2"/>
      <c r="H5" s="1"/>
      <c r="I5" s="22"/>
    </row>
    <row r="6" spans="1:9" s="36" customFormat="1" ht="18">
      <c r="A6" s="39"/>
      <c r="B6" s="2"/>
      <c r="C6" s="6"/>
      <c r="D6" s="2"/>
      <c r="E6" s="2"/>
      <c r="F6" s="184"/>
      <c r="G6" s="2"/>
      <c r="H6" s="1"/>
      <c r="I6" s="15"/>
    </row>
    <row r="7" spans="1:9" s="36" customFormat="1" ht="18">
      <c r="A7" s="39"/>
      <c r="B7" s="2"/>
      <c r="C7" s="4"/>
      <c r="D7" s="2"/>
      <c r="E7" s="2"/>
      <c r="F7" s="184"/>
      <c r="G7" s="2"/>
      <c r="H7" s="1"/>
      <c r="I7" s="22"/>
    </row>
    <row r="8" spans="1:9" s="36" customFormat="1" ht="18">
      <c r="A8" s="39"/>
      <c r="B8" s="2"/>
      <c r="C8" s="4"/>
      <c r="D8" s="2"/>
      <c r="E8" s="2"/>
      <c r="F8" s="186"/>
      <c r="G8" s="1"/>
      <c r="H8" s="1"/>
      <c r="I8" s="22"/>
    </row>
    <row r="9" spans="1:9" s="36" customFormat="1" ht="18">
      <c r="A9" s="39"/>
      <c r="B9" s="2"/>
      <c r="C9" s="4"/>
      <c r="D9" s="2"/>
      <c r="E9" s="2"/>
      <c r="F9" s="186"/>
      <c r="G9" s="1"/>
      <c r="H9" s="1"/>
      <c r="I9" s="22"/>
    </row>
    <row r="10" spans="1:9" s="36" customFormat="1" ht="18">
      <c r="A10" s="39"/>
      <c r="B10" s="2"/>
      <c r="C10" s="6"/>
      <c r="D10" s="2"/>
      <c r="E10" s="2"/>
      <c r="F10" s="184"/>
      <c r="G10" s="2"/>
      <c r="H10" s="1"/>
      <c r="I10" s="22"/>
    </row>
    <row r="11" spans="1:9" s="36" customFormat="1" ht="18">
      <c r="A11" s="39"/>
      <c r="B11" s="2"/>
      <c r="C11" s="4"/>
      <c r="D11" s="2"/>
      <c r="E11" s="2"/>
      <c r="F11" s="184"/>
      <c r="G11" s="2"/>
      <c r="H11" s="1"/>
      <c r="I11" s="22"/>
    </row>
    <row r="12" spans="1:8" ht="16.5">
      <c r="A12" s="39"/>
      <c r="B12" s="2"/>
      <c r="C12" s="6"/>
      <c r="D12" s="2"/>
      <c r="E12" s="2"/>
      <c r="F12" s="184"/>
      <c r="G12" s="2"/>
      <c r="H12" s="1"/>
    </row>
    <row r="13" spans="1:9" s="20" customFormat="1" ht="16.5">
      <c r="A13" s="39"/>
      <c r="B13" s="2"/>
      <c r="C13" s="4"/>
      <c r="D13" s="2"/>
      <c r="E13" s="2"/>
      <c r="F13" s="184"/>
      <c r="G13" s="2"/>
      <c r="H13" s="1"/>
      <c r="I13" s="19"/>
    </row>
    <row r="14" spans="1:9" ht="18">
      <c r="A14" s="39"/>
      <c r="B14" s="2"/>
      <c r="C14" s="6"/>
      <c r="D14" s="2"/>
      <c r="E14" s="2"/>
      <c r="F14" s="2"/>
      <c r="G14" s="2"/>
      <c r="H14" s="1"/>
      <c r="I14" s="12"/>
    </row>
    <row r="15" spans="1:9" s="36" customFormat="1" ht="18">
      <c r="A15" s="39"/>
      <c r="B15" s="2"/>
      <c r="C15" s="4"/>
      <c r="D15" s="2"/>
      <c r="E15" s="2"/>
      <c r="F15" s="1"/>
      <c r="G15" s="1"/>
      <c r="H15" s="1"/>
      <c r="I15" s="22"/>
    </row>
    <row r="16" spans="1:9" s="36" customFormat="1" ht="18">
      <c r="A16" s="39"/>
      <c r="B16" s="2"/>
      <c r="C16" s="4"/>
      <c r="D16" s="2"/>
      <c r="E16" s="2"/>
      <c r="F16" s="2"/>
      <c r="G16" s="2"/>
      <c r="H16" s="1"/>
      <c r="I16" s="22"/>
    </row>
    <row r="17" spans="1:9" s="36" customFormat="1" ht="18">
      <c r="A17" s="39"/>
      <c r="B17" s="2"/>
      <c r="C17" s="4"/>
      <c r="D17" s="2"/>
      <c r="E17" s="2"/>
      <c r="F17" s="1"/>
      <c r="G17" s="1"/>
      <c r="H17" s="1"/>
      <c r="I17" s="15"/>
    </row>
    <row r="18" spans="1:9" s="36" customFormat="1" ht="18">
      <c r="A18" s="39"/>
      <c r="B18" s="2"/>
      <c r="C18" s="6"/>
      <c r="D18" s="2"/>
      <c r="E18" s="2"/>
      <c r="F18" s="2"/>
      <c r="G18" s="2"/>
      <c r="H18" s="1"/>
      <c r="I18" s="22"/>
    </row>
    <row r="19" spans="1:9" s="36" customFormat="1" ht="18">
      <c r="A19" s="39"/>
      <c r="B19" s="2"/>
      <c r="C19" s="4"/>
      <c r="D19" s="2"/>
      <c r="E19" s="2"/>
      <c r="F19" s="2"/>
      <c r="G19" s="2"/>
      <c r="H19" s="1"/>
      <c r="I19" s="22"/>
    </row>
    <row r="20" spans="1:9" s="36" customFormat="1" ht="18">
      <c r="A20" s="39"/>
      <c r="B20" s="2"/>
      <c r="C20" s="4"/>
      <c r="D20" s="2"/>
      <c r="E20" s="2"/>
      <c r="F20" s="1"/>
      <c r="G20" s="1"/>
      <c r="H20" s="1"/>
      <c r="I20" s="22"/>
    </row>
    <row r="21" spans="1:9" ht="18">
      <c r="A21" s="23"/>
      <c r="B21" s="2"/>
      <c r="C21" s="3"/>
      <c r="D21" s="1"/>
      <c r="E21" s="1"/>
      <c r="F21" s="2"/>
      <c r="G21" s="2"/>
      <c r="H21" s="1"/>
      <c r="I21" s="12"/>
    </row>
    <row r="22" spans="1:9" s="36" customFormat="1" ht="18">
      <c r="A22" s="39"/>
      <c r="B22" s="2"/>
      <c r="C22" s="6"/>
      <c r="D22" s="2"/>
      <c r="E22" s="2"/>
      <c r="F22" s="2"/>
      <c r="G22" s="2"/>
      <c r="H22" s="1"/>
      <c r="I22" s="22"/>
    </row>
    <row r="23" spans="1:8" s="36" customFormat="1" ht="13.5" customHeight="1">
      <c r="A23" s="39"/>
      <c r="B23" s="2"/>
      <c r="C23" s="4"/>
      <c r="D23" s="2"/>
      <c r="E23" s="2"/>
      <c r="F23" s="2"/>
      <c r="G23" s="2"/>
      <c r="H23" s="1"/>
    </row>
    <row r="24" spans="1:8" ht="16.5">
      <c r="A24" s="39"/>
      <c r="B24" s="2"/>
      <c r="C24" s="4"/>
      <c r="D24" s="2"/>
      <c r="E24" s="2"/>
      <c r="F24" s="1"/>
      <c r="G24" s="1"/>
      <c r="H24" s="1"/>
    </row>
    <row r="25" spans="1:9" s="20" customFormat="1" ht="16.5">
      <c r="A25" s="39"/>
      <c r="B25" s="2"/>
      <c r="C25" s="6"/>
      <c r="D25" s="2"/>
      <c r="E25" s="2"/>
      <c r="F25" s="2"/>
      <c r="G25" s="2"/>
      <c r="H25" s="1"/>
      <c r="I25" s="19"/>
    </row>
    <row r="26" spans="1:9" ht="18">
      <c r="A26" s="39"/>
      <c r="B26" s="2"/>
      <c r="C26" s="4"/>
      <c r="D26" s="2"/>
      <c r="E26" s="2"/>
      <c r="F26" s="2"/>
      <c r="G26" s="2"/>
      <c r="H26" s="1"/>
      <c r="I26" s="12"/>
    </row>
    <row r="27" spans="1:9" s="36" customFormat="1" ht="18">
      <c r="A27" s="39"/>
      <c r="B27" s="2"/>
      <c r="C27" s="4"/>
      <c r="D27" s="2"/>
      <c r="E27" s="2"/>
      <c r="F27" s="1"/>
      <c r="G27" s="1"/>
      <c r="H27" s="1"/>
      <c r="I27" s="22"/>
    </row>
    <row r="28" spans="1:9" s="36" customFormat="1" ht="18">
      <c r="A28" s="39"/>
      <c r="B28" s="2"/>
      <c r="C28" s="6"/>
      <c r="D28" s="2"/>
      <c r="E28" s="2"/>
      <c r="F28" s="2"/>
      <c r="G28" s="2"/>
      <c r="H28" s="1"/>
      <c r="I28" s="22"/>
    </row>
    <row r="29" spans="1:9" s="36" customFormat="1" ht="18">
      <c r="A29" s="39"/>
      <c r="B29" s="2"/>
      <c r="C29" s="4"/>
      <c r="D29" s="2"/>
      <c r="E29" s="2"/>
      <c r="F29" s="2"/>
      <c r="G29" s="2"/>
      <c r="H29" s="1"/>
      <c r="I29" s="15"/>
    </row>
    <row r="30" spans="1:9" s="36" customFormat="1" ht="18">
      <c r="A30" s="39"/>
      <c r="B30" s="2"/>
      <c r="C30" s="4"/>
      <c r="D30" s="2"/>
      <c r="E30" s="2"/>
      <c r="F30" s="1"/>
      <c r="G30" s="1"/>
      <c r="H30" s="1"/>
      <c r="I30" s="22"/>
    </row>
    <row r="31" spans="1:9" s="36" customFormat="1" ht="18">
      <c r="A31" s="39"/>
      <c r="B31" s="2"/>
      <c r="C31" s="6"/>
      <c r="D31" s="2"/>
      <c r="E31" s="2"/>
      <c r="F31" s="2"/>
      <c r="G31" s="2"/>
      <c r="H31" s="1"/>
      <c r="I31" s="22"/>
    </row>
    <row r="32" spans="1:9" s="36" customFormat="1" ht="18">
      <c r="A32" s="39"/>
      <c r="B32" s="2"/>
      <c r="C32" s="4"/>
      <c r="D32" s="2"/>
      <c r="E32" s="2"/>
      <c r="F32" s="2"/>
      <c r="G32" s="2"/>
      <c r="H32" s="1"/>
      <c r="I32" s="22"/>
    </row>
    <row r="33" spans="1:9" s="36" customFormat="1" ht="18">
      <c r="A33" s="39"/>
      <c r="B33" s="2"/>
      <c r="C33" s="4"/>
      <c r="D33" s="2"/>
      <c r="E33" s="2"/>
      <c r="F33" s="1"/>
      <c r="G33" s="1"/>
      <c r="H33" s="1"/>
      <c r="I33" s="22"/>
    </row>
    <row r="34" spans="1:9" s="36" customFormat="1" ht="18">
      <c r="A34" s="39"/>
      <c r="B34" s="2"/>
      <c r="C34" s="6"/>
      <c r="D34" s="2"/>
      <c r="E34" s="2"/>
      <c r="F34" s="2"/>
      <c r="G34" s="2"/>
      <c r="H34" s="1"/>
      <c r="I34" s="22"/>
    </row>
    <row r="35" spans="1:8" ht="16.5">
      <c r="A35" s="39"/>
      <c r="B35" s="2"/>
      <c r="C35" s="4"/>
      <c r="D35" s="2"/>
      <c r="E35" s="2"/>
      <c r="F35" s="2"/>
      <c r="G35" s="2"/>
      <c r="H35" s="1"/>
    </row>
    <row r="36" spans="1:9" s="20" customFormat="1" ht="16.5">
      <c r="A36" s="39"/>
      <c r="B36" s="2"/>
      <c r="C36" s="4"/>
      <c r="D36" s="2"/>
      <c r="E36" s="2"/>
      <c r="F36" s="1"/>
      <c r="G36" s="1"/>
      <c r="H36" s="1"/>
      <c r="I36" s="19"/>
    </row>
    <row r="37" spans="1:9" ht="18">
      <c r="A37" s="39"/>
      <c r="B37" s="2"/>
      <c r="C37" s="6"/>
      <c r="D37" s="2"/>
      <c r="E37" s="2"/>
      <c r="F37" s="2"/>
      <c r="G37" s="2"/>
      <c r="H37" s="1"/>
      <c r="I37" s="12"/>
    </row>
    <row r="38" spans="1:9" s="36" customFormat="1" ht="18">
      <c r="A38" s="39"/>
      <c r="B38" s="2"/>
      <c r="C38" s="4"/>
      <c r="D38" s="2"/>
      <c r="E38" s="2"/>
      <c r="F38" s="2"/>
      <c r="G38" s="2"/>
      <c r="H38" s="1"/>
      <c r="I38" s="22"/>
    </row>
    <row r="39" spans="1:9" s="36" customFormat="1" ht="18">
      <c r="A39" s="39"/>
      <c r="B39" s="2"/>
      <c r="C39" s="4"/>
      <c r="D39" s="2"/>
      <c r="E39" s="2"/>
      <c r="F39" s="1"/>
      <c r="G39" s="1"/>
      <c r="H39" s="1"/>
      <c r="I39" s="22"/>
    </row>
    <row r="40" spans="1:9" s="36" customFormat="1" ht="18">
      <c r="A40" s="39"/>
      <c r="B40" s="2"/>
      <c r="C40" s="6"/>
      <c r="D40" s="2"/>
      <c r="E40" s="2"/>
      <c r="F40" s="2"/>
      <c r="G40" s="2"/>
      <c r="H40" s="1"/>
      <c r="I40" s="15"/>
    </row>
    <row r="41" spans="1:9" s="36" customFormat="1" ht="18">
      <c r="A41" s="39"/>
      <c r="B41" s="2"/>
      <c r="C41" s="4"/>
      <c r="D41" s="2"/>
      <c r="E41" s="2"/>
      <c r="F41" s="2"/>
      <c r="G41" s="2"/>
      <c r="H41" s="1"/>
      <c r="I41" s="22"/>
    </row>
    <row r="42" spans="1:9" s="36" customFormat="1" ht="18">
      <c r="A42" s="39"/>
      <c r="B42" s="2"/>
      <c r="C42" s="4"/>
      <c r="D42" s="2"/>
      <c r="E42" s="2"/>
      <c r="F42" s="1"/>
      <c r="G42" s="1"/>
      <c r="H42" s="1"/>
      <c r="I42" s="22"/>
    </row>
    <row r="43" spans="1:9" s="36" customFormat="1" ht="18">
      <c r="A43" s="39"/>
      <c r="B43" s="2"/>
      <c r="C43" s="6"/>
      <c r="D43" s="2"/>
      <c r="E43" s="2"/>
      <c r="F43" s="2"/>
      <c r="G43" s="2"/>
      <c r="H43" s="1"/>
      <c r="I43" s="22"/>
    </row>
    <row r="44" spans="1:9" s="36" customFormat="1" ht="18">
      <c r="A44" s="39"/>
      <c r="B44" s="2"/>
      <c r="C44" s="4"/>
      <c r="D44" s="2"/>
      <c r="E44" s="2"/>
      <c r="F44" s="2"/>
      <c r="G44" s="2"/>
      <c r="H44" s="1"/>
      <c r="I44" s="22"/>
    </row>
    <row r="45" spans="1:9" s="36" customFormat="1" ht="18">
      <c r="A45" s="39"/>
      <c r="B45" s="2"/>
      <c r="C45" s="4"/>
      <c r="D45" s="2"/>
      <c r="E45" s="2"/>
      <c r="F45" s="1"/>
      <c r="G45" s="1"/>
      <c r="H45" s="1"/>
      <c r="I45" s="22"/>
    </row>
    <row r="46" spans="1:8" ht="16.5">
      <c r="A46" s="39"/>
      <c r="B46" s="2"/>
      <c r="C46" s="6"/>
      <c r="D46" s="2"/>
      <c r="E46" s="2"/>
      <c r="F46" s="2"/>
      <c r="G46" s="2"/>
      <c r="H46" s="1"/>
    </row>
    <row r="47" spans="1:9" s="20" customFormat="1" ht="16.5">
      <c r="A47" s="39"/>
      <c r="B47" s="2"/>
      <c r="C47" s="4"/>
      <c r="D47" s="2"/>
      <c r="E47" s="2"/>
      <c r="F47" s="2"/>
      <c r="G47" s="2"/>
      <c r="H47" s="1"/>
      <c r="I47" s="19"/>
    </row>
    <row r="48" spans="1:9" ht="18">
      <c r="A48" s="39"/>
      <c r="B48" s="2"/>
      <c r="C48" s="4"/>
      <c r="D48" s="2"/>
      <c r="E48" s="2"/>
      <c r="F48" s="1"/>
      <c r="G48" s="1"/>
      <c r="H48" s="1"/>
      <c r="I48" s="12"/>
    </row>
    <row r="49" spans="1:9" s="36" customFormat="1" ht="18">
      <c r="A49" s="39"/>
      <c r="B49" s="2"/>
      <c r="C49" s="6"/>
      <c r="D49" s="2"/>
      <c r="E49" s="2"/>
      <c r="F49" s="2"/>
      <c r="G49" s="2"/>
      <c r="H49" s="1"/>
      <c r="I49" s="22"/>
    </row>
    <row r="50" spans="1:9" s="36" customFormat="1" ht="18">
      <c r="A50" s="39"/>
      <c r="B50" s="2"/>
      <c r="C50" s="4"/>
      <c r="D50" s="2"/>
      <c r="E50" s="2"/>
      <c r="F50" s="2"/>
      <c r="G50" s="2"/>
      <c r="H50" s="1"/>
      <c r="I50" s="22"/>
    </row>
    <row r="51" spans="1:9" s="36" customFormat="1" ht="18">
      <c r="A51" s="39"/>
      <c r="B51" s="2"/>
      <c r="C51" s="4"/>
      <c r="D51" s="2"/>
      <c r="E51" s="2"/>
      <c r="F51" s="1"/>
      <c r="G51" s="1"/>
      <c r="H51" s="1"/>
      <c r="I51" s="15"/>
    </row>
    <row r="52" spans="1:9" s="36" customFormat="1" ht="18">
      <c r="A52" s="39"/>
      <c r="B52" s="2"/>
      <c r="C52" s="6"/>
      <c r="D52" s="2"/>
      <c r="E52" s="2"/>
      <c r="F52" s="2"/>
      <c r="G52" s="2"/>
      <c r="H52" s="1"/>
      <c r="I52" s="22"/>
    </row>
    <row r="53" spans="1:9" s="36" customFormat="1" ht="18">
      <c r="A53" s="39"/>
      <c r="B53" s="2"/>
      <c r="C53" s="4"/>
      <c r="D53" s="2"/>
      <c r="E53" s="2"/>
      <c r="F53" s="2"/>
      <c r="G53" s="2"/>
      <c r="H53" s="1"/>
      <c r="I53" s="22"/>
    </row>
    <row r="54" spans="1:9" s="36" customFormat="1" ht="18">
      <c r="A54" s="39"/>
      <c r="B54" s="2"/>
      <c r="C54" s="4"/>
      <c r="D54" s="2"/>
      <c r="E54" s="2"/>
      <c r="F54" s="1"/>
      <c r="G54" s="1"/>
      <c r="H54" s="1"/>
      <c r="I54" s="22"/>
    </row>
    <row r="55" spans="1:9" s="36" customFormat="1" ht="18">
      <c r="A55" s="39"/>
      <c r="B55" s="2"/>
      <c r="C55" s="6"/>
      <c r="D55" s="2"/>
      <c r="E55" s="2"/>
      <c r="F55" s="2"/>
      <c r="G55" s="2"/>
      <c r="H55" s="1"/>
      <c r="I55" s="22"/>
    </row>
    <row r="56" spans="1:9" s="36" customFormat="1" ht="18">
      <c r="A56" s="39"/>
      <c r="B56" s="2"/>
      <c r="C56" s="4"/>
      <c r="D56" s="2"/>
      <c r="E56" s="2"/>
      <c r="F56" s="2"/>
      <c r="G56" s="2"/>
      <c r="H56" s="1"/>
      <c r="I56" s="22"/>
    </row>
    <row r="57" spans="1:8" ht="16.5">
      <c r="A57" s="39"/>
      <c r="B57" s="2"/>
      <c r="C57" s="4"/>
      <c r="D57" s="2"/>
      <c r="E57" s="2"/>
      <c r="F57" s="1"/>
      <c r="G57" s="1"/>
      <c r="H57" s="1"/>
    </row>
    <row r="58" spans="1:9" s="20" customFormat="1" ht="16.5">
      <c r="A58" s="39"/>
      <c r="B58" s="2"/>
      <c r="C58" s="6"/>
      <c r="D58" s="2"/>
      <c r="E58" s="2"/>
      <c r="F58" s="2"/>
      <c r="G58" s="2"/>
      <c r="H58" s="1"/>
      <c r="I58" s="19"/>
    </row>
    <row r="59" spans="1:9" ht="18">
      <c r="A59" s="39"/>
      <c r="B59" s="2"/>
      <c r="C59" s="4"/>
      <c r="D59" s="2"/>
      <c r="E59" s="2"/>
      <c r="F59" s="2"/>
      <c r="G59" s="2"/>
      <c r="H59" s="1"/>
      <c r="I59" s="12"/>
    </row>
    <row r="60" spans="1:9" s="36" customFormat="1" ht="18">
      <c r="A60" s="39"/>
      <c r="B60" s="2"/>
      <c r="C60" s="4"/>
      <c r="D60" s="2"/>
      <c r="E60" s="2"/>
      <c r="F60" s="1"/>
      <c r="G60" s="1"/>
      <c r="H60" s="1"/>
      <c r="I60" s="22"/>
    </row>
  </sheetData>
  <sheetProtection/>
  <dataValidations count="3">
    <dataValidation allowBlank="1" showInputMessage="1" showErrorMessage="1" imeMode="on" sqref="C6:D11 C50:D55 C39:D45 C28:D33 C17:D22"/>
    <dataValidation allowBlank="1" showInputMessage="1" showErrorMessage="1" imeMode="off" sqref="H60 H56 H52 H48 F23:G23 E17:G22 H6 B6:B11 E6:G11 B50:B55 E50:G55 B39:B45 E39:G45 H58 H54 H50 H46 B28:B33 E28:G33 B17:B22 H8 H10 H12 H14 H16 H18 H20 H22 H24 H26 H28 H30 H32 H34 H36 H38 H40 H42 H44"/>
    <dataValidation type="whole" allowBlank="1" showInputMessage="1" showErrorMessage="1" sqref="E12 E59:E60 E48:E49 E56 E37:E38 E26:E27 E34 E23 E15:E16 E4:E5">
      <formula1>1</formula1>
      <formula2>3</formula2>
    </dataValidation>
  </dataValidations>
  <printOptions/>
  <pageMargins left="0.75" right="0.75" top="1" bottom="1" header="0.512" footer="0.512"/>
  <pageSetup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60"/>
  <sheetViews>
    <sheetView workbookViewId="0" topLeftCell="A1">
      <selection activeCell="F11" sqref="F11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24</v>
      </c>
    </row>
    <row r="2" spans="1:8" ht="16.5">
      <c r="A2" s="62" t="s">
        <v>21</v>
      </c>
      <c r="B2" s="63" t="s">
        <v>25</v>
      </c>
      <c r="C2" s="63" t="s">
        <v>26</v>
      </c>
      <c r="D2" s="86" t="s">
        <v>34</v>
      </c>
      <c r="E2" s="86" t="s">
        <v>35</v>
      </c>
      <c r="F2" s="86" t="s">
        <v>41</v>
      </c>
      <c r="G2" s="86"/>
      <c r="H2" s="86" t="s">
        <v>70</v>
      </c>
    </row>
    <row r="3" spans="1:9" s="60" customFormat="1" ht="19.5" customHeight="1">
      <c r="A3" s="23"/>
      <c r="B3" s="2">
        <v>1279</v>
      </c>
      <c r="C3" s="6" t="s">
        <v>243</v>
      </c>
      <c r="D3" s="2" t="s">
        <v>244</v>
      </c>
      <c r="E3" s="2">
        <v>1</v>
      </c>
      <c r="F3" s="185">
        <v>1293</v>
      </c>
      <c r="G3" s="2"/>
      <c r="H3" s="27">
        <v>1</v>
      </c>
      <c r="I3" s="67"/>
    </row>
    <row r="4" spans="1:9" s="36" customFormat="1" ht="19.5" customHeight="1">
      <c r="A4" s="39"/>
      <c r="B4" s="64">
        <v>1246</v>
      </c>
      <c r="C4" s="97" t="s">
        <v>252</v>
      </c>
      <c r="D4" s="64" t="s">
        <v>253</v>
      </c>
      <c r="E4" s="64">
        <v>1</v>
      </c>
      <c r="F4" s="184">
        <v>1318</v>
      </c>
      <c r="G4" s="64"/>
      <c r="H4" s="76">
        <v>2</v>
      </c>
      <c r="I4" s="15"/>
    </row>
    <row r="5" spans="1:9" s="36" customFormat="1" ht="19.5" customHeight="1">
      <c r="A5" s="39"/>
      <c r="B5" s="64">
        <v>1256</v>
      </c>
      <c r="C5" s="97" t="s">
        <v>239</v>
      </c>
      <c r="D5" s="64" t="s">
        <v>181</v>
      </c>
      <c r="E5" s="64">
        <v>1</v>
      </c>
      <c r="F5" s="184">
        <v>1338</v>
      </c>
      <c r="G5" s="64"/>
      <c r="H5" s="76">
        <v>3</v>
      </c>
      <c r="I5" s="22"/>
    </row>
    <row r="6" spans="1:9" s="36" customFormat="1" ht="19.5" customHeight="1">
      <c r="A6" s="39"/>
      <c r="B6" s="2">
        <v>1284</v>
      </c>
      <c r="C6" s="4" t="s">
        <v>251</v>
      </c>
      <c r="D6" s="2" t="s">
        <v>244</v>
      </c>
      <c r="E6" s="2">
        <v>1</v>
      </c>
      <c r="F6" s="184">
        <v>1369</v>
      </c>
      <c r="G6" s="2"/>
      <c r="H6" s="1">
        <v>4</v>
      </c>
      <c r="I6" s="22"/>
    </row>
    <row r="7" spans="1:9" s="36" customFormat="1" ht="19.5" customHeight="1">
      <c r="A7" s="39"/>
      <c r="B7" s="64">
        <v>1238</v>
      </c>
      <c r="C7" s="98" t="s">
        <v>245</v>
      </c>
      <c r="D7" s="64" t="s">
        <v>161</v>
      </c>
      <c r="E7" s="64">
        <v>1</v>
      </c>
      <c r="F7" s="186">
        <v>1394</v>
      </c>
      <c r="G7" s="76"/>
      <c r="H7" s="76">
        <v>5</v>
      </c>
      <c r="I7" s="22"/>
    </row>
    <row r="8" spans="1:9" s="36" customFormat="1" ht="19.5" customHeight="1">
      <c r="A8" s="39"/>
      <c r="B8" s="2">
        <v>1258</v>
      </c>
      <c r="C8" s="4" t="s">
        <v>242</v>
      </c>
      <c r="D8" s="2" t="s">
        <v>181</v>
      </c>
      <c r="E8" s="2">
        <v>1</v>
      </c>
      <c r="F8" s="184">
        <v>1397</v>
      </c>
      <c r="G8" s="2"/>
      <c r="H8" s="1">
        <v>6</v>
      </c>
      <c r="I8" s="22"/>
    </row>
    <row r="9" spans="1:9" s="36" customFormat="1" ht="19.5" customHeight="1">
      <c r="A9" s="39"/>
      <c r="B9" s="64">
        <v>1699</v>
      </c>
      <c r="C9" s="98" t="s">
        <v>255</v>
      </c>
      <c r="D9" s="64" t="s">
        <v>247</v>
      </c>
      <c r="E9" s="64">
        <v>1</v>
      </c>
      <c r="F9" s="76">
        <v>1423</v>
      </c>
      <c r="G9" s="76"/>
      <c r="H9" s="76">
        <v>7</v>
      </c>
      <c r="I9" s="22"/>
    </row>
    <row r="10" spans="1:9" s="36" customFormat="1" ht="19.5" customHeight="1">
      <c r="A10" s="39"/>
      <c r="B10" s="2">
        <v>1250</v>
      </c>
      <c r="C10" s="4" t="s">
        <v>250</v>
      </c>
      <c r="D10" s="2" t="s">
        <v>241</v>
      </c>
      <c r="E10" s="2">
        <v>1</v>
      </c>
      <c r="F10" s="186">
        <v>1426</v>
      </c>
      <c r="G10" s="1"/>
      <c r="H10" s="1">
        <v>8</v>
      </c>
      <c r="I10" s="22"/>
    </row>
    <row r="11" spans="1:9" ht="19.5" customHeight="1">
      <c r="A11" s="39"/>
      <c r="B11" s="2">
        <v>1253</v>
      </c>
      <c r="C11" s="4" t="s">
        <v>240</v>
      </c>
      <c r="D11" s="2" t="s">
        <v>241</v>
      </c>
      <c r="E11" s="2">
        <v>1</v>
      </c>
      <c r="F11" s="186"/>
      <c r="G11" s="1"/>
      <c r="H11" s="1"/>
      <c r="I11" s="12"/>
    </row>
    <row r="12" spans="1:9" s="36" customFormat="1" ht="19.5" customHeight="1">
      <c r="A12" s="39"/>
      <c r="B12" s="2">
        <v>1701</v>
      </c>
      <c r="C12" s="4" t="s">
        <v>246</v>
      </c>
      <c r="D12" s="2" t="s">
        <v>247</v>
      </c>
      <c r="E12" s="2">
        <v>1</v>
      </c>
      <c r="F12" s="186"/>
      <c r="G12" s="1"/>
      <c r="H12" s="1"/>
      <c r="I12" s="22"/>
    </row>
    <row r="13" spans="1:8" ht="19.5" customHeight="1">
      <c r="A13" s="39"/>
      <c r="B13" s="2">
        <v>1247</v>
      </c>
      <c r="C13" s="6" t="s">
        <v>248</v>
      </c>
      <c r="D13" s="2" t="s">
        <v>160</v>
      </c>
      <c r="E13" s="2">
        <v>1</v>
      </c>
      <c r="F13" s="184"/>
      <c r="G13" s="2"/>
      <c r="H13" s="1"/>
    </row>
    <row r="14" spans="1:9" s="60" customFormat="1" ht="19.5" customHeight="1">
      <c r="A14" s="39"/>
      <c r="B14" s="64">
        <v>1248</v>
      </c>
      <c r="C14" s="98" t="s">
        <v>249</v>
      </c>
      <c r="D14" s="64" t="s">
        <v>160</v>
      </c>
      <c r="E14" s="64">
        <v>1</v>
      </c>
      <c r="F14" s="184"/>
      <c r="G14" s="64"/>
      <c r="H14" s="76"/>
      <c r="I14" s="67"/>
    </row>
    <row r="15" spans="1:9" ht="19.5" customHeight="1">
      <c r="A15" s="39"/>
      <c r="B15" s="2">
        <v>1245</v>
      </c>
      <c r="C15" s="4" t="s">
        <v>254</v>
      </c>
      <c r="D15" s="2" t="s">
        <v>161</v>
      </c>
      <c r="E15" s="2">
        <v>1</v>
      </c>
      <c r="F15" s="184"/>
      <c r="G15" s="2"/>
      <c r="H15" s="1"/>
      <c r="I15" s="12"/>
    </row>
    <row r="16" spans="1:9" s="36" customFormat="1" ht="19.5" customHeight="1">
      <c r="A16" s="39"/>
      <c r="B16" s="64"/>
      <c r="C16" s="97"/>
      <c r="D16" s="64"/>
      <c r="E16" s="64"/>
      <c r="F16" s="64"/>
      <c r="G16" s="64"/>
      <c r="H16" s="76"/>
      <c r="I16" s="22"/>
    </row>
    <row r="17" spans="1:9" s="36" customFormat="1" ht="18">
      <c r="A17" s="39"/>
      <c r="B17" s="64"/>
      <c r="C17" s="98"/>
      <c r="D17" s="64"/>
      <c r="E17" s="64"/>
      <c r="F17" s="64"/>
      <c r="G17" s="64"/>
      <c r="H17" s="76"/>
      <c r="I17" s="22"/>
    </row>
    <row r="18" spans="1:9" s="36" customFormat="1" ht="18">
      <c r="A18" s="39"/>
      <c r="B18" s="64"/>
      <c r="C18" s="98"/>
      <c r="D18" s="64"/>
      <c r="E18" s="64"/>
      <c r="F18" s="76"/>
      <c r="G18" s="76"/>
      <c r="H18" s="76"/>
      <c r="I18" s="15"/>
    </row>
    <row r="19" spans="1:9" s="36" customFormat="1" ht="18">
      <c r="A19" s="39"/>
      <c r="B19" s="64"/>
      <c r="C19" s="97"/>
      <c r="D19" s="64"/>
      <c r="E19" s="64"/>
      <c r="F19" s="64"/>
      <c r="G19" s="64"/>
      <c r="H19" s="76"/>
      <c r="I19" s="22"/>
    </row>
    <row r="20" spans="1:9" s="36" customFormat="1" ht="18">
      <c r="A20" s="39"/>
      <c r="B20" s="64"/>
      <c r="C20" s="98"/>
      <c r="D20" s="64"/>
      <c r="E20" s="64"/>
      <c r="F20" s="64"/>
      <c r="G20" s="64"/>
      <c r="H20" s="76"/>
      <c r="I20" s="22"/>
    </row>
    <row r="21" spans="1:9" s="36" customFormat="1" ht="18">
      <c r="A21" s="39"/>
      <c r="B21" s="64"/>
      <c r="C21" s="98"/>
      <c r="D21" s="64"/>
      <c r="E21" s="64"/>
      <c r="F21" s="76"/>
      <c r="G21" s="76"/>
      <c r="H21" s="76"/>
      <c r="I21" s="22"/>
    </row>
    <row r="22" spans="1:9" s="36" customFormat="1" ht="18">
      <c r="A22" s="39"/>
      <c r="B22" s="64"/>
      <c r="C22" s="97"/>
      <c r="D22" s="64"/>
      <c r="E22" s="64"/>
      <c r="F22" s="64"/>
      <c r="G22" s="64"/>
      <c r="H22" s="76"/>
      <c r="I22" s="22"/>
    </row>
    <row r="23" spans="1:8" s="36" customFormat="1" ht="13.5" customHeight="1">
      <c r="A23" s="39"/>
      <c r="B23" s="64"/>
      <c r="C23" s="98"/>
      <c r="D23" s="64"/>
      <c r="E23" s="64"/>
      <c r="F23" s="64"/>
      <c r="G23" s="64"/>
      <c r="H23" s="76"/>
    </row>
    <row r="24" spans="1:8" ht="16.5">
      <c r="A24" s="39"/>
      <c r="B24" s="64"/>
      <c r="C24" s="98"/>
      <c r="D24" s="64"/>
      <c r="E24" s="64"/>
      <c r="F24" s="76"/>
      <c r="G24" s="76"/>
      <c r="H24" s="76"/>
    </row>
    <row r="25" spans="1:9" s="60" customFormat="1" ht="16.5">
      <c r="A25" s="39"/>
      <c r="B25" s="64"/>
      <c r="C25" s="97"/>
      <c r="D25" s="64"/>
      <c r="E25" s="64"/>
      <c r="F25" s="64"/>
      <c r="G25" s="64"/>
      <c r="H25" s="76"/>
      <c r="I25" s="67"/>
    </row>
    <row r="26" spans="1:9" ht="18">
      <c r="A26" s="39"/>
      <c r="B26" s="64"/>
      <c r="C26" s="98"/>
      <c r="D26" s="64"/>
      <c r="E26" s="64"/>
      <c r="F26" s="64"/>
      <c r="G26" s="64"/>
      <c r="H26" s="76"/>
      <c r="I26" s="12"/>
    </row>
    <row r="27" spans="1:9" s="36" customFormat="1" ht="18">
      <c r="A27" s="39"/>
      <c r="B27" s="64"/>
      <c r="C27" s="98"/>
      <c r="D27" s="64"/>
      <c r="E27" s="64"/>
      <c r="F27" s="76"/>
      <c r="G27" s="76"/>
      <c r="H27" s="76"/>
      <c r="I27" s="22"/>
    </row>
    <row r="28" spans="1:9" s="36" customFormat="1" ht="18">
      <c r="A28" s="39"/>
      <c r="B28" s="64"/>
      <c r="C28" s="97"/>
      <c r="D28" s="64"/>
      <c r="E28" s="64"/>
      <c r="F28" s="64"/>
      <c r="G28" s="64"/>
      <c r="H28" s="76"/>
      <c r="I28" s="22"/>
    </row>
    <row r="29" spans="1:9" s="36" customFormat="1" ht="18">
      <c r="A29" s="39"/>
      <c r="B29" s="64"/>
      <c r="C29" s="98"/>
      <c r="D29" s="64"/>
      <c r="E29" s="64"/>
      <c r="F29" s="64"/>
      <c r="G29" s="64"/>
      <c r="H29" s="76"/>
      <c r="I29" s="15"/>
    </row>
    <row r="30" spans="1:9" s="36" customFormat="1" ht="18">
      <c r="A30" s="39"/>
      <c r="B30" s="64"/>
      <c r="C30" s="98"/>
      <c r="D30" s="64"/>
      <c r="E30" s="64"/>
      <c r="F30" s="76"/>
      <c r="G30" s="76"/>
      <c r="H30" s="76"/>
      <c r="I30" s="22"/>
    </row>
    <row r="31" spans="1:9" s="36" customFormat="1" ht="18">
      <c r="A31" s="39"/>
      <c r="B31" s="64"/>
      <c r="C31" s="97"/>
      <c r="D31" s="64"/>
      <c r="E31" s="64"/>
      <c r="F31" s="64"/>
      <c r="G31" s="64"/>
      <c r="H31" s="76"/>
      <c r="I31" s="22"/>
    </row>
    <row r="32" spans="1:9" s="36" customFormat="1" ht="18">
      <c r="A32" s="39"/>
      <c r="B32" s="64"/>
      <c r="C32" s="98"/>
      <c r="D32" s="64"/>
      <c r="E32" s="64"/>
      <c r="F32" s="64"/>
      <c r="G32" s="64"/>
      <c r="H32" s="76"/>
      <c r="I32" s="22"/>
    </row>
    <row r="33" spans="1:9" s="36" customFormat="1" ht="18">
      <c r="A33" s="39"/>
      <c r="B33" s="64"/>
      <c r="C33" s="98"/>
      <c r="D33" s="64"/>
      <c r="E33" s="64"/>
      <c r="F33" s="76"/>
      <c r="G33" s="76"/>
      <c r="H33" s="76"/>
      <c r="I33" s="22"/>
    </row>
    <row r="34" spans="1:9" s="36" customFormat="1" ht="18">
      <c r="A34" s="39"/>
      <c r="B34" s="64"/>
      <c r="C34" s="97"/>
      <c r="D34" s="64"/>
      <c r="E34" s="64"/>
      <c r="F34" s="64"/>
      <c r="G34" s="64"/>
      <c r="H34" s="76"/>
      <c r="I34" s="22"/>
    </row>
    <row r="35" spans="1:8" ht="16.5">
      <c r="A35" s="39"/>
      <c r="B35" s="64"/>
      <c r="C35" s="98"/>
      <c r="D35" s="64"/>
      <c r="E35" s="64"/>
      <c r="F35" s="64"/>
      <c r="G35" s="64"/>
      <c r="H35" s="76"/>
    </row>
    <row r="36" spans="1:9" s="60" customFormat="1" ht="16.5">
      <c r="A36" s="39"/>
      <c r="B36" s="64"/>
      <c r="C36" s="98"/>
      <c r="D36" s="64"/>
      <c r="E36" s="64"/>
      <c r="F36" s="76"/>
      <c r="G36" s="76"/>
      <c r="H36" s="76"/>
      <c r="I36" s="67"/>
    </row>
    <row r="37" spans="1:9" ht="18">
      <c r="A37" s="39"/>
      <c r="B37" s="64"/>
      <c r="C37" s="97"/>
      <c r="D37" s="64"/>
      <c r="E37" s="64"/>
      <c r="F37" s="64"/>
      <c r="G37" s="64"/>
      <c r="H37" s="76"/>
      <c r="I37" s="12"/>
    </row>
    <row r="38" spans="1:9" s="36" customFormat="1" ht="18">
      <c r="A38" s="39"/>
      <c r="B38" s="64"/>
      <c r="C38" s="98"/>
      <c r="D38" s="64"/>
      <c r="E38" s="64"/>
      <c r="F38" s="64"/>
      <c r="G38" s="64"/>
      <c r="H38" s="76"/>
      <c r="I38" s="22"/>
    </row>
    <row r="39" spans="1:9" s="36" customFormat="1" ht="18">
      <c r="A39" s="39"/>
      <c r="B39" s="64"/>
      <c r="C39" s="98"/>
      <c r="D39" s="64"/>
      <c r="E39" s="64"/>
      <c r="F39" s="76"/>
      <c r="G39" s="76"/>
      <c r="H39" s="76"/>
      <c r="I39" s="22"/>
    </row>
    <row r="40" spans="1:9" s="36" customFormat="1" ht="18">
      <c r="A40" s="39"/>
      <c r="B40" s="64"/>
      <c r="C40" s="97"/>
      <c r="D40" s="64"/>
      <c r="E40" s="64"/>
      <c r="F40" s="64"/>
      <c r="G40" s="64"/>
      <c r="H40" s="76"/>
      <c r="I40" s="15"/>
    </row>
    <row r="41" spans="1:9" s="36" customFormat="1" ht="18">
      <c r="A41" s="39"/>
      <c r="B41" s="64"/>
      <c r="C41" s="98"/>
      <c r="D41" s="64"/>
      <c r="E41" s="64"/>
      <c r="F41" s="64"/>
      <c r="G41" s="64"/>
      <c r="H41" s="76"/>
      <c r="I41" s="22"/>
    </row>
    <row r="42" spans="1:9" s="36" customFormat="1" ht="18">
      <c r="A42" s="39"/>
      <c r="B42" s="64"/>
      <c r="C42" s="98"/>
      <c r="D42" s="64"/>
      <c r="E42" s="64"/>
      <c r="F42" s="76"/>
      <c r="G42" s="76"/>
      <c r="H42" s="76"/>
      <c r="I42" s="22"/>
    </row>
    <row r="43" spans="1:9" s="36" customFormat="1" ht="18">
      <c r="A43" s="39"/>
      <c r="B43" s="64"/>
      <c r="C43" s="97"/>
      <c r="D43" s="64"/>
      <c r="E43" s="64"/>
      <c r="F43" s="64"/>
      <c r="G43" s="64"/>
      <c r="H43" s="76"/>
      <c r="I43" s="22"/>
    </row>
    <row r="44" spans="1:9" s="36" customFormat="1" ht="18">
      <c r="A44" s="39"/>
      <c r="B44" s="64"/>
      <c r="C44" s="98"/>
      <c r="D44" s="64"/>
      <c r="E44" s="64"/>
      <c r="F44" s="64"/>
      <c r="G44" s="64"/>
      <c r="H44" s="76"/>
      <c r="I44" s="22"/>
    </row>
    <row r="45" spans="1:9" s="36" customFormat="1" ht="18">
      <c r="A45" s="39"/>
      <c r="B45" s="64"/>
      <c r="C45" s="98"/>
      <c r="D45" s="64"/>
      <c r="E45" s="64"/>
      <c r="F45" s="76"/>
      <c r="G45" s="76"/>
      <c r="H45" s="76"/>
      <c r="I45" s="22"/>
    </row>
    <row r="46" spans="1:8" ht="16.5">
      <c r="A46" s="39"/>
      <c r="B46" s="64"/>
      <c r="C46" s="97"/>
      <c r="D46" s="64"/>
      <c r="E46" s="64"/>
      <c r="F46" s="64"/>
      <c r="G46" s="64"/>
      <c r="H46" s="76"/>
    </row>
    <row r="47" spans="1:9" s="60" customFormat="1" ht="16.5">
      <c r="A47" s="39"/>
      <c r="B47" s="64"/>
      <c r="C47" s="98"/>
      <c r="D47" s="64"/>
      <c r="E47" s="64"/>
      <c r="F47" s="64"/>
      <c r="G47" s="64"/>
      <c r="H47" s="76"/>
      <c r="I47" s="67"/>
    </row>
    <row r="48" spans="1:9" ht="18">
      <c r="A48" s="39"/>
      <c r="B48" s="64"/>
      <c r="C48" s="98"/>
      <c r="D48" s="64"/>
      <c r="E48" s="64"/>
      <c r="F48" s="76"/>
      <c r="G48" s="76"/>
      <c r="H48" s="76"/>
      <c r="I48" s="12"/>
    </row>
    <row r="49" spans="1:9" s="36" customFormat="1" ht="18">
      <c r="A49" s="39"/>
      <c r="B49" s="64"/>
      <c r="C49" s="97"/>
      <c r="D49" s="64"/>
      <c r="E49" s="64"/>
      <c r="F49" s="64"/>
      <c r="G49" s="64"/>
      <c r="H49" s="76"/>
      <c r="I49" s="22"/>
    </row>
    <row r="50" spans="1:9" s="36" customFormat="1" ht="18">
      <c r="A50" s="39"/>
      <c r="B50" s="64"/>
      <c r="C50" s="98"/>
      <c r="D50" s="64"/>
      <c r="E50" s="64"/>
      <c r="F50" s="64"/>
      <c r="G50" s="64"/>
      <c r="H50" s="76"/>
      <c r="I50" s="22"/>
    </row>
    <row r="51" spans="1:9" s="36" customFormat="1" ht="18">
      <c r="A51" s="39"/>
      <c r="B51" s="64"/>
      <c r="C51" s="98"/>
      <c r="D51" s="64"/>
      <c r="E51" s="64"/>
      <c r="F51" s="76"/>
      <c r="G51" s="76"/>
      <c r="H51" s="76"/>
      <c r="I51" s="15"/>
    </row>
    <row r="52" spans="1:9" s="36" customFormat="1" ht="18">
      <c r="A52" s="39"/>
      <c r="B52" s="64"/>
      <c r="C52" s="97"/>
      <c r="D52" s="64"/>
      <c r="E52" s="64"/>
      <c r="F52" s="64"/>
      <c r="G52" s="64"/>
      <c r="H52" s="76"/>
      <c r="I52" s="22"/>
    </row>
    <row r="53" spans="1:9" s="36" customFormat="1" ht="18">
      <c r="A53" s="39"/>
      <c r="B53" s="64"/>
      <c r="C53" s="98"/>
      <c r="D53" s="64"/>
      <c r="E53" s="64"/>
      <c r="F53" s="64"/>
      <c r="G53" s="64"/>
      <c r="H53" s="76"/>
      <c r="I53" s="22"/>
    </row>
    <row r="54" spans="1:9" s="36" customFormat="1" ht="18">
      <c r="A54" s="39"/>
      <c r="B54" s="64"/>
      <c r="C54" s="98"/>
      <c r="D54" s="64"/>
      <c r="E54" s="64"/>
      <c r="F54" s="76"/>
      <c r="G54" s="76"/>
      <c r="H54" s="76"/>
      <c r="I54" s="22"/>
    </row>
    <row r="55" spans="1:9" s="36" customFormat="1" ht="18">
      <c r="A55" s="39"/>
      <c r="B55" s="64"/>
      <c r="C55" s="97"/>
      <c r="D55" s="64"/>
      <c r="E55" s="64"/>
      <c r="F55" s="64"/>
      <c r="G55" s="64"/>
      <c r="H55" s="76"/>
      <c r="I55" s="22"/>
    </row>
    <row r="56" spans="1:9" s="36" customFormat="1" ht="18">
      <c r="A56" s="39"/>
      <c r="B56" s="64"/>
      <c r="C56" s="98"/>
      <c r="D56" s="64"/>
      <c r="E56" s="64"/>
      <c r="F56" s="64"/>
      <c r="G56" s="64"/>
      <c r="H56" s="76"/>
      <c r="I56" s="22"/>
    </row>
    <row r="57" spans="1:8" ht="16.5">
      <c r="A57" s="39"/>
      <c r="B57" s="64"/>
      <c r="C57" s="98"/>
      <c r="D57" s="64"/>
      <c r="E57" s="64"/>
      <c r="F57" s="76"/>
      <c r="G57" s="76"/>
      <c r="H57" s="76"/>
    </row>
    <row r="58" spans="1:9" s="60" customFormat="1" ht="16.5">
      <c r="A58" s="39"/>
      <c r="B58" s="64"/>
      <c r="C58" s="97"/>
      <c r="D58" s="64"/>
      <c r="E58" s="64"/>
      <c r="F58" s="64"/>
      <c r="G58" s="64"/>
      <c r="H58" s="76"/>
      <c r="I58" s="67"/>
    </row>
    <row r="59" spans="1:9" ht="18">
      <c r="A59" s="39"/>
      <c r="B59" s="64"/>
      <c r="C59" s="98"/>
      <c r="D59" s="64"/>
      <c r="E59" s="64"/>
      <c r="F59" s="64"/>
      <c r="G59" s="64"/>
      <c r="H59" s="76"/>
      <c r="I59" s="12"/>
    </row>
    <row r="60" spans="1:9" s="36" customFormat="1" ht="18">
      <c r="A60" s="39"/>
      <c r="B60" s="64"/>
      <c r="C60" s="98"/>
      <c r="D60" s="64"/>
      <c r="E60" s="64"/>
      <c r="F60" s="76"/>
      <c r="G60" s="76"/>
      <c r="H60" s="76"/>
      <c r="I60" s="22"/>
    </row>
  </sheetData>
  <sheetProtection/>
  <dataValidations count="3">
    <dataValidation type="whole" allowBlank="1" showInputMessage="1" showErrorMessage="1" sqref="E15:E16 E59:E60 E48:E49 E56 E37:E38 E26:E27 E34 E23 E11 E3:E4">
      <formula1>1</formula1>
      <formula2>3</formula2>
    </dataValidation>
    <dataValidation allowBlank="1" showInputMessage="1" showErrorMessage="1" imeMode="off" sqref="H60 H56 H52 H48 H44 H40 H36 H32 H28 H24 H20 H16 E17:G22 H58 H54 H50 H46 H42 H38 H34 H30 H26 H22 H18 H14 B50:B55 E50:G55 B39:B45 E39:G45 B28:B33 E28:G33 B17:B22 F23:G23 H11 H5 B5:B10 E5:G10 H7 H9"/>
    <dataValidation allowBlank="1" showInputMessage="1" showErrorMessage="1" imeMode="on" sqref="C17:D22 C50:D55 C39:D45 C28:D33 C5:D10"/>
  </dataValidations>
  <printOptions horizontalCentered="1" verticalCentered="1"/>
  <pageMargins left="0.7874015748031497" right="0.7874015748031497" top="0.15748031496062992" bottom="0.5118110236220472" header="0.17" footer="0.5118110236220472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37"/>
  <sheetViews>
    <sheetView zoomScale="80" zoomScaleNormal="80" zoomScaleSheetLayoutView="80" workbookViewId="0" topLeftCell="A1">
      <selection activeCell="E16" sqref="E16"/>
    </sheetView>
  </sheetViews>
  <sheetFormatPr defaultColWidth="7.125" defaultRowHeight="13.5"/>
  <cols>
    <col min="1" max="1" width="7.125" style="0" customWidth="1"/>
    <col min="2" max="2" width="13.125" style="0" customWidth="1"/>
    <col min="3" max="3" width="16.375" style="0" customWidth="1"/>
    <col min="4" max="4" width="10.875" style="0" customWidth="1"/>
    <col min="5" max="5" width="6.125" style="0" customWidth="1"/>
    <col min="6" max="6" width="12.875" style="0" customWidth="1"/>
    <col min="7" max="7" width="3.00390625" style="0" customWidth="1"/>
    <col min="8" max="8" width="8.50390625" style="23" customWidth="1"/>
  </cols>
  <sheetData>
    <row r="1" ht="27.75">
      <c r="A1" s="21" t="s">
        <v>42</v>
      </c>
    </row>
    <row r="2" spans="1:8" ht="18">
      <c r="A2" s="28" t="s">
        <v>71</v>
      </c>
      <c r="B2" s="29" t="s">
        <v>72</v>
      </c>
      <c r="C2" s="30" t="s">
        <v>73</v>
      </c>
      <c r="D2" s="31" t="s">
        <v>34</v>
      </c>
      <c r="E2" s="31" t="s">
        <v>35</v>
      </c>
      <c r="F2" s="31" t="s">
        <v>36</v>
      </c>
      <c r="G2" s="31"/>
      <c r="H2" s="183" t="s">
        <v>70</v>
      </c>
    </row>
    <row r="3" spans="1:9" ht="17.25" customHeight="1">
      <c r="A3" s="1"/>
      <c r="B3" s="171">
        <v>1278</v>
      </c>
      <c r="C3" s="171" t="s">
        <v>271</v>
      </c>
      <c r="D3" s="171" t="s">
        <v>244</v>
      </c>
      <c r="E3" s="171">
        <v>1</v>
      </c>
      <c r="F3" s="186">
        <v>50226</v>
      </c>
      <c r="G3" s="2"/>
      <c r="H3" s="1">
        <v>1</v>
      </c>
      <c r="I3" s="36" t="s">
        <v>103</v>
      </c>
    </row>
    <row r="4" spans="1:8" s="36" customFormat="1" ht="17.25" customHeight="1">
      <c r="A4" s="1"/>
      <c r="B4" s="171">
        <v>1277</v>
      </c>
      <c r="C4" s="171" t="s">
        <v>363</v>
      </c>
      <c r="D4" s="171" t="s">
        <v>244</v>
      </c>
      <c r="E4" s="171">
        <v>1</v>
      </c>
      <c r="F4" s="186">
        <v>51626</v>
      </c>
      <c r="G4" s="2"/>
      <c r="H4" s="1">
        <v>2</v>
      </c>
    </row>
    <row r="5" spans="1:9" ht="17.25" customHeight="1">
      <c r="A5" s="1"/>
      <c r="B5" s="171">
        <v>1240</v>
      </c>
      <c r="C5" s="171" t="s">
        <v>273</v>
      </c>
      <c r="D5" s="171" t="s">
        <v>161</v>
      </c>
      <c r="E5" s="171">
        <v>1</v>
      </c>
      <c r="F5" s="186">
        <v>52151</v>
      </c>
      <c r="G5" s="2"/>
      <c r="H5" s="1">
        <v>3</v>
      </c>
      <c r="I5" s="36"/>
    </row>
    <row r="6" spans="1:9" ht="17.25" customHeight="1">
      <c r="A6" s="1"/>
      <c r="B6" s="171">
        <v>1244</v>
      </c>
      <c r="C6" s="171" t="s">
        <v>274</v>
      </c>
      <c r="D6" s="171" t="s">
        <v>161</v>
      </c>
      <c r="E6" s="171">
        <v>1</v>
      </c>
      <c r="F6" s="186">
        <v>52423</v>
      </c>
      <c r="G6" s="2"/>
      <c r="H6" s="1">
        <v>4</v>
      </c>
      <c r="I6" s="36"/>
    </row>
    <row r="7" spans="1:9" ht="17.25" customHeight="1">
      <c r="A7" s="1"/>
      <c r="B7" s="171">
        <v>1251</v>
      </c>
      <c r="C7" s="171" t="s">
        <v>272</v>
      </c>
      <c r="D7" s="171" t="s">
        <v>241</v>
      </c>
      <c r="E7" s="171">
        <v>1</v>
      </c>
      <c r="F7" s="186">
        <v>53270</v>
      </c>
      <c r="G7" s="2"/>
      <c r="H7" s="1">
        <v>5</v>
      </c>
      <c r="I7" s="36"/>
    </row>
    <row r="8" spans="1:9" ht="17.25" customHeight="1">
      <c r="A8" s="1"/>
      <c r="B8" s="171">
        <v>1260</v>
      </c>
      <c r="C8" s="171" t="s">
        <v>276</v>
      </c>
      <c r="D8" s="171" t="s">
        <v>181</v>
      </c>
      <c r="E8" s="171">
        <v>1</v>
      </c>
      <c r="F8" s="186">
        <v>53836</v>
      </c>
      <c r="G8" s="2"/>
      <c r="H8" s="1">
        <v>6</v>
      </c>
      <c r="I8" s="36"/>
    </row>
    <row r="9" spans="1:9" ht="17.25" customHeight="1">
      <c r="A9" s="1"/>
      <c r="B9" s="171">
        <v>1249</v>
      </c>
      <c r="C9" s="171" t="s">
        <v>275</v>
      </c>
      <c r="D9" s="171" t="s">
        <v>241</v>
      </c>
      <c r="E9" s="171">
        <v>1</v>
      </c>
      <c r="F9" s="186">
        <v>54092</v>
      </c>
      <c r="G9" s="2"/>
      <c r="H9" s="1">
        <v>7</v>
      </c>
      <c r="I9" s="36"/>
    </row>
    <row r="10" spans="1:9" ht="17.25" customHeight="1">
      <c r="A10" s="1"/>
      <c r="B10" s="171">
        <v>1248</v>
      </c>
      <c r="C10" s="171" t="s">
        <v>249</v>
      </c>
      <c r="D10" s="171" t="s">
        <v>160</v>
      </c>
      <c r="E10" s="171">
        <v>1</v>
      </c>
      <c r="F10" s="186">
        <v>55588</v>
      </c>
      <c r="G10" s="2"/>
      <c r="H10" s="1">
        <v>8</v>
      </c>
      <c r="I10" s="36"/>
    </row>
    <row r="11" spans="1:9" ht="17.25" customHeight="1">
      <c r="A11" s="1"/>
      <c r="B11" s="171">
        <v>1263</v>
      </c>
      <c r="C11" s="171" t="s">
        <v>277</v>
      </c>
      <c r="D11" s="171" t="s">
        <v>181</v>
      </c>
      <c r="E11" s="171">
        <v>1</v>
      </c>
      <c r="F11" s="186">
        <v>61152</v>
      </c>
      <c r="G11" s="2"/>
      <c r="H11" s="1">
        <v>9</v>
      </c>
      <c r="I11" s="36"/>
    </row>
    <row r="12" spans="1:9" ht="17.25" customHeight="1">
      <c r="A12" s="1"/>
      <c r="B12" s="171">
        <v>1700</v>
      </c>
      <c r="C12" s="171" t="s">
        <v>278</v>
      </c>
      <c r="D12" s="171" t="s">
        <v>247</v>
      </c>
      <c r="E12" s="171">
        <v>1</v>
      </c>
      <c r="F12" s="186" t="s">
        <v>364</v>
      </c>
      <c r="G12" s="2"/>
      <c r="H12" s="186"/>
      <c r="I12" s="36"/>
    </row>
    <row r="13" spans="1:9" ht="17.25" customHeight="1">
      <c r="A13" s="1"/>
      <c r="B13" s="171"/>
      <c r="C13" s="171"/>
      <c r="D13" s="171"/>
      <c r="E13" s="171"/>
      <c r="F13" s="186"/>
      <c r="G13" s="2"/>
      <c r="H13" s="1"/>
      <c r="I13" s="36"/>
    </row>
    <row r="14" spans="1:9" ht="17.25" customHeight="1">
      <c r="A14" s="1"/>
      <c r="B14" s="171"/>
      <c r="C14" s="171"/>
      <c r="D14" s="171"/>
      <c r="E14" s="171"/>
      <c r="F14" s="186"/>
      <c r="G14" s="2"/>
      <c r="H14" s="1"/>
      <c r="I14" s="36"/>
    </row>
    <row r="15" spans="1:9" ht="17.25" customHeight="1">
      <c r="A15" s="1"/>
      <c r="B15" s="2"/>
      <c r="C15" s="2"/>
      <c r="D15" s="1"/>
      <c r="E15" s="1"/>
      <c r="F15" s="1"/>
      <c r="G15" s="2"/>
      <c r="H15" s="1"/>
      <c r="I15" s="36"/>
    </row>
    <row r="16" spans="1:9" ht="17.25" customHeight="1">
      <c r="A16" s="1"/>
      <c r="B16" s="2"/>
      <c r="C16" s="2"/>
      <c r="D16" s="1"/>
      <c r="E16" s="1"/>
      <c r="F16" s="1"/>
      <c r="G16" s="2"/>
      <c r="H16" s="1"/>
      <c r="I16" s="36"/>
    </row>
    <row r="17" spans="1:9" ht="17.25" customHeight="1">
      <c r="A17" s="1"/>
      <c r="B17" s="2"/>
      <c r="C17" s="2"/>
      <c r="D17" s="1"/>
      <c r="E17" s="1"/>
      <c r="F17" s="186"/>
      <c r="G17" s="2"/>
      <c r="H17" s="1"/>
      <c r="I17" s="36"/>
    </row>
    <row r="18" spans="1:9" ht="17.25" customHeight="1">
      <c r="A18" s="1"/>
      <c r="B18" s="2"/>
      <c r="C18" s="2"/>
      <c r="D18" s="1"/>
      <c r="E18" s="1"/>
      <c r="F18" s="186"/>
      <c r="G18" s="2"/>
      <c r="H18" s="1"/>
      <c r="I18" s="36"/>
    </row>
    <row r="19" spans="1:9" ht="17.25" customHeight="1">
      <c r="A19" s="1"/>
      <c r="B19" s="2"/>
      <c r="C19" s="2"/>
      <c r="D19" s="1"/>
      <c r="E19" s="1"/>
      <c r="F19" s="186"/>
      <c r="G19" s="2"/>
      <c r="H19" s="1"/>
      <c r="I19" s="36"/>
    </row>
    <row r="20" spans="1:9" ht="17.25" customHeight="1">
      <c r="A20" s="1"/>
      <c r="B20" s="2"/>
      <c r="C20" s="2"/>
      <c r="D20" s="1"/>
      <c r="E20" s="1"/>
      <c r="F20" s="186"/>
      <c r="G20" s="2"/>
      <c r="H20" s="1"/>
      <c r="I20" s="36"/>
    </row>
    <row r="21" spans="1:9" ht="17.25" customHeight="1">
      <c r="A21" s="1"/>
      <c r="B21" s="2"/>
      <c r="C21" s="2"/>
      <c r="D21" s="1"/>
      <c r="E21" s="1"/>
      <c r="F21" s="186"/>
      <c r="G21" s="2"/>
      <c r="H21" s="1"/>
      <c r="I21" s="36"/>
    </row>
    <row r="22" spans="1:9" ht="17.25" customHeight="1">
      <c r="A22" s="1"/>
      <c r="B22" s="2"/>
      <c r="C22" s="2"/>
      <c r="D22" s="1"/>
      <c r="E22" s="1"/>
      <c r="F22" s="186"/>
      <c r="G22" s="2"/>
      <c r="H22" s="1"/>
      <c r="I22" s="36"/>
    </row>
    <row r="23" spans="1:9" ht="17.25" customHeight="1">
      <c r="A23" s="1"/>
      <c r="B23" s="2"/>
      <c r="C23" s="2"/>
      <c r="D23" s="1"/>
      <c r="E23" s="1"/>
      <c r="F23" s="186"/>
      <c r="G23" s="2"/>
      <c r="H23" s="1"/>
      <c r="I23" s="36"/>
    </row>
    <row r="24" spans="1:9" ht="17.25" customHeight="1">
      <c r="A24" s="1"/>
      <c r="B24" s="2"/>
      <c r="C24" s="2"/>
      <c r="D24" s="1"/>
      <c r="E24" s="1"/>
      <c r="F24" s="186"/>
      <c r="G24" s="2"/>
      <c r="H24" s="1"/>
      <c r="I24" s="36"/>
    </row>
    <row r="25" spans="1:9" ht="17.25" customHeight="1">
      <c r="A25" s="1"/>
      <c r="B25" s="2"/>
      <c r="C25" s="2"/>
      <c r="D25" s="1"/>
      <c r="E25" s="1"/>
      <c r="F25" s="186"/>
      <c r="G25" s="2"/>
      <c r="H25" s="1"/>
      <c r="I25" s="36"/>
    </row>
    <row r="26" spans="1:9" ht="17.25" customHeight="1">
      <c r="A26" s="1"/>
      <c r="B26" s="2"/>
      <c r="C26" s="2"/>
      <c r="D26" s="1"/>
      <c r="E26" s="1"/>
      <c r="F26" s="1"/>
      <c r="G26" s="2"/>
      <c r="H26" s="1"/>
      <c r="I26" s="36"/>
    </row>
    <row r="27" spans="1:9" ht="17.25" customHeight="1">
      <c r="A27" s="1"/>
      <c r="B27" s="2"/>
      <c r="C27" s="2"/>
      <c r="D27" s="1"/>
      <c r="E27" s="1"/>
      <c r="F27" s="1"/>
      <c r="G27" s="2"/>
      <c r="H27" s="1"/>
      <c r="I27" s="36"/>
    </row>
    <row r="28" spans="2:5" ht="16.5">
      <c r="B28" s="23"/>
      <c r="C28" s="23"/>
      <c r="D28" s="23"/>
      <c r="E28" s="23"/>
    </row>
    <row r="29" spans="2:5" ht="16.5">
      <c r="B29" s="23"/>
      <c r="C29" s="23"/>
      <c r="D29" s="23"/>
      <c r="E29" s="23"/>
    </row>
    <row r="30" spans="2:5" ht="16.5">
      <c r="B30" s="23"/>
      <c r="C30" s="23"/>
      <c r="D30" s="23"/>
      <c r="E30" s="23"/>
    </row>
    <row r="31" spans="2:5" ht="16.5">
      <c r="B31" s="23"/>
      <c r="C31" s="23"/>
      <c r="D31" s="23"/>
      <c r="E31" s="23"/>
    </row>
    <row r="32" spans="2:5" ht="16.5">
      <c r="B32" s="2" t="s">
        <v>113</v>
      </c>
      <c r="C32" s="3" t="s">
        <v>113</v>
      </c>
      <c r="D32" s="1" t="s">
        <v>113</v>
      </c>
      <c r="E32" s="1" t="s">
        <v>113</v>
      </c>
    </row>
    <row r="33" spans="2:5" ht="16.5">
      <c r="B33" s="2" t="s">
        <v>113</v>
      </c>
      <c r="C33" s="3" t="s">
        <v>113</v>
      </c>
      <c r="D33" s="1" t="s">
        <v>113</v>
      </c>
      <c r="E33" s="1" t="s">
        <v>113</v>
      </c>
    </row>
    <row r="34" spans="2:5" ht="16.5">
      <c r="B34" s="2" t="s">
        <v>113</v>
      </c>
      <c r="C34" s="3" t="s">
        <v>113</v>
      </c>
      <c r="D34" s="1" t="s">
        <v>113</v>
      </c>
      <c r="E34" s="1" t="s">
        <v>113</v>
      </c>
    </row>
    <row r="35" spans="2:5" ht="16.5">
      <c r="B35" s="2" t="s">
        <v>113</v>
      </c>
      <c r="C35" s="3" t="s">
        <v>113</v>
      </c>
      <c r="D35" s="1" t="s">
        <v>113</v>
      </c>
      <c r="E35" s="1" t="s">
        <v>113</v>
      </c>
    </row>
    <row r="36" spans="2:5" ht="16.5">
      <c r="B36" s="2"/>
      <c r="C36" s="3"/>
      <c r="D36" s="1"/>
      <c r="E36" s="1"/>
    </row>
    <row r="37" spans="2:5" ht="16.5">
      <c r="B37" s="2"/>
      <c r="C37" s="3"/>
      <c r="D37" s="1"/>
      <c r="E37" s="1"/>
    </row>
  </sheetData>
  <sheetProtection/>
  <conditionalFormatting sqref="C3:C27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1">
    <dataValidation type="whole" allowBlank="1" showInputMessage="1" showErrorMessage="1" sqref="E3:E4">
      <formula1>1</formula1>
      <formula2>3</formula2>
    </dataValidation>
  </dataValidation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I43"/>
  <sheetViews>
    <sheetView workbookViewId="0" topLeftCell="A1">
      <selection activeCell="B4" sqref="B4:E15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108</v>
      </c>
    </row>
    <row r="2" ht="16.5">
      <c r="A2" s="60" t="s">
        <v>104</v>
      </c>
    </row>
    <row r="3" spans="1:9" s="20" customFormat="1" ht="16.5">
      <c r="A3" s="24" t="s">
        <v>38</v>
      </c>
      <c r="B3" s="25" t="s">
        <v>39</v>
      </c>
      <c r="C3" s="25" t="s">
        <v>40</v>
      </c>
      <c r="D3" s="26" t="s">
        <v>34</v>
      </c>
      <c r="E3" s="26" t="s">
        <v>35</v>
      </c>
      <c r="F3" s="26" t="s">
        <v>41</v>
      </c>
      <c r="G3" s="26"/>
      <c r="H3" s="26" t="s">
        <v>70</v>
      </c>
      <c r="I3" s="19"/>
    </row>
    <row r="4" spans="1:9" ht="18">
      <c r="A4" s="23"/>
      <c r="B4" s="2"/>
      <c r="C4" s="4"/>
      <c r="D4" s="2"/>
      <c r="E4" s="2"/>
      <c r="F4" s="187"/>
      <c r="G4" s="1"/>
      <c r="H4" s="27"/>
      <c r="I4" s="12"/>
    </row>
    <row r="5" spans="1:9" s="36" customFormat="1" ht="18">
      <c r="A5" s="39"/>
      <c r="B5" s="2"/>
      <c r="C5" s="4"/>
      <c r="D5" s="2"/>
      <c r="E5" s="2"/>
      <c r="F5" s="184"/>
      <c r="G5" s="2"/>
      <c r="H5" s="1"/>
      <c r="I5" s="22"/>
    </row>
    <row r="6" spans="1:9" s="36" customFormat="1" ht="18">
      <c r="A6" s="39"/>
      <c r="B6" s="2"/>
      <c r="C6" s="6"/>
      <c r="D6" s="2"/>
      <c r="E6" s="2"/>
      <c r="F6" s="184"/>
      <c r="G6" s="2"/>
      <c r="H6" s="1"/>
      <c r="I6" s="22"/>
    </row>
    <row r="7" spans="1:9" s="36" customFormat="1" ht="18">
      <c r="A7" s="39"/>
      <c r="B7" s="2"/>
      <c r="C7" s="4"/>
      <c r="D7" s="2"/>
      <c r="E7" s="2"/>
      <c r="F7" s="186"/>
      <c r="G7" s="1"/>
      <c r="H7" s="1"/>
      <c r="I7" s="15"/>
    </row>
    <row r="8" spans="1:9" s="36" customFormat="1" ht="18">
      <c r="A8" s="39"/>
      <c r="B8" s="2"/>
      <c r="C8" s="4"/>
      <c r="D8" s="2"/>
      <c r="E8" s="2"/>
      <c r="F8" s="186"/>
      <c r="G8" s="1"/>
      <c r="H8" s="1"/>
      <c r="I8" s="22"/>
    </row>
    <row r="9" spans="1:9" s="36" customFormat="1" ht="18">
      <c r="A9" s="39"/>
      <c r="B9" s="2"/>
      <c r="C9" s="4"/>
      <c r="D9" s="2"/>
      <c r="E9" s="2"/>
      <c r="F9" s="186"/>
      <c r="G9" s="1"/>
      <c r="H9" s="1"/>
      <c r="I9" s="22"/>
    </row>
    <row r="10" spans="1:9" s="36" customFormat="1" ht="18">
      <c r="A10" s="39"/>
      <c r="B10" s="2"/>
      <c r="C10" s="6"/>
      <c r="D10" s="2"/>
      <c r="E10" s="2"/>
      <c r="F10" s="184"/>
      <c r="G10" s="2"/>
      <c r="H10" s="1"/>
      <c r="I10" s="22"/>
    </row>
    <row r="11" spans="1:9" s="36" customFormat="1" ht="18">
      <c r="A11" s="39"/>
      <c r="B11" s="2"/>
      <c r="C11" s="4"/>
      <c r="D11" s="2"/>
      <c r="E11" s="2"/>
      <c r="F11" s="184"/>
      <c r="G11" s="2"/>
      <c r="H11" s="1"/>
      <c r="I11" s="22"/>
    </row>
    <row r="12" spans="1:9" s="36" customFormat="1" ht="18">
      <c r="A12" s="39"/>
      <c r="B12" s="2"/>
      <c r="C12" s="4"/>
      <c r="D12" s="2"/>
      <c r="E12" s="2"/>
      <c r="F12" s="1"/>
      <c r="G12" s="1"/>
      <c r="H12" s="1"/>
      <c r="I12" s="22"/>
    </row>
    <row r="13" spans="1:8" ht="16.5">
      <c r="A13" s="39"/>
      <c r="B13" s="2"/>
      <c r="C13" s="6"/>
      <c r="D13" s="2"/>
      <c r="E13" s="2"/>
      <c r="F13" s="2"/>
      <c r="G13" s="2"/>
      <c r="H13" s="1"/>
    </row>
    <row r="14" spans="1:9" s="20" customFormat="1" ht="16.5">
      <c r="A14" s="39"/>
      <c r="B14" s="2"/>
      <c r="C14" s="3"/>
      <c r="D14" s="1"/>
      <c r="E14" s="1"/>
      <c r="F14" s="2"/>
      <c r="G14" s="2"/>
      <c r="H14" s="1"/>
      <c r="I14" s="19"/>
    </row>
    <row r="15" spans="1:9" ht="18">
      <c r="A15" s="39"/>
      <c r="B15" s="2"/>
      <c r="C15" s="4"/>
      <c r="D15" s="2"/>
      <c r="E15" s="2"/>
      <c r="F15" s="1"/>
      <c r="G15" s="1"/>
      <c r="H15" s="1"/>
      <c r="I15" s="12"/>
    </row>
    <row r="16" spans="1:9" s="36" customFormat="1" ht="18">
      <c r="A16" s="39"/>
      <c r="B16" s="2"/>
      <c r="C16" s="4"/>
      <c r="D16" s="2"/>
      <c r="E16" s="2"/>
      <c r="F16" s="2"/>
      <c r="G16" s="2"/>
      <c r="H16" s="1"/>
      <c r="I16" s="22"/>
    </row>
    <row r="17" spans="1:9" s="36" customFormat="1" ht="18">
      <c r="A17" s="39"/>
      <c r="B17" s="2"/>
      <c r="C17" s="4"/>
      <c r="D17" s="2"/>
      <c r="E17" s="2"/>
      <c r="F17" s="2"/>
      <c r="G17" s="2"/>
      <c r="H17" s="1"/>
      <c r="I17" s="22"/>
    </row>
    <row r="18" spans="1:9" s="36" customFormat="1" ht="18">
      <c r="A18" s="39"/>
      <c r="B18" s="2"/>
      <c r="C18" s="4"/>
      <c r="D18" s="2"/>
      <c r="E18" s="2"/>
      <c r="F18" s="1"/>
      <c r="G18" s="1"/>
      <c r="H18" s="1"/>
      <c r="I18" s="15"/>
    </row>
    <row r="19" spans="1:9" s="36" customFormat="1" ht="18">
      <c r="A19" s="39"/>
      <c r="B19" s="2"/>
      <c r="C19" s="6"/>
      <c r="D19" s="2"/>
      <c r="E19" s="2"/>
      <c r="F19" s="2"/>
      <c r="G19" s="2"/>
      <c r="H19" s="1"/>
      <c r="I19" s="22"/>
    </row>
    <row r="20" spans="1:9" s="36" customFormat="1" ht="18">
      <c r="A20" s="39"/>
      <c r="B20" s="2"/>
      <c r="C20" s="4"/>
      <c r="D20" s="2"/>
      <c r="E20" s="2"/>
      <c r="F20" s="1"/>
      <c r="G20" s="1"/>
      <c r="H20" s="1"/>
      <c r="I20" s="22"/>
    </row>
    <row r="21" spans="1:9" s="36" customFormat="1" ht="18">
      <c r="A21" s="39"/>
      <c r="B21" s="2"/>
      <c r="C21" s="4"/>
      <c r="D21" s="2"/>
      <c r="E21" s="2"/>
      <c r="F21" s="2"/>
      <c r="G21" s="2"/>
      <c r="H21" s="1"/>
      <c r="I21" s="22"/>
    </row>
    <row r="22" spans="1:9" s="36" customFormat="1" ht="18">
      <c r="A22" s="39"/>
      <c r="B22" s="2"/>
      <c r="C22" s="4"/>
      <c r="D22" s="2"/>
      <c r="E22" s="2"/>
      <c r="F22" s="1"/>
      <c r="G22" s="1"/>
      <c r="H22" s="1"/>
      <c r="I22" s="22"/>
    </row>
    <row r="23" spans="1:8" s="36" customFormat="1" ht="13.5" customHeight="1">
      <c r="A23" s="39"/>
      <c r="B23" s="2"/>
      <c r="C23" s="6"/>
      <c r="D23" s="2"/>
      <c r="E23" s="2"/>
      <c r="F23" s="2"/>
      <c r="G23" s="2"/>
      <c r="H23" s="1"/>
    </row>
    <row r="24" spans="1:8" ht="16.5">
      <c r="A24" s="39"/>
      <c r="B24" s="2"/>
      <c r="C24" s="4"/>
      <c r="D24" s="2"/>
      <c r="E24" s="2"/>
      <c r="F24" s="1"/>
      <c r="G24" s="1"/>
      <c r="H24" s="1"/>
    </row>
    <row r="25" spans="1:9" s="20" customFormat="1" ht="16.5">
      <c r="A25" s="39"/>
      <c r="B25" s="2"/>
      <c r="C25" s="4"/>
      <c r="D25" s="2"/>
      <c r="E25" s="2"/>
      <c r="F25" s="2"/>
      <c r="G25" s="2"/>
      <c r="H25" s="1"/>
      <c r="I25" s="19"/>
    </row>
    <row r="26" spans="1:9" ht="18">
      <c r="A26" s="39"/>
      <c r="B26" s="2"/>
      <c r="C26" s="4"/>
      <c r="D26" s="2"/>
      <c r="E26" s="2"/>
      <c r="F26" s="1"/>
      <c r="G26" s="1"/>
      <c r="H26" s="1"/>
      <c r="I26" s="12"/>
    </row>
    <row r="27" spans="1:9" s="36" customFormat="1" ht="18">
      <c r="A27" s="39"/>
      <c r="B27" s="2"/>
      <c r="C27" s="6"/>
      <c r="D27" s="2"/>
      <c r="E27" s="2"/>
      <c r="F27" s="2"/>
      <c r="G27" s="2"/>
      <c r="H27" s="1"/>
      <c r="I27" s="22"/>
    </row>
    <row r="28" spans="1:9" s="36" customFormat="1" ht="18">
      <c r="A28" s="39"/>
      <c r="B28" s="2"/>
      <c r="C28" s="4"/>
      <c r="D28" s="2"/>
      <c r="E28" s="2"/>
      <c r="F28" s="1"/>
      <c r="G28" s="1"/>
      <c r="H28" s="1"/>
      <c r="I28" s="22"/>
    </row>
    <row r="29" spans="1:9" s="36" customFormat="1" ht="18">
      <c r="A29" s="39"/>
      <c r="B29" s="2"/>
      <c r="C29" s="4"/>
      <c r="D29" s="2"/>
      <c r="E29" s="2"/>
      <c r="F29" s="2"/>
      <c r="G29" s="2"/>
      <c r="H29" s="1"/>
      <c r="I29" s="15"/>
    </row>
    <row r="30" spans="1:9" s="36" customFormat="1" ht="18">
      <c r="A30" s="39"/>
      <c r="B30" s="2"/>
      <c r="C30" s="4"/>
      <c r="D30" s="2"/>
      <c r="E30" s="2"/>
      <c r="F30" s="1"/>
      <c r="G30" s="1"/>
      <c r="H30" s="1"/>
      <c r="I30" s="22"/>
    </row>
    <row r="31" spans="1:9" s="36" customFormat="1" ht="18">
      <c r="A31" s="39"/>
      <c r="B31" s="2"/>
      <c r="C31" s="6"/>
      <c r="D31" s="2"/>
      <c r="E31" s="2"/>
      <c r="F31" s="2"/>
      <c r="G31" s="2"/>
      <c r="H31" s="1"/>
      <c r="I31" s="22"/>
    </row>
    <row r="32" spans="1:9" s="36" customFormat="1" ht="18">
      <c r="A32" s="39"/>
      <c r="B32" s="2"/>
      <c r="C32" s="4"/>
      <c r="D32" s="2"/>
      <c r="E32" s="2"/>
      <c r="F32" s="1"/>
      <c r="G32" s="1"/>
      <c r="H32" s="1"/>
      <c r="I32" s="22"/>
    </row>
    <row r="33" spans="1:9" s="36" customFormat="1" ht="18">
      <c r="A33" s="39"/>
      <c r="B33" s="2"/>
      <c r="C33" s="4"/>
      <c r="D33" s="2"/>
      <c r="E33" s="2"/>
      <c r="F33" s="2"/>
      <c r="G33" s="2"/>
      <c r="H33" s="1"/>
      <c r="I33" s="22"/>
    </row>
    <row r="34" spans="1:9" s="36" customFormat="1" ht="18">
      <c r="A34" s="39"/>
      <c r="B34" s="2"/>
      <c r="C34" s="4"/>
      <c r="D34" s="2"/>
      <c r="E34" s="2"/>
      <c r="F34" s="1"/>
      <c r="G34" s="1"/>
      <c r="H34" s="1"/>
      <c r="I34" s="22"/>
    </row>
    <row r="35" spans="1:8" ht="16.5">
      <c r="A35" s="39"/>
      <c r="B35" s="2"/>
      <c r="C35" s="6"/>
      <c r="D35" s="2"/>
      <c r="E35" s="2"/>
      <c r="F35" s="2"/>
      <c r="G35" s="2"/>
      <c r="H35" s="1"/>
    </row>
    <row r="36" spans="1:9" s="20" customFormat="1" ht="16.5">
      <c r="A36" s="39"/>
      <c r="B36" s="2"/>
      <c r="C36" s="4"/>
      <c r="D36" s="2"/>
      <c r="E36" s="2"/>
      <c r="F36" s="1"/>
      <c r="G36" s="1"/>
      <c r="H36" s="1"/>
      <c r="I36" s="19"/>
    </row>
    <row r="37" spans="1:9" ht="18">
      <c r="A37" s="39"/>
      <c r="B37" s="2"/>
      <c r="C37" s="4"/>
      <c r="D37" s="2"/>
      <c r="E37" s="2"/>
      <c r="F37" s="2"/>
      <c r="G37" s="2"/>
      <c r="H37" s="1"/>
      <c r="I37" s="12"/>
    </row>
    <row r="38" spans="1:9" s="36" customFormat="1" ht="18">
      <c r="A38" s="39"/>
      <c r="B38" s="2"/>
      <c r="C38" s="4"/>
      <c r="D38" s="2"/>
      <c r="E38" s="2"/>
      <c r="F38" s="1"/>
      <c r="G38" s="1"/>
      <c r="H38" s="1"/>
      <c r="I38" s="22"/>
    </row>
    <row r="39" spans="1:9" s="36" customFormat="1" ht="18">
      <c r="A39" s="39"/>
      <c r="B39" s="2"/>
      <c r="C39" s="6"/>
      <c r="D39" s="2"/>
      <c r="E39" s="2"/>
      <c r="F39" s="2"/>
      <c r="G39" s="2"/>
      <c r="H39" s="1"/>
      <c r="I39" s="22"/>
    </row>
    <row r="40" spans="1:9" s="36" customFormat="1" ht="18">
      <c r="A40" s="39"/>
      <c r="B40" s="2"/>
      <c r="C40" s="4"/>
      <c r="D40" s="2"/>
      <c r="E40" s="2"/>
      <c r="F40" s="1"/>
      <c r="G40" s="1"/>
      <c r="H40" s="1"/>
      <c r="I40" s="15"/>
    </row>
    <row r="41" spans="1:9" s="36" customFormat="1" ht="18">
      <c r="A41" s="39"/>
      <c r="B41" s="2"/>
      <c r="C41" s="4"/>
      <c r="D41" s="2"/>
      <c r="E41" s="2"/>
      <c r="F41" s="2"/>
      <c r="G41" s="2"/>
      <c r="H41" s="1"/>
      <c r="I41" s="22"/>
    </row>
    <row r="42" spans="1:9" s="36" customFormat="1" ht="18">
      <c r="A42" s="39"/>
      <c r="B42" s="2"/>
      <c r="C42" s="4"/>
      <c r="D42" s="2"/>
      <c r="E42" s="2"/>
      <c r="F42" s="1"/>
      <c r="G42" s="1"/>
      <c r="H42" s="1"/>
      <c r="I42" s="22"/>
    </row>
    <row r="43" spans="1:9" s="36" customFormat="1" ht="18">
      <c r="A43" s="39"/>
      <c r="B43" s="2"/>
      <c r="C43" s="6"/>
      <c r="D43" s="2"/>
      <c r="E43" s="2"/>
      <c r="F43" s="2"/>
      <c r="G43" s="2"/>
      <c r="H43" s="1"/>
      <c r="I43" s="22"/>
    </row>
  </sheetData>
  <sheetProtection/>
  <dataValidations count="3">
    <dataValidation type="whole" allowBlank="1" showInputMessage="1" showErrorMessage="1" sqref="E12 E37:E38 E26:E27 E34 E23 E15:E16 E4:E5">
      <formula1>1</formula1>
      <formula2>3</formula2>
    </dataValidation>
    <dataValidation allowBlank="1" showInputMessage="1" showErrorMessage="1" imeMode="off" sqref="E6:G11 B39:B43 H17 H6 E39:G43 E17:G22 B28:B33 H8 B6:B11 E28:G33 H11 F23:G23 H14 B17:B22 H30 H43 H21 H34 H24 H37 H27 H40"/>
    <dataValidation allowBlank="1" showInputMessage="1" showErrorMessage="1" imeMode="on" sqref="C6:D11 C39:D43 C28:D33 C17:D22"/>
  </dataValidations>
  <printOptions/>
  <pageMargins left="0.75" right="0.75" top="1" bottom="1" header="0.512" footer="0.51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I43"/>
  <sheetViews>
    <sheetView workbookViewId="0" topLeftCell="A1">
      <selection activeCell="J11" sqref="J11"/>
    </sheetView>
  </sheetViews>
  <sheetFormatPr defaultColWidth="7.125" defaultRowHeight="13.5"/>
  <cols>
    <col min="1" max="1" width="7.50390625" style="0" customWidth="1"/>
    <col min="2" max="2" width="10.00390625" style="0" customWidth="1"/>
    <col min="3" max="3" width="15.00390625" style="0" customWidth="1"/>
    <col min="4" max="4" width="8.625" style="0" customWidth="1"/>
    <col min="5" max="5" width="7.50390625" style="0" customWidth="1"/>
    <col min="6" max="6" width="11.125" style="0" customWidth="1"/>
    <col min="7" max="7" width="2.375" style="0" customWidth="1"/>
    <col min="8" max="8" width="8.625" style="0" customWidth="1"/>
  </cols>
  <sheetData>
    <row r="1" ht="27.75">
      <c r="A1" s="21" t="s">
        <v>20</v>
      </c>
    </row>
    <row r="2" spans="1:8" ht="20.25" customHeight="1">
      <c r="A2" s="62" t="s">
        <v>21</v>
      </c>
      <c r="B2" s="63" t="s">
        <v>22</v>
      </c>
      <c r="C2" s="63" t="s">
        <v>23</v>
      </c>
      <c r="D2" s="86" t="s">
        <v>34</v>
      </c>
      <c r="E2" s="86" t="s">
        <v>35</v>
      </c>
      <c r="F2" s="86" t="s">
        <v>41</v>
      </c>
      <c r="G2" s="86"/>
      <c r="H2" s="86" t="s">
        <v>70</v>
      </c>
    </row>
    <row r="3" spans="1:9" s="60" customFormat="1" ht="20.25" customHeight="1">
      <c r="A3" s="23"/>
      <c r="B3" s="64">
        <v>3236</v>
      </c>
      <c r="C3" s="99" t="s">
        <v>256</v>
      </c>
      <c r="D3" s="76" t="s">
        <v>253</v>
      </c>
      <c r="E3" s="76">
        <v>2</v>
      </c>
      <c r="F3" s="185">
        <v>1208</v>
      </c>
      <c r="G3" s="64"/>
      <c r="H3" s="101">
        <v>1</v>
      </c>
      <c r="I3" s="67"/>
    </row>
    <row r="4" spans="1:9" s="36" customFormat="1" ht="20.25" customHeight="1">
      <c r="A4" s="39"/>
      <c r="B4" s="64">
        <v>3239</v>
      </c>
      <c r="C4" s="98" t="s">
        <v>260</v>
      </c>
      <c r="D4" s="64" t="s">
        <v>253</v>
      </c>
      <c r="E4" s="64">
        <v>2</v>
      </c>
      <c r="F4" s="186">
        <v>1211</v>
      </c>
      <c r="G4" s="76"/>
      <c r="H4" s="76">
        <v>2</v>
      </c>
      <c r="I4" s="15"/>
    </row>
    <row r="5" spans="1:9" s="36" customFormat="1" ht="20.25" customHeight="1">
      <c r="A5" s="39"/>
      <c r="B5" s="64">
        <v>3265</v>
      </c>
      <c r="C5" s="98" t="s">
        <v>257</v>
      </c>
      <c r="D5" s="64" t="s">
        <v>244</v>
      </c>
      <c r="E5" s="64">
        <v>2</v>
      </c>
      <c r="F5" s="184">
        <v>1235</v>
      </c>
      <c r="G5" s="64"/>
      <c r="H5" s="76">
        <v>3</v>
      </c>
      <c r="I5" s="22"/>
    </row>
    <row r="6" spans="1:9" s="36" customFormat="1" ht="20.25" customHeight="1">
      <c r="A6" s="39"/>
      <c r="B6" s="64">
        <v>3252</v>
      </c>
      <c r="C6" s="98" t="s">
        <v>180</v>
      </c>
      <c r="D6" s="64" t="s">
        <v>181</v>
      </c>
      <c r="E6" s="64">
        <v>2</v>
      </c>
      <c r="F6" s="186">
        <v>1248</v>
      </c>
      <c r="G6" s="76"/>
      <c r="H6" s="76">
        <v>4</v>
      </c>
      <c r="I6" s="22"/>
    </row>
    <row r="7" spans="1:9" s="36" customFormat="1" ht="20.25" customHeight="1">
      <c r="A7" s="39"/>
      <c r="B7" s="64">
        <v>3609</v>
      </c>
      <c r="C7" s="98" t="s">
        <v>258</v>
      </c>
      <c r="D7" s="64" t="s">
        <v>247</v>
      </c>
      <c r="E7" s="64">
        <v>2</v>
      </c>
      <c r="F7" s="184">
        <v>1273</v>
      </c>
      <c r="G7" s="64"/>
      <c r="H7" s="76">
        <v>5</v>
      </c>
      <c r="I7" s="22"/>
    </row>
    <row r="8" spans="1:9" s="36" customFormat="1" ht="20.25" customHeight="1">
      <c r="A8" s="39"/>
      <c r="B8" s="64">
        <v>3264</v>
      </c>
      <c r="C8" s="97" t="s">
        <v>261</v>
      </c>
      <c r="D8" s="64" t="s">
        <v>244</v>
      </c>
      <c r="E8" s="64">
        <v>2</v>
      </c>
      <c r="F8" s="184">
        <v>1274</v>
      </c>
      <c r="G8" s="64"/>
      <c r="H8" s="76">
        <v>6</v>
      </c>
      <c r="I8" s="22"/>
    </row>
    <row r="9" spans="1:9" s="36" customFormat="1" ht="20.25" customHeight="1">
      <c r="A9" s="39"/>
      <c r="B9" s="64">
        <v>3251</v>
      </c>
      <c r="C9" s="98" t="s">
        <v>179</v>
      </c>
      <c r="D9" s="64" t="s">
        <v>241</v>
      </c>
      <c r="E9" s="64">
        <v>2</v>
      </c>
      <c r="F9" s="186">
        <v>1281</v>
      </c>
      <c r="G9" s="76"/>
      <c r="H9" s="76">
        <v>7</v>
      </c>
      <c r="I9" s="22"/>
    </row>
    <row r="10" spans="1:9" s="36" customFormat="1" ht="20.25" customHeight="1">
      <c r="A10" s="39"/>
      <c r="B10" s="64">
        <v>3231</v>
      </c>
      <c r="C10" s="97" t="s">
        <v>178</v>
      </c>
      <c r="D10" s="64" t="s">
        <v>161</v>
      </c>
      <c r="E10" s="64">
        <v>2</v>
      </c>
      <c r="F10" s="184">
        <v>1310</v>
      </c>
      <c r="G10" s="64"/>
      <c r="H10" s="76">
        <v>8</v>
      </c>
      <c r="I10" s="22"/>
    </row>
    <row r="11" spans="1:9" ht="20.25" customHeight="1">
      <c r="A11" s="39"/>
      <c r="B11" s="64"/>
      <c r="C11" s="98"/>
      <c r="D11" s="64"/>
      <c r="E11" s="64"/>
      <c r="F11" s="186"/>
      <c r="G11" s="76"/>
      <c r="H11" s="76"/>
      <c r="I11" s="12"/>
    </row>
    <row r="12" spans="1:9" s="36" customFormat="1" ht="20.25" customHeight="1">
      <c r="A12" s="39"/>
      <c r="B12" s="64"/>
      <c r="C12" s="98"/>
      <c r="D12" s="64"/>
      <c r="E12" s="64"/>
      <c r="F12" s="76"/>
      <c r="G12" s="76"/>
      <c r="H12" s="76"/>
      <c r="I12" s="22"/>
    </row>
    <row r="13" spans="1:8" ht="20.25" customHeight="1">
      <c r="A13" s="39"/>
      <c r="B13" s="64"/>
      <c r="C13" s="98"/>
      <c r="D13" s="64"/>
      <c r="E13" s="64"/>
      <c r="F13" s="64"/>
      <c r="G13" s="64"/>
      <c r="H13" s="76"/>
    </row>
    <row r="14" spans="1:9" s="60" customFormat="1" ht="20.25" customHeight="1">
      <c r="A14" s="39"/>
      <c r="B14" s="64"/>
      <c r="C14" s="98"/>
      <c r="D14" s="64"/>
      <c r="E14" s="64"/>
      <c r="F14" s="76"/>
      <c r="G14" s="76"/>
      <c r="H14" s="76"/>
      <c r="I14" s="67"/>
    </row>
    <row r="15" spans="1:9" ht="18">
      <c r="A15" s="39"/>
      <c r="B15" s="64"/>
      <c r="C15" s="97"/>
      <c r="D15" s="64"/>
      <c r="E15" s="64"/>
      <c r="F15" s="64"/>
      <c r="G15" s="64"/>
      <c r="H15" s="76"/>
      <c r="I15" s="12"/>
    </row>
    <row r="16" spans="1:9" s="36" customFormat="1" ht="18">
      <c r="A16" s="39"/>
      <c r="B16" s="64"/>
      <c r="C16" s="98"/>
      <c r="D16" s="64"/>
      <c r="E16" s="64"/>
      <c r="F16" s="76"/>
      <c r="G16" s="76"/>
      <c r="H16" s="76"/>
      <c r="I16" s="22"/>
    </row>
    <row r="17" spans="1:9" s="36" customFormat="1" ht="18">
      <c r="A17" s="39"/>
      <c r="B17" s="64"/>
      <c r="C17" s="98"/>
      <c r="D17" s="64"/>
      <c r="E17" s="64"/>
      <c r="F17" s="64"/>
      <c r="G17" s="64"/>
      <c r="H17" s="76"/>
      <c r="I17" s="22"/>
    </row>
    <row r="18" spans="1:9" s="36" customFormat="1" ht="18">
      <c r="A18" s="39"/>
      <c r="B18" s="64"/>
      <c r="C18" s="98"/>
      <c r="D18" s="64"/>
      <c r="E18" s="64"/>
      <c r="F18" s="76"/>
      <c r="G18" s="76"/>
      <c r="H18" s="76"/>
      <c r="I18" s="15"/>
    </row>
    <row r="19" spans="1:9" s="36" customFormat="1" ht="18">
      <c r="A19" s="39"/>
      <c r="B19" s="64"/>
      <c r="C19" s="97"/>
      <c r="D19" s="64"/>
      <c r="E19" s="64"/>
      <c r="F19" s="64"/>
      <c r="G19" s="64"/>
      <c r="H19" s="76"/>
      <c r="I19" s="22"/>
    </row>
    <row r="20" spans="1:9" s="36" customFormat="1" ht="18">
      <c r="A20" s="39"/>
      <c r="B20" s="64"/>
      <c r="C20" s="98"/>
      <c r="D20" s="64"/>
      <c r="E20" s="64"/>
      <c r="F20" s="76"/>
      <c r="G20" s="76"/>
      <c r="H20" s="76"/>
      <c r="I20" s="22"/>
    </row>
    <row r="21" spans="1:9" s="36" customFormat="1" ht="18">
      <c r="A21" s="39"/>
      <c r="B21" s="64"/>
      <c r="C21" s="98"/>
      <c r="D21" s="64"/>
      <c r="E21" s="64"/>
      <c r="F21" s="64"/>
      <c r="G21" s="64"/>
      <c r="H21" s="76"/>
      <c r="I21" s="22"/>
    </row>
    <row r="22" spans="1:9" s="36" customFormat="1" ht="18">
      <c r="A22" s="39"/>
      <c r="B22" s="64"/>
      <c r="C22" s="98"/>
      <c r="D22" s="64"/>
      <c r="E22" s="64"/>
      <c r="F22" s="76"/>
      <c r="G22" s="76"/>
      <c r="H22" s="76"/>
      <c r="I22" s="22"/>
    </row>
    <row r="23" spans="1:8" s="36" customFormat="1" ht="13.5" customHeight="1">
      <c r="A23" s="39"/>
      <c r="B23" s="64"/>
      <c r="C23" s="97"/>
      <c r="D23" s="64"/>
      <c r="E23" s="64"/>
      <c r="F23" s="64"/>
      <c r="G23" s="64"/>
      <c r="H23" s="76"/>
    </row>
    <row r="24" spans="1:8" ht="16.5">
      <c r="A24" s="39"/>
      <c r="B24" s="64"/>
      <c r="C24" s="98"/>
      <c r="D24" s="64"/>
      <c r="E24" s="64"/>
      <c r="F24" s="76"/>
      <c r="G24" s="76"/>
      <c r="H24" s="76"/>
    </row>
    <row r="25" spans="1:9" s="60" customFormat="1" ht="16.5">
      <c r="A25" s="39"/>
      <c r="B25" s="64"/>
      <c r="C25" s="98"/>
      <c r="D25" s="64"/>
      <c r="E25" s="64"/>
      <c r="F25" s="64"/>
      <c r="G25" s="64"/>
      <c r="H25" s="76"/>
      <c r="I25" s="67"/>
    </row>
    <row r="26" spans="1:9" ht="18">
      <c r="A26" s="39"/>
      <c r="B26" s="64"/>
      <c r="C26" s="98"/>
      <c r="D26" s="64"/>
      <c r="E26" s="64"/>
      <c r="F26" s="76"/>
      <c r="G26" s="76"/>
      <c r="H26" s="76"/>
      <c r="I26" s="12"/>
    </row>
    <row r="27" spans="1:9" s="36" customFormat="1" ht="18">
      <c r="A27" s="39"/>
      <c r="B27" s="64"/>
      <c r="C27" s="97"/>
      <c r="D27" s="64"/>
      <c r="E27" s="64"/>
      <c r="F27" s="64"/>
      <c r="G27" s="64"/>
      <c r="H27" s="76"/>
      <c r="I27" s="22"/>
    </row>
    <row r="28" spans="1:9" s="36" customFormat="1" ht="18">
      <c r="A28" s="39"/>
      <c r="B28" s="64"/>
      <c r="C28" s="98"/>
      <c r="D28" s="64"/>
      <c r="E28" s="64"/>
      <c r="F28" s="76"/>
      <c r="G28" s="76"/>
      <c r="H28" s="76"/>
      <c r="I28" s="22"/>
    </row>
    <row r="29" spans="1:9" s="36" customFormat="1" ht="18">
      <c r="A29" s="39"/>
      <c r="B29" s="64"/>
      <c r="C29" s="98"/>
      <c r="D29" s="64"/>
      <c r="E29" s="64"/>
      <c r="F29" s="64"/>
      <c r="G29" s="64"/>
      <c r="H29" s="76"/>
      <c r="I29" s="15"/>
    </row>
    <row r="30" spans="1:9" s="36" customFormat="1" ht="18">
      <c r="A30" s="39"/>
      <c r="B30" s="64"/>
      <c r="C30" s="98"/>
      <c r="D30" s="64"/>
      <c r="E30" s="64"/>
      <c r="F30" s="76"/>
      <c r="G30" s="76"/>
      <c r="H30" s="76"/>
      <c r="I30" s="22"/>
    </row>
    <row r="31" spans="1:9" s="36" customFormat="1" ht="18">
      <c r="A31" s="39"/>
      <c r="B31" s="64"/>
      <c r="C31" s="97"/>
      <c r="D31" s="64"/>
      <c r="E31" s="64"/>
      <c r="F31" s="64"/>
      <c r="G31" s="64"/>
      <c r="H31" s="76"/>
      <c r="I31" s="22"/>
    </row>
    <row r="32" spans="1:9" s="36" customFormat="1" ht="18">
      <c r="A32" s="39"/>
      <c r="B32" s="64"/>
      <c r="C32" s="98"/>
      <c r="D32" s="64"/>
      <c r="E32" s="64"/>
      <c r="F32" s="76"/>
      <c r="G32" s="76"/>
      <c r="H32" s="76"/>
      <c r="I32" s="22"/>
    </row>
    <row r="33" spans="1:9" s="36" customFormat="1" ht="18">
      <c r="A33" s="39"/>
      <c r="B33" s="64"/>
      <c r="C33" s="98"/>
      <c r="D33" s="64"/>
      <c r="E33" s="64"/>
      <c r="F33" s="64"/>
      <c r="G33" s="64"/>
      <c r="H33" s="76"/>
      <c r="I33" s="22"/>
    </row>
    <row r="34" spans="1:9" s="36" customFormat="1" ht="18">
      <c r="A34" s="39"/>
      <c r="B34" s="64"/>
      <c r="C34" s="98"/>
      <c r="D34" s="64"/>
      <c r="E34" s="64"/>
      <c r="F34" s="76"/>
      <c r="G34" s="76"/>
      <c r="H34" s="76"/>
      <c r="I34" s="22"/>
    </row>
    <row r="35" spans="1:8" ht="16.5">
      <c r="A35" s="39"/>
      <c r="B35" s="64"/>
      <c r="C35" s="97"/>
      <c r="D35" s="64"/>
      <c r="E35" s="64"/>
      <c r="F35" s="64"/>
      <c r="G35" s="64"/>
      <c r="H35" s="76"/>
    </row>
    <row r="36" spans="1:9" s="60" customFormat="1" ht="16.5">
      <c r="A36" s="39"/>
      <c r="B36" s="64"/>
      <c r="C36" s="98"/>
      <c r="D36" s="64"/>
      <c r="E36" s="64"/>
      <c r="F36" s="76"/>
      <c r="G36" s="76"/>
      <c r="H36" s="76"/>
      <c r="I36" s="67"/>
    </row>
    <row r="37" spans="1:9" ht="18">
      <c r="A37" s="39"/>
      <c r="B37" s="64"/>
      <c r="C37" s="98"/>
      <c r="D37" s="64"/>
      <c r="E37" s="64"/>
      <c r="F37" s="64"/>
      <c r="G37" s="64"/>
      <c r="H37" s="76"/>
      <c r="I37" s="12"/>
    </row>
    <row r="38" spans="1:9" s="36" customFormat="1" ht="18">
      <c r="A38" s="39"/>
      <c r="B38" s="64"/>
      <c r="C38" s="98"/>
      <c r="D38" s="64"/>
      <c r="E38" s="64"/>
      <c r="F38" s="76"/>
      <c r="G38" s="76"/>
      <c r="H38" s="76"/>
      <c r="I38" s="22"/>
    </row>
    <row r="39" spans="1:9" s="36" customFormat="1" ht="18">
      <c r="A39" s="39"/>
      <c r="B39" s="64"/>
      <c r="C39" s="97"/>
      <c r="D39" s="64"/>
      <c r="E39" s="64"/>
      <c r="F39" s="64"/>
      <c r="G39" s="64"/>
      <c r="H39" s="76"/>
      <c r="I39" s="22"/>
    </row>
    <row r="40" spans="1:9" s="36" customFormat="1" ht="18">
      <c r="A40" s="39"/>
      <c r="B40" s="64"/>
      <c r="C40" s="98"/>
      <c r="D40" s="64"/>
      <c r="E40" s="64"/>
      <c r="F40" s="76"/>
      <c r="G40" s="76"/>
      <c r="H40" s="76"/>
      <c r="I40" s="15"/>
    </row>
    <row r="41" spans="1:9" s="36" customFormat="1" ht="18">
      <c r="A41" s="39"/>
      <c r="B41" s="64"/>
      <c r="C41" s="98"/>
      <c r="D41" s="64"/>
      <c r="E41" s="64"/>
      <c r="F41" s="64"/>
      <c r="G41" s="64"/>
      <c r="H41" s="76"/>
      <c r="I41" s="22"/>
    </row>
    <row r="42" spans="1:9" s="36" customFormat="1" ht="18">
      <c r="A42" s="39"/>
      <c r="B42" s="64"/>
      <c r="C42" s="98"/>
      <c r="D42" s="64"/>
      <c r="E42" s="64"/>
      <c r="F42" s="76"/>
      <c r="G42" s="76"/>
      <c r="H42" s="76"/>
      <c r="I42" s="22"/>
    </row>
    <row r="43" spans="1:9" s="36" customFormat="1" ht="18">
      <c r="A43" s="39"/>
      <c r="B43" s="64"/>
      <c r="C43" s="97"/>
      <c r="D43" s="64"/>
      <c r="E43" s="64"/>
      <c r="F43" s="64"/>
      <c r="G43" s="64"/>
      <c r="H43" s="76"/>
      <c r="I43" s="22"/>
    </row>
  </sheetData>
  <sheetProtection/>
  <dataValidations count="3">
    <dataValidation type="whole" allowBlank="1" showInputMessage="1" showErrorMessage="1" sqref="E11:E12 E37:E38 E26:E27 E34 E23 E15:E16 E3:E4">
      <formula1>1</formula1>
      <formula2>3</formula2>
    </dataValidation>
    <dataValidation allowBlank="1" showInputMessage="1" showErrorMessage="1" imeMode="off" sqref="H34 B39:B43 H17 H24 E39:G43 E17:G22 B28:B33 H37 H27 E28:G33 H40 F23:G23 H14 B17:B22 H30 H43 H21 E5:G10 H5 H7 B5:B10 H10"/>
    <dataValidation allowBlank="1" showInputMessage="1" showErrorMessage="1" imeMode="on" sqref="C17:D22 C39:D43 C28:D33 C5:D10"/>
  </dataValidations>
  <printOptions horizontalCentered="1"/>
  <pageMargins left="0.7874015748031497" right="0.7874015748031497" top="0.15748031496062992" bottom="0.15748031496062992" header="0.5118110236220472" footer="0.5118110236220472"/>
  <pageSetup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S81"/>
  <sheetViews>
    <sheetView workbookViewId="0" topLeftCell="A1">
      <selection activeCell="B4" sqref="B4:E14"/>
    </sheetView>
  </sheetViews>
  <sheetFormatPr defaultColWidth="9.00390625" defaultRowHeight="13.5"/>
  <cols>
    <col min="1" max="1" width="5.625" style="60" customWidth="1"/>
    <col min="2" max="2" width="7.125" style="60" bestFit="1" customWidth="1"/>
    <col min="3" max="3" width="14.00390625" style="61" bestFit="1" customWidth="1"/>
    <col min="4" max="4" width="7.50390625" style="60" bestFit="1" customWidth="1"/>
    <col min="5" max="5" width="5.50390625" style="60" bestFit="1" customWidth="1"/>
    <col min="6" max="6" width="12.50390625" style="60" customWidth="1"/>
    <col min="7" max="7" width="2.50390625" style="60" customWidth="1"/>
    <col min="8" max="8" width="10.00390625" style="60" customWidth="1"/>
    <col min="9" max="9" width="9.00390625" style="60" customWidth="1"/>
    <col min="10" max="10" width="3.50390625" style="60" bestFit="1" customWidth="1"/>
    <col min="11" max="11" width="6.125" style="60" bestFit="1" customWidth="1"/>
    <col min="12" max="12" width="14.625" style="60" bestFit="1" customWidth="1"/>
    <col min="13" max="13" width="7.125" style="60" bestFit="1" customWidth="1"/>
    <col min="14" max="15" width="2.50390625" style="60" bestFit="1" customWidth="1"/>
    <col min="16" max="16" width="6.125" style="60" bestFit="1" customWidth="1"/>
    <col min="17" max="16384" width="9.00390625" style="60" customWidth="1"/>
  </cols>
  <sheetData>
    <row r="1" spans="1:8" ht="27.75">
      <c r="A1" s="21" t="s">
        <v>114</v>
      </c>
      <c r="B1"/>
      <c r="C1" s="34"/>
      <c r="D1"/>
      <c r="E1"/>
      <c r="F1"/>
      <c r="G1"/>
      <c r="H1"/>
    </row>
    <row r="3" spans="1:19" ht="16.5">
      <c r="A3" s="62" t="s">
        <v>2</v>
      </c>
      <c r="B3" s="63" t="s">
        <v>3</v>
      </c>
      <c r="C3" s="63" t="s">
        <v>4</v>
      </c>
      <c r="D3" s="62" t="s">
        <v>34</v>
      </c>
      <c r="E3" s="62" t="s">
        <v>35</v>
      </c>
      <c r="F3" s="62" t="s">
        <v>41</v>
      </c>
      <c r="G3" s="62"/>
      <c r="H3" s="62" t="s">
        <v>70</v>
      </c>
      <c r="N3" s="61"/>
      <c r="O3" s="61"/>
      <c r="P3" s="61"/>
      <c r="Q3" s="61"/>
      <c r="S3" s="65"/>
    </row>
    <row r="4" spans="1:19" ht="16.5">
      <c r="A4" s="61"/>
      <c r="B4" s="64"/>
      <c r="C4" s="64"/>
      <c r="D4" s="64"/>
      <c r="E4" s="64"/>
      <c r="F4" s="191"/>
      <c r="G4" s="69"/>
      <c r="H4" s="75"/>
      <c r="N4" s="65"/>
      <c r="O4" s="65"/>
      <c r="P4" s="65"/>
      <c r="Q4" s="65"/>
      <c r="S4" s="65"/>
    </row>
    <row r="5" spans="1:19" ht="16.5">
      <c r="A5" s="82"/>
      <c r="B5" s="76"/>
      <c r="C5" s="64"/>
      <c r="D5" s="64"/>
      <c r="E5" s="64"/>
      <c r="F5" s="191"/>
      <c r="G5" s="69"/>
      <c r="H5" s="75"/>
      <c r="N5" s="65"/>
      <c r="O5" s="65"/>
      <c r="P5" s="65"/>
      <c r="Q5" s="65"/>
      <c r="S5" s="65"/>
    </row>
    <row r="6" spans="1:19" ht="16.5">
      <c r="A6" s="65"/>
      <c r="B6" s="76"/>
      <c r="C6" s="76"/>
      <c r="D6" s="76"/>
      <c r="E6" s="76"/>
      <c r="F6" s="191"/>
      <c r="G6" s="69"/>
      <c r="H6" s="75"/>
      <c r="N6" s="65"/>
      <c r="O6" s="65"/>
      <c r="P6" s="65"/>
      <c r="Q6" s="65"/>
      <c r="S6" s="61"/>
    </row>
    <row r="7" spans="1:19" ht="16.5">
      <c r="A7" s="65"/>
      <c r="B7" s="64"/>
      <c r="C7" s="64"/>
      <c r="D7" s="64"/>
      <c r="E7" s="64"/>
      <c r="F7" s="191"/>
      <c r="G7" s="69"/>
      <c r="H7" s="75"/>
      <c r="N7" s="64"/>
      <c r="O7" s="64"/>
      <c r="P7" s="64"/>
      <c r="Q7" s="64"/>
      <c r="S7" s="65"/>
    </row>
    <row r="8" spans="1:19" ht="16.5">
      <c r="A8" s="61"/>
      <c r="B8" s="81"/>
      <c r="C8" s="82"/>
      <c r="D8" s="82"/>
      <c r="E8" s="81"/>
      <c r="F8" s="191"/>
      <c r="G8" s="69"/>
      <c r="H8" s="75"/>
      <c r="N8" s="65"/>
      <c r="O8" s="65"/>
      <c r="P8" s="65"/>
      <c r="Q8" s="77"/>
      <c r="S8" s="65"/>
    </row>
    <row r="9" spans="1:19" ht="16.5">
      <c r="A9" s="61"/>
      <c r="B9" s="76"/>
      <c r="C9" s="76"/>
      <c r="D9" s="76"/>
      <c r="E9" s="76"/>
      <c r="F9" s="191"/>
      <c r="G9" s="69"/>
      <c r="H9" s="75"/>
      <c r="N9" s="61"/>
      <c r="O9" s="61"/>
      <c r="P9" s="61"/>
      <c r="Q9" s="61"/>
      <c r="S9" s="65"/>
    </row>
    <row r="10" spans="1:19" ht="16.5">
      <c r="A10" s="61"/>
      <c r="B10" s="64"/>
      <c r="C10" s="64"/>
      <c r="D10" s="64"/>
      <c r="E10" s="64"/>
      <c r="F10" s="191"/>
      <c r="G10" s="69"/>
      <c r="H10" s="75"/>
      <c r="N10" s="77"/>
      <c r="O10" s="65"/>
      <c r="P10" s="65"/>
      <c r="Q10" s="65"/>
      <c r="S10" s="61"/>
    </row>
    <row r="11" spans="1:19" ht="16.5">
      <c r="A11" s="61"/>
      <c r="B11" s="64"/>
      <c r="C11" s="64"/>
      <c r="D11" s="64"/>
      <c r="E11" s="64"/>
      <c r="F11" s="191"/>
      <c r="G11" s="69"/>
      <c r="H11" s="75"/>
      <c r="N11" s="61"/>
      <c r="O11" s="61"/>
      <c r="P11" s="61"/>
      <c r="Q11" s="61"/>
      <c r="S11" s="65"/>
    </row>
    <row r="12" spans="1:19" ht="16.5">
      <c r="A12" s="61"/>
      <c r="B12" s="64"/>
      <c r="C12" s="64"/>
      <c r="D12" s="64"/>
      <c r="E12" s="64"/>
      <c r="F12" s="74"/>
      <c r="G12" s="69"/>
      <c r="H12" s="75"/>
      <c r="N12" s="65"/>
      <c r="O12" s="65"/>
      <c r="P12" s="65"/>
      <c r="Q12" s="65"/>
      <c r="S12" s="65"/>
    </row>
    <row r="13" spans="1:8" ht="16.5">
      <c r="A13" s="65"/>
      <c r="B13" s="76"/>
      <c r="C13" s="76"/>
      <c r="D13" s="76"/>
      <c r="E13" s="76"/>
      <c r="F13" s="74"/>
      <c r="G13" s="69"/>
      <c r="H13" s="75"/>
    </row>
    <row r="14" spans="1:19" ht="16.5">
      <c r="A14" s="65"/>
      <c r="B14" s="78"/>
      <c r="C14" s="79"/>
      <c r="D14" s="79"/>
      <c r="E14" s="79"/>
      <c r="F14" s="74"/>
      <c r="G14" s="69"/>
      <c r="H14" s="75"/>
      <c r="N14" s="64"/>
      <c r="O14" s="64"/>
      <c r="P14" s="64"/>
      <c r="Q14" s="64"/>
      <c r="S14" s="61"/>
    </row>
    <row r="15" spans="1:19" ht="16.5">
      <c r="A15" s="65"/>
      <c r="B15" s="78"/>
      <c r="C15" s="79"/>
      <c r="D15" s="79"/>
      <c r="E15" s="79"/>
      <c r="F15" s="74"/>
      <c r="G15" s="69"/>
      <c r="H15" s="75"/>
      <c r="N15" s="61"/>
      <c r="O15" s="61"/>
      <c r="P15" s="61"/>
      <c r="Q15" s="61"/>
      <c r="S15" s="65"/>
    </row>
    <row r="16" spans="1:8" ht="16.5">
      <c r="A16" s="61"/>
      <c r="B16" s="76"/>
      <c r="C16" s="83"/>
      <c r="D16" s="83"/>
      <c r="E16" s="76"/>
      <c r="F16" s="74"/>
      <c r="G16" s="69"/>
      <c r="H16" s="75"/>
    </row>
    <row r="17" spans="1:19" ht="16.5">
      <c r="A17" s="61"/>
      <c r="B17" s="67"/>
      <c r="C17" s="64"/>
      <c r="D17" s="64"/>
      <c r="E17" s="64"/>
      <c r="F17" s="74"/>
      <c r="G17" s="69"/>
      <c r="H17" s="75"/>
      <c r="N17" s="65"/>
      <c r="O17" s="65"/>
      <c r="P17" s="65"/>
      <c r="Q17" s="65"/>
      <c r="S17" s="65"/>
    </row>
    <row r="18" spans="1:19" ht="16.5">
      <c r="A18" s="65"/>
      <c r="B18" s="84"/>
      <c r="C18" s="85"/>
      <c r="D18" s="85"/>
      <c r="E18" s="85"/>
      <c r="F18" s="74"/>
      <c r="G18" s="69"/>
      <c r="H18" s="75"/>
      <c r="N18" s="61"/>
      <c r="O18" s="61"/>
      <c r="P18" s="61"/>
      <c r="Q18" s="61"/>
      <c r="S18" s="61"/>
    </row>
    <row r="19" spans="1:19" ht="16.5">
      <c r="A19" s="61"/>
      <c r="B19" s="64"/>
      <c r="C19" s="64"/>
      <c r="D19" s="64"/>
      <c r="E19" s="64"/>
      <c r="F19" s="74"/>
      <c r="G19" s="69"/>
      <c r="H19" s="75"/>
      <c r="N19" s="65"/>
      <c r="O19" s="65"/>
      <c r="P19" s="65"/>
      <c r="Q19" s="65"/>
      <c r="S19" s="65"/>
    </row>
    <row r="20" spans="1:19" ht="16.5">
      <c r="A20" s="82"/>
      <c r="B20" s="76"/>
      <c r="C20" s="76"/>
      <c r="D20" s="76"/>
      <c r="E20" s="76"/>
      <c r="F20" s="74"/>
      <c r="G20" s="69"/>
      <c r="H20" s="75"/>
      <c r="N20" s="61"/>
      <c r="O20" s="61"/>
      <c r="P20" s="61"/>
      <c r="Q20" s="61"/>
      <c r="S20" s="61"/>
    </row>
    <row r="21" spans="1:19" ht="16.5">
      <c r="A21" s="65"/>
      <c r="B21" s="64"/>
      <c r="C21" s="64"/>
      <c r="D21" s="64"/>
      <c r="E21" s="64"/>
      <c r="F21" s="74"/>
      <c r="G21" s="69"/>
      <c r="H21" s="75"/>
      <c r="N21" s="61"/>
      <c r="O21" s="61"/>
      <c r="P21" s="61"/>
      <c r="Q21" s="61"/>
      <c r="S21" s="65"/>
    </row>
    <row r="22" spans="1:19" ht="16.5">
      <c r="A22" s="61"/>
      <c r="B22" s="84"/>
      <c r="C22" s="85"/>
      <c r="D22" s="85"/>
      <c r="E22" s="85"/>
      <c r="F22" s="74"/>
      <c r="G22" s="69"/>
      <c r="H22" s="75"/>
      <c r="N22" s="61"/>
      <c r="O22" s="61"/>
      <c r="P22" s="61"/>
      <c r="Q22" s="61"/>
      <c r="S22" s="61"/>
    </row>
    <row r="23" spans="1:19" ht="16.5">
      <c r="A23" s="65"/>
      <c r="B23" s="64"/>
      <c r="C23" s="76"/>
      <c r="D23" s="64"/>
      <c r="E23" s="64"/>
      <c r="F23" s="74"/>
      <c r="G23" s="69"/>
      <c r="H23" s="75"/>
      <c r="N23" s="65"/>
      <c r="O23" s="65"/>
      <c r="P23" s="65"/>
      <c r="Q23" s="77"/>
      <c r="S23" s="65"/>
    </row>
    <row r="24" spans="1:8" ht="16.5">
      <c r="A24" s="61"/>
      <c r="B24" s="76"/>
      <c r="C24" s="64"/>
      <c r="D24" s="64"/>
      <c r="E24" s="64"/>
      <c r="F24" s="74"/>
      <c r="G24" s="69"/>
      <c r="H24" s="75"/>
    </row>
    <row r="25" spans="1:8" ht="16.5">
      <c r="A25" s="65"/>
      <c r="B25" s="76"/>
      <c r="C25" s="87"/>
      <c r="D25" s="64"/>
      <c r="E25" s="64"/>
      <c r="F25" s="74"/>
      <c r="G25" s="69"/>
      <c r="H25" s="75"/>
    </row>
    <row r="26" spans="1:19" ht="16.5">
      <c r="A26" s="65"/>
      <c r="B26" s="64"/>
      <c r="C26" s="64"/>
      <c r="D26" s="64"/>
      <c r="E26" s="64"/>
      <c r="F26" s="74"/>
      <c r="G26" s="69"/>
      <c r="H26" s="75"/>
      <c r="N26" s="61"/>
      <c r="O26" s="61"/>
      <c r="P26" s="61"/>
      <c r="Q26" s="61"/>
      <c r="S26" s="65"/>
    </row>
    <row r="27" spans="1:8" ht="16.5">
      <c r="A27" s="65"/>
      <c r="B27" s="64"/>
      <c r="C27" s="88"/>
      <c r="D27" s="64"/>
      <c r="E27" s="64"/>
      <c r="F27" s="74"/>
      <c r="G27" s="69"/>
      <c r="H27" s="75"/>
    </row>
    <row r="28" spans="1:8" ht="16.5">
      <c r="A28" s="65"/>
      <c r="B28" s="64"/>
      <c r="C28" s="89"/>
      <c r="D28" s="64"/>
      <c r="E28" s="90"/>
      <c r="F28" s="74"/>
      <c r="G28" s="69"/>
      <c r="H28" s="75"/>
    </row>
    <row r="29" spans="1:8" ht="16.5">
      <c r="A29" s="61"/>
      <c r="B29" s="64"/>
      <c r="C29" s="64"/>
      <c r="D29" s="64"/>
      <c r="E29" s="64"/>
      <c r="F29" s="74"/>
      <c r="G29" s="69"/>
      <c r="H29" s="75"/>
    </row>
    <row r="30" spans="1:19" ht="16.5">
      <c r="A30" s="65"/>
      <c r="B30" s="67"/>
      <c r="C30" s="64"/>
      <c r="D30" s="64"/>
      <c r="E30" s="64"/>
      <c r="F30" s="74"/>
      <c r="G30" s="69"/>
      <c r="H30" s="75"/>
      <c r="N30" s="65"/>
      <c r="O30" s="65"/>
      <c r="P30" s="65"/>
      <c r="Q30" s="77"/>
      <c r="S30" s="65"/>
    </row>
    <row r="31" spans="1:8" ht="16.5">
      <c r="A31" s="65"/>
      <c r="B31" s="64"/>
      <c r="C31" s="89"/>
      <c r="D31" s="64"/>
      <c r="E31" s="90"/>
      <c r="F31" s="74"/>
      <c r="G31" s="69"/>
      <c r="H31" s="75"/>
    </row>
    <row r="32" spans="1:19" ht="16.5">
      <c r="A32" s="65"/>
      <c r="B32" s="76"/>
      <c r="C32" s="76"/>
      <c r="D32" s="76"/>
      <c r="E32" s="76"/>
      <c r="F32" s="74"/>
      <c r="G32" s="69"/>
      <c r="H32" s="75"/>
      <c r="N32" s="61"/>
      <c r="O32" s="61"/>
      <c r="P32" s="61"/>
      <c r="Q32" s="61"/>
      <c r="S32" s="65"/>
    </row>
    <row r="33" spans="1:19" ht="16.5">
      <c r="A33" s="65"/>
      <c r="B33" s="76"/>
      <c r="C33" s="76"/>
      <c r="D33" s="76"/>
      <c r="E33" s="76"/>
      <c r="F33" s="74"/>
      <c r="G33" s="69"/>
      <c r="H33" s="75"/>
      <c r="N33" s="61"/>
      <c r="O33" s="61"/>
      <c r="P33" s="61"/>
      <c r="Q33" s="61"/>
      <c r="S33" s="65"/>
    </row>
    <row r="34" spans="1:19" ht="16.5">
      <c r="A34" s="65"/>
      <c r="B34" s="76"/>
      <c r="C34" s="83"/>
      <c r="D34" s="83"/>
      <c r="E34" s="76"/>
      <c r="F34" s="74"/>
      <c r="G34" s="69"/>
      <c r="H34" s="75"/>
      <c r="N34" s="65"/>
      <c r="O34" s="65"/>
      <c r="P34" s="65"/>
      <c r="Q34" s="65"/>
      <c r="S34" s="65"/>
    </row>
    <row r="35" spans="1:19" ht="16.5">
      <c r="A35" s="65"/>
      <c r="B35" s="64"/>
      <c r="C35" s="64"/>
      <c r="D35" s="64"/>
      <c r="E35" s="64"/>
      <c r="F35" s="74"/>
      <c r="G35" s="69"/>
      <c r="H35" s="75"/>
      <c r="S35" s="65"/>
    </row>
    <row r="36" spans="1:8" ht="16.5">
      <c r="A36" s="65"/>
      <c r="B36" s="64"/>
      <c r="C36" s="64"/>
      <c r="D36" s="64"/>
      <c r="E36" s="64"/>
      <c r="F36" s="74"/>
      <c r="G36" s="69"/>
      <c r="H36" s="75"/>
    </row>
    <row r="37" spans="1:19" ht="16.5">
      <c r="A37" s="65"/>
      <c r="B37" s="76"/>
      <c r="C37" s="64"/>
      <c r="D37" s="64"/>
      <c r="E37" s="64"/>
      <c r="F37" s="74"/>
      <c r="G37" s="69"/>
      <c r="H37" s="75"/>
      <c r="I37" s="76"/>
      <c r="N37" s="65"/>
      <c r="O37" s="65"/>
      <c r="P37" s="65"/>
      <c r="Q37" s="65"/>
      <c r="S37" s="65"/>
    </row>
    <row r="38" spans="1:19" ht="16.5">
      <c r="A38" s="65"/>
      <c r="B38" s="64"/>
      <c r="C38" s="64"/>
      <c r="D38" s="64"/>
      <c r="E38" s="64"/>
      <c r="F38" s="74"/>
      <c r="G38" s="69"/>
      <c r="H38" s="75"/>
      <c r="N38" s="61"/>
      <c r="O38" s="61"/>
      <c r="P38" s="61"/>
      <c r="Q38" s="61"/>
      <c r="S38" s="65"/>
    </row>
    <row r="39" spans="1:19" ht="16.5">
      <c r="A39" s="65"/>
      <c r="B39" s="79"/>
      <c r="C39" s="79"/>
      <c r="D39" s="79"/>
      <c r="E39" s="79"/>
      <c r="F39" s="74"/>
      <c r="G39" s="69"/>
      <c r="H39" s="75"/>
      <c r="N39" s="65"/>
      <c r="O39" s="65"/>
      <c r="P39" s="65"/>
      <c r="Q39" s="65"/>
      <c r="S39" s="61"/>
    </row>
    <row r="40" spans="1:8" ht="16.5">
      <c r="A40" s="65"/>
      <c r="B40" s="76"/>
      <c r="C40" s="76"/>
      <c r="D40" s="76"/>
      <c r="E40" s="76"/>
      <c r="F40" s="74"/>
      <c r="G40" s="69"/>
      <c r="H40" s="75"/>
    </row>
    <row r="41" spans="1:8" ht="16.5">
      <c r="A41" s="65"/>
      <c r="B41" s="64"/>
      <c r="C41" s="64"/>
      <c r="D41" s="64"/>
      <c r="E41" s="64"/>
      <c r="F41" s="74"/>
      <c r="G41" s="69"/>
      <c r="H41" s="75"/>
    </row>
    <row r="42" spans="1:19" ht="16.5">
      <c r="A42" s="65"/>
      <c r="B42" s="76"/>
      <c r="C42" s="76"/>
      <c r="D42" s="76"/>
      <c r="E42" s="76"/>
      <c r="F42" s="74"/>
      <c r="G42" s="69"/>
      <c r="H42" s="75"/>
      <c r="N42" s="61"/>
      <c r="O42" s="61"/>
      <c r="P42" s="61"/>
      <c r="Q42" s="61"/>
      <c r="S42" s="65"/>
    </row>
    <row r="43" spans="1:8" ht="16.5">
      <c r="A43" s="65"/>
      <c r="B43" s="76"/>
      <c r="C43" s="76"/>
      <c r="D43" s="76"/>
      <c r="E43" s="76"/>
      <c r="F43" s="74"/>
      <c r="G43" s="69"/>
      <c r="H43" s="75"/>
    </row>
    <row r="44" spans="1:19" ht="16.5">
      <c r="A44" s="65"/>
      <c r="B44" s="76"/>
      <c r="C44" s="89"/>
      <c r="D44" s="64"/>
      <c r="E44" s="90"/>
      <c r="F44" s="74"/>
      <c r="G44" s="69"/>
      <c r="H44" s="75"/>
      <c r="N44" s="61"/>
      <c r="O44" s="61"/>
      <c r="P44" s="61"/>
      <c r="Q44" s="61"/>
      <c r="S44" s="65"/>
    </row>
    <row r="45" spans="1:19" ht="16.5">
      <c r="A45" s="65"/>
      <c r="B45" s="79"/>
      <c r="C45" s="79"/>
      <c r="D45" s="79"/>
      <c r="E45" s="79"/>
      <c r="F45" s="74"/>
      <c r="G45" s="69"/>
      <c r="H45" s="75"/>
      <c r="N45" s="65"/>
      <c r="O45" s="65"/>
      <c r="P45" s="65"/>
      <c r="Q45" s="65"/>
      <c r="S45" s="61"/>
    </row>
    <row r="46" spans="1:19" ht="16.5">
      <c r="A46" s="65"/>
      <c r="B46" s="79"/>
      <c r="C46" s="79"/>
      <c r="D46" s="79"/>
      <c r="E46" s="79"/>
      <c r="F46" s="74"/>
      <c r="G46" s="69"/>
      <c r="H46" s="75"/>
      <c r="N46" s="65"/>
      <c r="O46" s="65"/>
      <c r="P46" s="65"/>
      <c r="Q46" s="65"/>
      <c r="S46" s="65"/>
    </row>
    <row r="47" spans="1:8" ht="16.5">
      <c r="A47" s="65"/>
      <c r="B47" s="64"/>
      <c r="C47" s="64"/>
      <c r="D47" s="64"/>
      <c r="E47" s="64"/>
      <c r="F47" s="74"/>
      <c r="G47" s="69"/>
      <c r="H47" s="75"/>
    </row>
    <row r="48" spans="1:19" ht="16.5">
      <c r="A48" s="65"/>
      <c r="B48" s="76"/>
      <c r="C48" s="64"/>
      <c r="D48" s="64"/>
      <c r="E48" s="64"/>
      <c r="F48" s="74"/>
      <c r="G48" s="69"/>
      <c r="H48" s="75"/>
      <c r="N48" s="61"/>
      <c r="O48" s="61"/>
      <c r="P48" s="61"/>
      <c r="Q48" s="61"/>
      <c r="S48" s="65"/>
    </row>
    <row r="49" spans="1:19" ht="16.5">
      <c r="A49" s="65"/>
      <c r="B49" s="76"/>
      <c r="C49" s="87"/>
      <c r="D49" s="64"/>
      <c r="E49" s="64"/>
      <c r="F49" s="74"/>
      <c r="G49" s="69"/>
      <c r="H49" s="75"/>
      <c r="I49" s="76"/>
      <c r="N49" s="65"/>
      <c r="O49" s="65"/>
      <c r="P49" s="65"/>
      <c r="Q49" s="65"/>
      <c r="S49" s="65"/>
    </row>
    <row r="50" spans="1:19" ht="16.5">
      <c r="A50" s="65"/>
      <c r="B50" s="76"/>
      <c r="C50" s="64"/>
      <c r="D50" s="64"/>
      <c r="E50" s="64"/>
      <c r="F50" s="74"/>
      <c r="G50" s="69"/>
      <c r="H50" s="75"/>
      <c r="N50" s="61"/>
      <c r="O50" s="61"/>
      <c r="P50" s="61"/>
      <c r="Q50" s="61"/>
      <c r="S50" s="61"/>
    </row>
    <row r="51" spans="1:9" ht="16.5">
      <c r="A51" s="65"/>
      <c r="B51" s="76"/>
      <c r="C51" s="76"/>
      <c r="D51" s="76"/>
      <c r="E51" s="76"/>
      <c r="F51" s="74"/>
      <c r="G51" s="69"/>
      <c r="H51" s="75"/>
      <c r="I51" s="76"/>
    </row>
    <row r="52" spans="1:8" ht="16.5">
      <c r="A52" s="65"/>
      <c r="B52" s="76"/>
      <c r="C52" s="76"/>
      <c r="D52" s="76"/>
      <c r="E52" s="76"/>
      <c r="F52" s="74"/>
      <c r="G52" s="69"/>
      <c r="H52" s="75"/>
    </row>
    <row r="53" spans="1:19" ht="16.5">
      <c r="A53" s="67" t="s">
        <v>38</v>
      </c>
      <c r="B53" s="69" t="s">
        <v>39</v>
      </c>
      <c r="C53" s="69" t="s">
        <v>40</v>
      </c>
      <c r="D53" s="67" t="s">
        <v>34</v>
      </c>
      <c r="E53" s="67" t="s">
        <v>35</v>
      </c>
      <c r="F53" s="91" t="s">
        <v>41</v>
      </c>
      <c r="G53" s="67"/>
      <c r="H53" s="91" t="s">
        <v>70</v>
      </c>
      <c r="N53" s="61"/>
      <c r="O53" s="61"/>
      <c r="P53" s="61"/>
      <c r="Q53" s="61"/>
      <c r="S53" s="61"/>
    </row>
    <row r="54" spans="1:19" ht="16.5">
      <c r="A54" s="62" t="s">
        <v>5</v>
      </c>
      <c r="B54" s="63" t="s">
        <v>6</v>
      </c>
      <c r="C54" s="63" t="s">
        <v>7</v>
      </c>
      <c r="D54" s="62" t="s">
        <v>34</v>
      </c>
      <c r="E54" s="62" t="s">
        <v>35</v>
      </c>
      <c r="F54" s="62" t="s">
        <v>41</v>
      </c>
      <c r="G54" s="62"/>
      <c r="H54" s="62" t="s">
        <v>70</v>
      </c>
      <c r="N54" s="65"/>
      <c r="O54" s="65"/>
      <c r="P54" s="65"/>
      <c r="Q54" s="65"/>
      <c r="S54" s="61"/>
    </row>
    <row r="55" spans="1:19" ht="16.5">
      <c r="A55" s="67" t="s">
        <v>5</v>
      </c>
      <c r="B55" s="69" t="s">
        <v>6</v>
      </c>
      <c r="C55" s="69" t="s">
        <v>7</v>
      </c>
      <c r="D55" s="67" t="s">
        <v>34</v>
      </c>
      <c r="E55" s="67" t="s">
        <v>35</v>
      </c>
      <c r="F55" s="68" t="s">
        <v>41</v>
      </c>
      <c r="G55" s="67"/>
      <c r="H55" s="68" t="s">
        <v>70</v>
      </c>
      <c r="N55" s="65"/>
      <c r="O55" s="65"/>
      <c r="P55" s="65"/>
      <c r="Q55" s="65"/>
      <c r="S55" s="65"/>
    </row>
    <row r="56" spans="1:19" ht="16.5">
      <c r="A56" s="67" t="s">
        <v>5</v>
      </c>
      <c r="B56" s="69" t="s">
        <v>6</v>
      </c>
      <c r="C56" s="69" t="s">
        <v>7</v>
      </c>
      <c r="D56" s="67" t="s">
        <v>34</v>
      </c>
      <c r="E56" s="67" t="s">
        <v>35</v>
      </c>
      <c r="F56" s="68" t="s">
        <v>41</v>
      </c>
      <c r="G56" s="67"/>
      <c r="H56" s="68" t="s">
        <v>70</v>
      </c>
      <c r="N56" s="61"/>
      <c r="O56" s="61"/>
      <c r="P56" s="61"/>
      <c r="Q56" s="61"/>
      <c r="S56" s="65"/>
    </row>
    <row r="57" spans="1:8" ht="16.5">
      <c r="A57" s="91" t="s">
        <v>5</v>
      </c>
      <c r="B57" s="69" t="s">
        <v>6</v>
      </c>
      <c r="C57" s="69" t="s">
        <v>7</v>
      </c>
      <c r="D57" s="67" t="s">
        <v>34</v>
      </c>
      <c r="E57" s="67" t="s">
        <v>35</v>
      </c>
      <c r="F57" s="68" t="s">
        <v>41</v>
      </c>
      <c r="G57" s="67"/>
      <c r="H57" s="68" t="s">
        <v>70</v>
      </c>
    </row>
    <row r="58" spans="1:8" ht="16.5">
      <c r="A58" s="67" t="s">
        <v>5</v>
      </c>
      <c r="B58" s="69" t="s">
        <v>6</v>
      </c>
      <c r="C58" s="69" t="s">
        <v>7</v>
      </c>
      <c r="D58" s="67" t="s">
        <v>34</v>
      </c>
      <c r="E58" s="67" t="s">
        <v>35</v>
      </c>
      <c r="F58" s="68" t="s">
        <v>41</v>
      </c>
      <c r="G58" s="67"/>
      <c r="H58" s="68" t="s">
        <v>70</v>
      </c>
    </row>
    <row r="59" spans="1:19" ht="16.5">
      <c r="A59" s="65">
        <v>1</v>
      </c>
      <c r="B59" s="64"/>
      <c r="C59" s="64"/>
      <c r="D59" s="64"/>
      <c r="E59" s="64"/>
      <c r="F59" s="74"/>
      <c r="G59" s="69"/>
      <c r="H59" s="75"/>
      <c r="N59" s="61"/>
      <c r="O59" s="61"/>
      <c r="P59" s="61"/>
      <c r="Q59" s="61"/>
      <c r="S59" s="65"/>
    </row>
    <row r="60" spans="1:19" ht="16.5">
      <c r="A60" s="60" t="s">
        <v>106</v>
      </c>
      <c r="F60" s="92"/>
      <c r="H60" s="92"/>
      <c r="N60" s="65"/>
      <c r="O60" s="65"/>
      <c r="P60" s="65"/>
      <c r="Q60" s="65"/>
      <c r="S60" s="65"/>
    </row>
    <row r="61" spans="1:19" ht="18">
      <c r="A61" s="65">
        <v>1</v>
      </c>
      <c r="B61" s="93"/>
      <c r="C61" s="65"/>
      <c r="D61" s="65"/>
      <c r="E61" s="76"/>
      <c r="F61" s="74"/>
      <c r="G61" s="69"/>
      <c r="H61" s="75"/>
      <c r="N61" s="65"/>
      <c r="O61" s="65"/>
      <c r="P61" s="65"/>
      <c r="Q61" s="65"/>
      <c r="S61" s="65"/>
    </row>
    <row r="62" spans="1:19" ht="16.5">
      <c r="A62" t="s">
        <v>8</v>
      </c>
      <c r="N62" s="65"/>
      <c r="O62" s="65"/>
      <c r="P62" s="65"/>
      <c r="Q62" s="65"/>
      <c r="S62" s="65"/>
    </row>
    <row r="63" spans="1:19" ht="18">
      <c r="A63" s="66">
        <v>1</v>
      </c>
      <c r="B63" s="94"/>
      <c r="C63" s="66"/>
      <c r="D63" s="66"/>
      <c r="E63" s="70"/>
      <c r="F63" s="63"/>
      <c r="G63" s="63"/>
      <c r="H63" s="80"/>
      <c r="N63" s="65"/>
      <c r="O63" s="65"/>
      <c r="P63" s="65"/>
      <c r="Q63" s="65"/>
      <c r="S63" s="65"/>
    </row>
    <row r="64" spans="1:19" ht="16.5">
      <c r="A64" t="s">
        <v>9</v>
      </c>
      <c r="F64" s="92"/>
      <c r="H64" s="92"/>
      <c r="N64" s="61"/>
      <c r="O64" s="61"/>
      <c r="P64" s="61"/>
      <c r="Q64" s="61"/>
      <c r="S64" s="65"/>
    </row>
    <row r="65" spans="1:19" ht="18">
      <c r="A65" s="65">
        <v>1</v>
      </c>
      <c r="B65" s="93"/>
      <c r="C65" s="65"/>
      <c r="D65" s="65"/>
      <c r="E65" s="76"/>
      <c r="F65" s="74"/>
      <c r="G65" s="69"/>
      <c r="H65" s="75"/>
      <c r="N65" s="65"/>
      <c r="O65" s="65"/>
      <c r="P65" s="65"/>
      <c r="Q65" s="65"/>
      <c r="S65" s="65"/>
    </row>
    <row r="66" spans="1:19" ht="16.5">
      <c r="A66" t="s">
        <v>10</v>
      </c>
      <c r="F66" s="92"/>
      <c r="H66" s="92"/>
      <c r="N66" s="61"/>
      <c r="O66" s="61"/>
      <c r="P66" s="61"/>
      <c r="Q66" s="61"/>
      <c r="S66" s="65"/>
    </row>
    <row r="67" spans="1:19" ht="18">
      <c r="A67" s="65">
        <v>1</v>
      </c>
      <c r="B67" s="93"/>
      <c r="C67" s="65"/>
      <c r="D67" s="65"/>
      <c r="E67" s="76"/>
      <c r="F67" s="74"/>
      <c r="G67" s="69"/>
      <c r="H67" s="75"/>
      <c r="N67" s="61"/>
      <c r="O67" s="61"/>
      <c r="P67" s="61"/>
      <c r="Q67" s="61"/>
      <c r="S67" s="61"/>
    </row>
    <row r="68" spans="1:11" ht="16.5">
      <c r="A68" t="s">
        <v>11</v>
      </c>
      <c r="F68" s="92"/>
      <c r="H68" s="92"/>
      <c r="J68" s="76"/>
      <c r="K68" s="76"/>
    </row>
    <row r="69" spans="1:8" ht="18">
      <c r="A69" s="65">
        <v>1</v>
      </c>
      <c r="B69" s="93"/>
      <c r="C69" s="65"/>
      <c r="D69" s="65"/>
      <c r="E69" s="76"/>
      <c r="F69" s="74"/>
      <c r="G69" s="69"/>
      <c r="H69" s="75"/>
    </row>
    <row r="70" spans="1:8" ht="16.5">
      <c r="A70" s="60" t="s">
        <v>107</v>
      </c>
      <c r="F70" s="92"/>
      <c r="H70" s="92"/>
    </row>
    <row r="71" spans="1:8" ht="18">
      <c r="A71" s="65">
        <v>1</v>
      </c>
      <c r="B71" s="93"/>
      <c r="C71" s="65"/>
      <c r="D71" s="65"/>
      <c r="E71" s="76"/>
      <c r="F71" s="74"/>
      <c r="G71" s="69"/>
      <c r="H71" s="75"/>
    </row>
    <row r="72" ht="16.5">
      <c r="A72" s="60" t="s">
        <v>12</v>
      </c>
    </row>
    <row r="73" spans="1:8" ht="16.5">
      <c r="A73" s="62" t="s">
        <v>13</v>
      </c>
      <c r="B73" s="63" t="s">
        <v>14</v>
      </c>
      <c r="C73" s="63" t="s">
        <v>15</v>
      </c>
      <c r="D73" s="62" t="s">
        <v>34</v>
      </c>
      <c r="E73" s="62" t="s">
        <v>35</v>
      </c>
      <c r="F73" s="62" t="s">
        <v>41</v>
      </c>
      <c r="G73" s="62"/>
      <c r="H73" s="62" t="s">
        <v>70</v>
      </c>
    </row>
    <row r="74" spans="1:8" ht="18">
      <c r="A74" s="65">
        <v>1</v>
      </c>
      <c r="B74" s="93"/>
      <c r="C74" s="65"/>
      <c r="D74" s="65"/>
      <c r="E74" s="76"/>
      <c r="F74" s="74"/>
      <c r="G74" s="69"/>
      <c r="H74" s="75"/>
    </row>
    <row r="75" spans="1:8" ht="16.5">
      <c r="A75" s="65">
        <v>2</v>
      </c>
      <c r="B75" s="67"/>
      <c r="C75" s="64"/>
      <c r="D75" s="64"/>
      <c r="E75" s="64"/>
      <c r="F75" s="74"/>
      <c r="G75" s="69"/>
      <c r="H75" s="75"/>
    </row>
    <row r="76" spans="1:8" ht="16.5">
      <c r="A76" s="61">
        <v>3</v>
      </c>
      <c r="B76" s="76"/>
      <c r="C76" s="64"/>
      <c r="D76" s="64"/>
      <c r="E76" s="64"/>
      <c r="F76" s="74"/>
      <c r="G76" s="69"/>
      <c r="H76" s="75"/>
    </row>
    <row r="77" spans="1:8" ht="16.5">
      <c r="A77" s="65">
        <v>4</v>
      </c>
      <c r="B77" s="64"/>
      <c r="C77" s="64"/>
      <c r="D77" s="64"/>
      <c r="E77" s="64"/>
      <c r="F77" s="74"/>
      <c r="G77" s="69"/>
      <c r="H77" s="75"/>
    </row>
    <row r="78" spans="1:8" ht="16.5">
      <c r="A78" s="65">
        <v>5</v>
      </c>
      <c r="B78" s="64"/>
      <c r="C78" s="64"/>
      <c r="D78" s="64"/>
      <c r="E78" s="64"/>
      <c r="F78" s="74"/>
      <c r="G78" s="69"/>
      <c r="H78" s="75"/>
    </row>
    <row r="79" spans="1:8" ht="16.5">
      <c r="A79" s="61">
        <v>6</v>
      </c>
      <c r="B79" s="76"/>
      <c r="C79" s="76"/>
      <c r="D79" s="76"/>
      <c r="E79" s="76"/>
      <c r="F79" s="74"/>
      <c r="G79" s="69"/>
      <c r="H79" s="75"/>
    </row>
    <row r="80" spans="1:8" ht="16.5">
      <c r="A80" s="65">
        <v>7</v>
      </c>
      <c r="B80" s="78"/>
      <c r="C80" s="79"/>
      <c r="D80" s="79"/>
      <c r="E80" s="79"/>
      <c r="F80" s="74"/>
      <c r="G80" s="69"/>
      <c r="H80" s="75"/>
    </row>
    <row r="81" spans="1:8" ht="16.5">
      <c r="A81" s="65">
        <v>8</v>
      </c>
      <c r="B81" s="95"/>
      <c r="C81" s="79"/>
      <c r="D81" s="79"/>
      <c r="E81" s="79"/>
      <c r="F81" s="74"/>
      <c r="G81" s="69"/>
      <c r="H81" s="75"/>
    </row>
  </sheetData>
  <sheetProtection/>
  <conditionalFormatting sqref="C66:C71 C64 C55:C60 C44 C34:C41 C4:C11 C24:C31 C19:C20 C14:C17 C46:C52">
    <cfRule type="cellIs" priority="1" dxfId="2" operator="equal" stopIfTrue="1">
      <formula>"haba"</formula>
    </cfRule>
    <cfRule type="cellIs" priority="2" dxfId="1" operator="equal" stopIfTrue="1">
      <formula>"taka"</formula>
    </cfRule>
    <cfRule type="cellIs" priority="3" dxfId="0" operator="equal" stopIfTrue="1">
      <formula>"hou"</formula>
    </cfRule>
  </conditionalFormatting>
  <dataValidations count="2">
    <dataValidation type="whole" allowBlank="1" showInputMessage="1" showErrorMessage="1" sqref="N3:N47 N49:N50">
      <formula1>1</formula1>
      <formula2>3</formula2>
    </dataValidation>
    <dataValidation type="whole" allowBlank="1" showInputMessage="1" showErrorMessage="1" sqref="O3:O47 O49:O50">
      <formula1>1</formula1>
      <formula2>2</formula2>
    </dataValidation>
  </dataValidation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館林市立第一小学校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京</dc:creator>
  <cp:keywords/>
  <dc:description/>
  <cp:lastModifiedBy>中村 寧孝</cp:lastModifiedBy>
  <cp:lastPrinted>2016-07-20T20:51:30Z</cp:lastPrinted>
  <dcterms:created xsi:type="dcterms:W3CDTF">2009-04-17T16:50:39Z</dcterms:created>
  <dcterms:modified xsi:type="dcterms:W3CDTF">2016-07-20T20:52:15Z</dcterms:modified>
  <cp:category/>
  <cp:version/>
  <cp:contentType/>
  <cp:contentStatus/>
</cp:coreProperties>
</file>